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<sst xmlns="http://schemas.openxmlformats.org/spreadsheetml/2006/main" count="50" uniqueCount="21">
  <si>
    <t>Observations</t>
  </si>
  <si>
    <t>Analysis</t>
  </si>
  <si>
    <t>Serial:  Code compiled without -fopenmp</t>
  </si>
  <si>
    <t>Trial</t>
  </si>
  <si>
    <t>Elapsed Time (sec)</t>
  </si>
  <si>
    <t>CPU (System + User) (sec)</t>
  </si>
  <si>
    <t>Average Elapsed (sec)</t>
  </si>
  <si>
    <t>Average CPU (sec)</t>
  </si>
  <si>
    <t>Parallel:  Code compiled with -fopenmp</t>
  </si>
  <si>
    <t>OMP_NUM_THREADS=1</t>
  </si>
  <si>
    <t>OMP_NUM_THREADS</t>
  </si>
  <si>
    <t>OMP_NUM_THREADS=2</t>
  </si>
  <si>
    <t>OMP_NUM_THREADS=3</t>
  </si>
  <si>
    <t>Parallel Speedup (Sn)</t>
  </si>
  <si>
    <t>Parallel Efficiency (En)</t>
  </si>
  <si>
    <t>Parallel Cost (Pn)</t>
  </si>
  <si>
    <t>OMP_NUM_THREADS=4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</si>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</sst>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</font>
    <font>
      <sz val="11.0"/>
      <color rgb="FF000000"/>
      <name val="Calibri"/>
    </font>
    <font>
      <b/>
      <sz val="12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25"/>
    <col customWidth="1" min="3" max="3" width="31.13"/>
    <col customWidth="1" min="4" max="4" width="7.63"/>
    <col customWidth="1" min="5" max="5" width="26.13"/>
    <col customWidth="1" min="6" max="6" width="21.88"/>
    <col customWidth="1" min="7" max="7" width="32.13"/>
    <col customWidth="1" min="8" max="8" width="21.75"/>
    <col customWidth="1" min="9" max="26" width="7.63"/>
  </cols>
  <sheetData>
    <row r="1">
      <c r="A1" s="1" t="s">
        <v>0</v>
      </c>
      <c r="E1" s="1" t="s">
        <v>1</v>
      </c>
    </row>
    <row r="3">
      <c r="A3" s="2" t="s">
        <v>2</v>
      </c>
      <c r="B3" s="3"/>
      <c r="C3" s="3"/>
      <c r="E3" s="2" t="s">
        <v>2</v>
      </c>
    </row>
    <row r="4">
      <c r="A4" s="3"/>
      <c r="B4" s="3"/>
      <c r="C4" s="3"/>
    </row>
    <row r="5">
      <c r="A5" s="4" t="s">
        <v>3</v>
      </c>
      <c r="B5" s="5" t="s">
        <v>4</v>
      </c>
      <c r="C5" s="5" t="s">
        <v>5</v>
      </c>
      <c r="E5" s="4" t="s">
        <v>6</v>
      </c>
      <c r="F5" s="4" t="s">
        <v>7</v>
      </c>
    </row>
    <row r="6">
      <c r="A6" s="6">
        <v>1.0</v>
      </c>
      <c r="B6" s="7">
        <v>39.77</v>
      </c>
      <c r="C6" s="8">
        <f>39.74 + 0.02</f>
        <v>39.76</v>
      </c>
      <c r="E6" s="9">
        <f t="shared" ref="E6:F6" si="1">average(B6:B7)
</f>
        <v>40.055</v>
      </c>
      <c r="F6" s="9">
        <f t="shared" si="1"/>
        <v>39.96</v>
      </c>
    </row>
    <row r="7">
      <c r="A7" s="6">
        <v>2.0</v>
      </c>
      <c r="B7" s="7">
        <v>40.34</v>
      </c>
      <c r="C7" s="10">
        <f>40.14 + 0.02
</f>
        <v>40.16</v>
      </c>
    </row>
    <row r="8">
      <c r="E8" s="2" t="s">
        <v>8</v>
      </c>
    </row>
    <row r="9">
      <c r="A9" s="2" t="s">
        <v>8</v>
      </c>
      <c r="B9" s="3"/>
      <c r="C9" s="3"/>
    </row>
    <row r="10">
      <c r="A10" s="2" t="s">
        <v>9</v>
      </c>
      <c r="B10" s="3"/>
      <c r="C10" s="3"/>
      <c r="E10" s="4" t="s">
        <v>10</v>
      </c>
      <c r="F10" s="4" t="s">
        <v>6</v>
      </c>
      <c r="G10" s="4" t="s">
        <v>7</v>
      </c>
    </row>
    <row r="11">
      <c r="A11" s="4" t="s">
        <v>3</v>
      </c>
      <c r="B11" s="5" t="s">
        <v>4</v>
      </c>
      <c r="C11" s="5" t="s">
        <v>5</v>
      </c>
      <c r="E11" s="9">
        <v>1.0</v>
      </c>
      <c r="F11" s="9">
        <f t="shared" ref="F11:G11" si="2">average(B12:B13)
</f>
        <v>39.205</v>
      </c>
      <c r="G11" s="9">
        <f t="shared" si="2"/>
        <v>39.195</v>
      </c>
    </row>
    <row r="12">
      <c r="A12" s="6">
        <v>1.0</v>
      </c>
      <c r="B12" s="7">
        <v>39.16</v>
      </c>
      <c r="C12" s="10">
        <f>39.13 + 0.02</f>
        <v>39.15</v>
      </c>
      <c r="E12" s="9">
        <v>2.0</v>
      </c>
      <c r="F12" s="9">
        <f t="shared" ref="F12:G12" si="3">average(B17:B18)
</f>
        <v>23.6</v>
      </c>
      <c r="G12" s="9">
        <f t="shared" si="3"/>
        <v>39.735</v>
      </c>
    </row>
    <row r="13">
      <c r="A13" s="6">
        <v>2.0</v>
      </c>
      <c r="B13" s="7">
        <v>39.25</v>
      </c>
      <c r="C13" s="10">
        <f>39.22 + 0.02
</f>
        <v>39.24</v>
      </c>
      <c r="E13" s="9">
        <v>3.0</v>
      </c>
      <c r="F13" s="9">
        <f t="shared" ref="F13:G13" si="4">average(B22:B23)
</f>
        <v>18.72</v>
      </c>
      <c r="G13" s="9">
        <f t="shared" si="4"/>
        <v>40.795</v>
      </c>
    </row>
    <row r="14">
      <c r="E14" s="9">
        <v>4.0</v>
      </c>
      <c r="F14" s="9">
        <f t="shared" ref="F14:G14" si="5">average(B27:B28)
</f>
        <v>16.145</v>
      </c>
      <c r="G14" s="9">
        <f t="shared" si="5"/>
        <v>41.615</v>
      </c>
    </row>
    <row r="15">
      <c r="A15" s="2" t="s">
        <v>11</v>
      </c>
      <c r="B15" s="3"/>
      <c r="C15" s="3"/>
      <c r="E15" s="9">
        <v>5.0</v>
      </c>
      <c r="F15" s="9">
        <f t="shared" ref="F15:G15" si="6">average(B32:B33)
</f>
        <v>17.515</v>
      </c>
      <c r="G15" s="9">
        <f t="shared" si="6"/>
        <v>48.39</v>
      </c>
    </row>
    <row r="16">
      <c r="A16" s="4" t="s">
        <v>3</v>
      </c>
      <c r="B16" s="5" t="s">
        <v>4</v>
      </c>
      <c r="C16" s="5" t="s">
        <v>5</v>
      </c>
      <c r="E16" s="9">
        <v>6.0</v>
      </c>
      <c r="F16" s="9">
        <f t="shared" ref="F16:G16" si="7">average(B37:B38)
</f>
        <v>15.765</v>
      </c>
      <c r="G16" s="9">
        <f t="shared" si="7"/>
        <v>52.305</v>
      </c>
    </row>
    <row r="17">
      <c r="A17" s="6">
        <v>1.0</v>
      </c>
      <c r="B17" s="7">
        <v>23.63</v>
      </c>
      <c r="C17" s="10">
        <f>39.77 + 0.01
</f>
        <v>39.78</v>
      </c>
      <c r="E17" s="9">
        <v>7.0</v>
      </c>
      <c r="F17" s="9">
        <f t="shared" ref="F17:G17" si="8">average(B42:B43)
</f>
        <v>14.945</v>
      </c>
      <c r="G17" s="9">
        <f t="shared" si="8"/>
        <v>55.95</v>
      </c>
    </row>
    <row r="18">
      <c r="A18" s="6">
        <v>2.0</v>
      </c>
      <c r="B18" s="7">
        <v>23.57</v>
      </c>
      <c r="C18" s="10">
        <f>39.69 + 0</f>
        <v>39.69</v>
      </c>
      <c r="E18" s="9">
        <v>8.0</v>
      </c>
      <c r="F18" s="9">
        <f t="shared" ref="F18:G18" si="9">average(B47:B48)
</f>
        <v>14.17</v>
      </c>
      <c r="G18" s="9">
        <f t="shared" si="9"/>
        <v>57.815</v>
      </c>
    </row>
    <row r="20">
      <c r="A20" s="2" t="s">
        <v>12</v>
      </c>
      <c r="B20" s="3"/>
      <c r="C20" s="3"/>
    </row>
    <row r="21" ht="15.75" customHeight="1">
      <c r="A21" s="4" t="s">
        <v>3</v>
      </c>
      <c r="B21" s="11" t="s">
        <v>4</v>
      </c>
      <c r="C21" s="5" t="s">
        <v>5</v>
      </c>
      <c r="E21" s="4" t="s">
        <v>10</v>
      </c>
      <c r="F21" s="12" t="s">
        <v>13</v>
      </c>
      <c r="G21" s="4" t="s">
        <v>14</v>
      </c>
      <c r="H21" s="4" t="s">
        <v>15</v>
      </c>
    </row>
    <row r="22" ht="15.75" customHeight="1">
      <c r="A22" s="6">
        <v>1.0</v>
      </c>
      <c r="B22" s="7">
        <v>18.9</v>
      </c>
      <c r="C22" s="10">
        <f>40.96 + 0.05
</f>
        <v>41.01</v>
      </c>
      <c r="E22" s="9">
        <v>1.0</v>
      </c>
      <c r="F22" s="13">
        <f t="shared" ref="F22:F29" si="10">40.055/F11</f>
        <v>1.021680908</v>
      </c>
      <c r="G22" s="9">
        <f t="shared" ref="G22:G29" si="11">F22/E22</f>
        <v>1.021680908</v>
      </c>
      <c r="H22" s="9">
        <f t="shared" ref="H22:H29" si="12">G11/39.96</f>
        <v>0.9808558559</v>
      </c>
    </row>
    <row r="23" ht="15.75" customHeight="1">
      <c r="A23" s="6">
        <v>2.0</v>
      </c>
      <c r="B23" s="7">
        <v>18.54</v>
      </c>
      <c r="C23" s="10">
        <f>40.56 + 0.02
</f>
        <v>40.58</v>
      </c>
      <c r="E23" s="9">
        <v>2.0</v>
      </c>
      <c r="F23" s="13">
        <f t="shared" si="10"/>
        <v>1.697245763</v>
      </c>
      <c r="G23" s="9">
        <f t="shared" si="11"/>
        <v>0.8486228814</v>
      </c>
      <c r="H23" s="9">
        <f t="shared" si="12"/>
        <v>0.9943693694</v>
      </c>
    </row>
    <row r="24" ht="15.75" customHeight="1">
      <c r="E24" s="9">
        <v>3.0</v>
      </c>
      <c r="F24" s="13">
        <f t="shared" si="10"/>
        <v>2.139690171</v>
      </c>
      <c r="G24" s="9">
        <f t="shared" si="11"/>
        <v>0.713230057</v>
      </c>
      <c r="H24" s="9">
        <f t="shared" si="12"/>
        <v>1.020895896</v>
      </c>
    </row>
    <row r="25" ht="15.75" customHeight="1">
      <c r="A25" s="2" t="s">
        <v>16</v>
      </c>
      <c r="B25" s="3"/>
      <c r="C25" s="3"/>
      <c r="E25" s="9">
        <v>4.0</v>
      </c>
      <c r="F25" s="13">
        <f t="shared" si="10"/>
        <v>2.480953856</v>
      </c>
      <c r="G25" s="9">
        <f t="shared" si="11"/>
        <v>0.6202384639</v>
      </c>
      <c r="H25" s="9">
        <f t="shared" si="12"/>
        <v>1.041416416</v>
      </c>
    </row>
    <row r="26" ht="15.75" customHeight="1">
      <c r="A26" s="4" t="s">
        <v>3</v>
      </c>
      <c r="B26" s="5" t="s">
        <v>4</v>
      </c>
      <c r="C26" s="5" t="s">
        <v>5</v>
      </c>
      <c r="E26" s="9">
        <v>5.0</v>
      </c>
      <c r="F26" s="13">
        <f t="shared" si="10"/>
        <v>2.286896945</v>
      </c>
      <c r="G26" s="9">
        <f t="shared" si="11"/>
        <v>0.4573793891</v>
      </c>
      <c r="H26" s="9">
        <f t="shared" si="12"/>
        <v>1.210960961</v>
      </c>
    </row>
    <row r="27" ht="15.75" customHeight="1">
      <c r="A27" s="6">
        <v>1.0</v>
      </c>
      <c r="B27" s="7">
        <v>16.09</v>
      </c>
      <c r="C27" s="10">
        <f>41.45 + 0.02</f>
        <v>41.47</v>
      </c>
      <c r="E27" s="9">
        <v>6.0</v>
      </c>
      <c r="F27" s="13">
        <f t="shared" si="10"/>
        <v>2.540754837</v>
      </c>
      <c r="G27" s="9">
        <f t="shared" si="11"/>
        <v>0.4234591394</v>
      </c>
      <c r="H27" s="9">
        <f t="shared" si="12"/>
        <v>1.308933934</v>
      </c>
    </row>
    <row r="28" ht="15.75" customHeight="1">
      <c r="A28" s="6">
        <v>2.0</v>
      </c>
      <c r="B28" s="7">
        <v>16.2</v>
      </c>
      <c r="C28" s="10">
        <f>41.75 + 0.01</f>
        <v>41.76</v>
      </c>
      <c r="E28" s="9">
        <v>7.0</v>
      </c>
      <c r="F28" s="13">
        <f t="shared" si="10"/>
        <v>2.680160589</v>
      </c>
      <c r="G28" s="9">
        <f t="shared" si="11"/>
        <v>0.3828800841</v>
      </c>
      <c r="H28" s="9">
        <f t="shared" si="12"/>
        <v>1.40015015</v>
      </c>
    </row>
    <row r="29" ht="15.75" customHeight="1">
      <c r="E29" s="9">
        <v>8.0</v>
      </c>
      <c r="F29" s="13">
        <f t="shared" si="10"/>
        <v>2.826746648</v>
      </c>
      <c r="G29" s="9">
        <f t="shared" si="11"/>
        <v>0.353343331</v>
      </c>
      <c r="H29" s="9">
        <f t="shared" si="12"/>
        <v>1.446821822</v>
      </c>
    </row>
    <row r="30" ht="15.75" customHeight="1">
      <c r="A30" s="2" t="s">
        <v>17</v>
      </c>
      <c r="B30" s="3"/>
      <c r="C30" s="3"/>
    </row>
    <row r="31" ht="15.75" customHeight="1">
      <c r="A31" s="4" t="s">
        <v>3</v>
      </c>
      <c r="B31" s="5" t="s">
        <v>4</v>
      </c>
      <c r="C31" s="5" t="s">
        <v>5</v>
      </c>
    </row>
    <row r="32" ht="15.75" customHeight="1">
      <c r="A32" s="6">
        <v>1.0</v>
      </c>
      <c r="B32" s="7">
        <v>17.82</v>
      </c>
      <c r="C32" s="10">
        <f>48.73 + 0.03</f>
        <v>48.76</v>
      </c>
    </row>
    <row r="33" ht="15.75" customHeight="1">
      <c r="A33" s="6">
        <v>2.0</v>
      </c>
      <c r="B33" s="7">
        <v>17.21</v>
      </c>
      <c r="C33" s="10">
        <f>48 + 0.02</f>
        <v>48.02</v>
      </c>
    </row>
    <row r="34" ht="15.75" customHeight="1"/>
    <row r="35" ht="15.75" customHeight="1">
      <c r="A35" s="2" t="s">
        <v>18</v>
      </c>
      <c r="B35" s="3"/>
      <c r="C35" s="3"/>
    </row>
    <row r="36" ht="15.75" customHeight="1">
      <c r="A36" s="4" t="s">
        <v>3</v>
      </c>
      <c r="B36" s="5" t="s">
        <v>4</v>
      </c>
      <c r="C36" s="5" t="s">
        <v>5</v>
      </c>
    </row>
    <row r="37" ht="15.75" customHeight="1">
      <c r="A37" s="6">
        <v>1.0</v>
      </c>
      <c r="B37" s="7">
        <v>15.61</v>
      </c>
      <c r="C37" s="10">
        <f>51.79 + 0.02</f>
        <v>51.81</v>
      </c>
    </row>
    <row r="38" ht="15.75" customHeight="1">
      <c r="A38" s="6">
        <v>2.0</v>
      </c>
      <c r="B38" s="7">
        <v>15.92</v>
      </c>
      <c r="C38" s="10">
        <f>52.78 + 0.02</f>
        <v>52.8</v>
      </c>
    </row>
    <row r="39" ht="15.75" customHeight="1"/>
    <row r="40" ht="15.75" customHeight="1">
      <c r="A40" s="2" t="s">
        <v>19</v>
      </c>
      <c r="B40" s="3"/>
      <c r="C40" s="3"/>
    </row>
    <row r="41" ht="15.75" customHeight="1">
      <c r="A41" s="4" t="s">
        <v>3</v>
      </c>
      <c r="B41" s="5" t="s">
        <v>4</v>
      </c>
      <c r="C41" s="5" t="s">
        <v>5</v>
      </c>
    </row>
    <row r="42" ht="15.75" customHeight="1">
      <c r="A42" s="6">
        <v>1.0</v>
      </c>
      <c r="B42" s="7">
        <v>15.02</v>
      </c>
      <c r="C42" s="10">
        <f>56.27 + 0.04
</f>
        <v>56.31</v>
      </c>
    </row>
    <row r="43" ht="15.75" customHeight="1">
      <c r="A43" s="6">
        <v>2.0</v>
      </c>
      <c r="B43" s="7">
        <v>14.87</v>
      </c>
      <c r="C43" s="10">
        <f>55.58 + 0.01</f>
        <v>55.59</v>
      </c>
    </row>
    <row r="44" ht="15.75" customHeight="1"/>
    <row r="45" ht="15.75" customHeight="1">
      <c r="A45" s="2" t="s">
        <v>20</v>
      </c>
      <c r="B45" s="3"/>
      <c r="C45" s="3"/>
    </row>
    <row r="46" ht="15.75" customHeight="1">
      <c r="A46" s="4" t="s">
        <v>3</v>
      </c>
      <c r="B46" s="5" t="s">
        <v>4</v>
      </c>
      <c r="C46" s="5" t="s">
        <v>5</v>
      </c>
    </row>
    <row r="47" ht="15.75" customHeight="1">
      <c r="A47" s="6">
        <v>1.0</v>
      </c>
      <c r="B47" s="7">
        <v>14.06</v>
      </c>
      <c r="C47" s="10">
        <f>57.7 + 0.01</f>
        <v>57.71</v>
      </c>
    </row>
    <row r="48" ht="15.75" customHeight="1">
      <c r="A48" s="6">
        <v>2.0</v>
      </c>
      <c r="B48" s="7">
        <v>14.28</v>
      </c>
      <c r="C48" s="10">
        <f>57.9 + 0.02</f>
        <v>57.92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