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-m\InformesElectro\TP3\"/>
    </mc:Choice>
  </mc:AlternateContent>
  <xr:revisionPtr revIDLastSave="0" documentId="13_ncr:1_{F89D07E9-66A0-4398-85B1-718C59D8C090}" xr6:coauthVersionLast="32" xr6:coauthVersionMax="32" xr10:uidLastSave="{00000000-0000-0000-0000-000000000000}"/>
  <bookViews>
    <workbookView xWindow="0" yWindow="0" windowWidth="14380" windowHeight="4100" xr2:uid="{A3A859C2-6CC3-49AB-87AC-DEFDF2AC605D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P19" i="1"/>
  <c r="P20" i="1"/>
  <c r="P21" i="1"/>
  <c r="P22" i="1"/>
  <c r="P23" i="1"/>
  <c r="P24" i="1"/>
  <c r="N19" i="1"/>
  <c r="N20" i="1"/>
  <c r="N21" i="1"/>
  <c r="N22" i="1"/>
  <c r="N23" i="1"/>
  <c r="N24" i="1"/>
  <c r="P18" i="1"/>
  <c r="O18" i="1"/>
  <c r="N18" i="1"/>
  <c r="N2" i="1"/>
  <c r="O2" i="1"/>
  <c r="O4" i="1"/>
  <c r="O5" i="1"/>
  <c r="O6" i="1"/>
  <c r="O7" i="1"/>
  <c r="O8" i="1"/>
  <c r="O3" i="1"/>
  <c r="P3" i="1"/>
  <c r="P4" i="1"/>
  <c r="P5" i="1"/>
  <c r="P6" i="1"/>
  <c r="P7" i="1"/>
  <c r="P8" i="1"/>
  <c r="P2" i="1"/>
  <c r="K2" i="1"/>
  <c r="N4" i="1"/>
  <c r="N5" i="1"/>
  <c r="N6" i="1"/>
  <c r="N7" i="1"/>
  <c r="N8" i="1"/>
  <c r="N3" i="1"/>
  <c r="C20" i="1"/>
  <c r="L20" i="1" s="1"/>
  <c r="J18" i="1"/>
  <c r="L18" i="1"/>
  <c r="J19" i="1"/>
  <c r="L19" i="1"/>
  <c r="J20" i="1"/>
  <c r="J21" i="1"/>
  <c r="L21" i="1"/>
  <c r="J22" i="1"/>
  <c r="L22" i="1"/>
  <c r="J23" i="1"/>
  <c r="L23" i="1"/>
  <c r="J24" i="1"/>
  <c r="L24" i="1"/>
  <c r="L3" i="1" l="1"/>
  <c r="L4" i="1"/>
  <c r="L5" i="1"/>
  <c r="L6" i="1"/>
  <c r="L7" i="1"/>
  <c r="L8" i="1"/>
  <c r="L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<sst xmlns="http://schemas.openxmlformats.org/spreadsheetml/2006/main" count="46" uniqueCount="28">
  <si>
    <t>U</t>
  </si>
  <si>
    <t>I</t>
  </si>
  <si>
    <t>P</t>
  </si>
  <si>
    <t>Ir</t>
  </si>
  <si>
    <t>Il</t>
  </si>
  <si>
    <t>IC</t>
  </si>
  <si>
    <t>R</t>
  </si>
  <si>
    <t>L</t>
  </si>
  <si>
    <t>C</t>
  </si>
  <si>
    <t>R-L</t>
  </si>
  <si>
    <t>R-C</t>
  </si>
  <si>
    <t>L-C</t>
  </si>
  <si>
    <t>R-L-C</t>
  </si>
  <si>
    <t>deltap</t>
  </si>
  <si>
    <t>P'=P-deltap</t>
  </si>
  <si>
    <t>Q</t>
  </si>
  <si>
    <t>S</t>
  </si>
  <si>
    <t>Y</t>
  </si>
  <si>
    <t>cos(phi)</t>
  </si>
  <si>
    <t>G</t>
  </si>
  <si>
    <t>B</t>
  </si>
  <si>
    <t>Xl</t>
  </si>
  <si>
    <t>Xc con 10uF</t>
  </si>
  <si>
    <t>Xc con 20uF</t>
  </si>
  <si>
    <t>corresponde</t>
  </si>
  <si>
    <t>Esta tabla</t>
  </si>
  <si>
    <t>Esta otra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</si>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</sst>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5BBA-3DAF-4E23-8D70-559EA97E0D9E}">
  <dimension ref="A1:P29"/>
  <sheetViews>
    <sheetView tabSelected="1" workbookViewId="0">
      <selection activeCell="C7" sqref="C7"/>
    </sheetView>
  </sheetViews>
  <sheetFormatPr baseColWidth="10" defaultRowHeight="14.5" x14ac:dyDescent="0.35"/>
  <cols>
    <col min="11" max="11" width="11.1796875" bestFit="1" customWidth="1"/>
    <col min="13" max="13" width="11.1796875" bestFit="1" customWidth="1"/>
    <col min="15" max="15" width="11.1796875" bestFit="1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5">
      <c r="A2" s="4" t="s">
        <v>6</v>
      </c>
      <c r="B2" s="4">
        <v>101</v>
      </c>
      <c r="C2" s="4">
        <v>0.34</v>
      </c>
      <c r="D2" s="4">
        <v>32</v>
      </c>
      <c r="E2" s="4">
        <v>0.3</v>
      </c>
      <c r="F2" s="4">
        <v>0</v>
      </c>
      <c r="G2" s="4">
        <v>0</v>
      </c>
      <c r="H2" s="4"/>
      <c r="I2" s="4">
        <v>0.44</v>
      </c>
      <c r="J2" s="4">
        <f>D2-I2</f>
        <v>31.56</v>
      </c>
      <c r="K2" s="4">
        <f>0</f>
        <v>0</v>
      </c>
      <c r="L2" s="4">
        <f>C2*B2</f>
        <v>34.340000000000003</v>
      </c>
      <c r="N2">
        <f>COS(ASIN(K2/L2))</f>
        <v>1</v>
      </c>
      <c r="O2">
        <f>(C2/B2)*(D2/L2)</f>
        <v>3.1369473581021471E-3</v>
      </c>
      <c r="P2">
        <f>(C2/B2)*(-K2/L2)</f>
        <v>0</v>
      </c>
    </row>
    <row r="3" spans="1:16" x14ac:dyDescent="0.35">
      <c r="A3" s="4" t="s">
        <v>7</v>
      </c>
      <c r="B3" s="4">
        <v>101</v>
      </c>
      <c r="C3" s="4">
        <v>0.74</v>
      </c>
      <c r="D3" s="4">
        <v>12</v>
      </c>
      <c r="E3" s="4">
        <v>0</v>
      </c>
      <c r="F3" s="4">
        <v>0.72499999999999998</v>
      </c>
      <c r="G3" s="4">
        <v>0</v>
      </c>
      <c r="H3" s="4"/>
      <c r="I3" s="4">
        <v>0.44</v>
      </c>
      <c r="J3" s="4">
        <f t="shared" ref="J3:J8" si="0">D3-I3</f>
        <v>11.56</v>
      </c>
      <c r="K3" s="4">
        <v>73.739999999999995</v>
      </c>
      <c r="L3" s="4">
        <f t="shared" ref="L3:L8" si="1">C3*B3</f>
        <v>74.739999999999995</v>
      </c>
      <c r="N3">
        <f>COS(ASIN(K3/L3))</f>
        <v>0.16303501430803102</v>
      </c>
      <c r="O3">
        <f>(C3/B3)*(D3/L3)</f>
        <v>1.1763552592883053E-3</v>
      </c>
      <c r="P3">
        <f t="shared" ref="P3:P8" si="2">(C3/B3)*(-K3/L3)</f>
        <v>-7.2287030683266347E-3</v>
      </c>
    </row>
    <row r="4" spans="1:16" x14ac:dyDescent="0.35">
      <c r="A4" s="4" t="s">
        <v>8</v>
      </c>
      <c r="B4" s="4">
        <v>101</v>
      </c>
      <c r="C4" s="2">
        <v>0.38</v>
      </c>
      <c r="D4" s="4">
        <v>2</v>
      </c>
      <c r="E4" s="4">
        <v>0</v>
      </c>
      <c r="F4" s="4">
        <v>0</v>
      </c>
      <c r="G4" s="4">
        <v>0.32500000000000001</v>
      </c>
      <c r="H4" s="1"/>
      <c r="I4" s="4">
        <v>0.44</v>
      </c>
      <c r="J4" s="4">
        <f t="shared" si="0"/>
        <v>1.56</v>
      </c>
      <c r="K4" s="3">
        <v>-33.619999999999997</v>
      </c>
      <c r="L4" s="2">
        <f t="shared" si="1"/>
        <v>38.380000000000003</v>
      </c>
      <c r="N4">
        <f t="shared" ref="N4:N8" si="3">COS(ASIN(K4/L4))</f>
        <v>0.4823527447798287</v>
      </c>
      <c r="O4">
        <f t="shared" ref="O4:O8" si="4">(C4/B4)*(D4/L4)</f>
        <v>1.9605920988138414E-4</v>
      </c>
      <c r="P4">
        <f t="shared" si="2"/>
        <v>3.2957553181060671E-3</v>
      </c>
    </row>
    <row r="5" spans="1:16" x14ac:dyDescent="0.35">
      <c r="A5" t="s">
        <v>9</v>
      </c>
      <c r="B5">
        <v>101</v>
      </c>
      <c r="C5" s="2">
        <v>0.82599999999999996</v>
      </c>
      <c r="D5">
        <v>42</v>
      </c>
      <c r="E5">
        <v>0.3</v>
      </c>
      <c r="F5">
        <v>0.72499999999999998</v>
      </c>
      <c r="G5">
        <v>0</v>
      </c>
      <c r="I5">
        <v>0.44</v>
      </c>
      <c r="J5">
        <f t="shared" si="0"/>
        <v>41.56</v>
      </c>
      <c r="K5" s="2">
        <v>73.739999999999995</v>
      </c>
      <c r="L5" s="2">
        <f t="shared" si="1"/>
        <v>83.426000000000002</v>
      </c>
      <c r="N5">
        <f t="shared" si="3"/>
        <v>0.4676814142837854</v>
      </c>
      <c r="O5">
        <f t="shared" si="4"/>
        <v>4.1172434075090678E-3</v>
      </c>
      <c r="P5">
        <f t="shared" si="2"/>
        <v>-7.2287030683266347E-3</v>
      </c>
    </row>
    <row r="6" spans="1:16" x14ac:dyDescent="0.35">
      <c r="A6" t="s">
        <v>10</v>
      </c>
      <c r="B6">
        <v>101</v>
      </c>
      <c r="C6" s="2">
        <v>0.45629999999999998</v>
      </c>
      <c r="D6">
        <v>31.5</v>
      </c>
      <c r="E6">
        <v>0.3</v>
      </c>
      <c r="F6">
        <v>0</v>
      </c>
      <c r="G6">
        <v>0.32500000000000001</v>
      </c>
      <c r="I6">
        <v>0.44</v>
      </c>
      <c r="J6">
        <f t="shared" si="0"/>
        <v>31.06</v>
      </c>
      <c r="K6" s="3">
        <v>-33.619999999999997</v>
      </c>
      <c r="L6" s="2">
        <f t="shared" si="1"/>
        <v>46.086300000000001</v>
      </c>
      <c r="N6">
        <f t="shared" si="3"/>
        <v>0.68397978939327164</v>
      </c>
      <c r="O6">
        <f t="shared" si="4"/>
        <v>3.0879325556318012E-3</v>
      </c>
      <c r="P6">
        <f t="shared" si="2"/>
        <v>3.2957553181060676E-3</v>
      </c>
    </row>
    <row r="7" spans="1:16" x14ac:dyDescent="0.35">
      <c r="A7" t="s">
        <v>11</v>
      </c>
      <c r="B7">
        <v>101</v>
      </c>
      <c r="C7" s="2">
        <v>0.4</v>
      </c>
      <c r="D7">
        <v>12</v>
      </c>
      <c r="E7">
        <v>0</v>
      </c>
      <c r="F7">
        <v>0.72499999999999998</v>
      </c>
      <c r="G7">
        <v>0.32500000000000001</v>
      </c>
      <c r="I7">
        <v>0.44</v>
      </c>
      <c r="J7">
        <f t="shared" si="0"/>
        <v>11.56</v>
      </c>
      <c r="K7" s="2">
        <v>40.119999999999997</v>
      </c>
      <c r="L7" s="2">
        <f t="shared" si="1"/>
        <v>40.400000000000006</v>
      </c>
      <c r="N7">
        <f t="shared" si="3"/>
        <v>0.11753021582637106</v>
      </c>
      <c r="O7">
        <f t="shared" si="4"/>
        <v>1.1763552592883048E-3</v>
      </c>
      <c r="P7">
        <f t="shared" si="2"/>
        <v>-3.9329477502205654E-3</v>
      </c>
    </row>
    <row r="8" spans="1:16" x14ac:dyDescent="0.35">
      <c r="A8" t="s">
        <v>12</v>
      </c>
      <c r="B8">
        <v>101</v>
      </c>
      <c r="C8" s="2">
        <v>0.57999999999999996</v>
      </c>
      <c r="D8">
        <v>42</v>
      </c>
      <c r="E8">
        <v>0.3</v>
      </c>
      <c r="F8">
        <v>0.72499999999999998</v>
      </c>
      <c r="G8">
        <v>0.32500000000000001</v>
      </c>
      <c r="I8">
        <v>0.44</v>
      </c>
      <c r="J8">
        <f t="shared" si="0"/>
        <v>41.56</v>
      </c>
      <c r="K8" s="2">
        <v>40.119999999999997</v>
      </c>
      <c r="L8" s="2">
        <f t="shared" si="1"/>
        <v>58.58</v>
      </c>
      <c r="N8">
        <f t="shared" si="3"/>
        <v>0.72866021454954755</v>
      </c>
      <c r="O8">
        <f t="shared" si="4"/>
        <v>4.1172434075090678E-3</v>
      </c>
      <c r="P8">
        <f t="shared" si="2"/>
        <v>-3.9329477502205662E-3</v>
      </c>
    </row>
    <row r="11" spans="1:16" x14ac:dyDescent="0.35">
      <c r="A11" t="s">
        <v>25</v>
      </c>
      <c r="B11" t="s">
        <v>24</v>
      </c>
    </row>
    <row r="12" spans="1:16" x14ac:dyDescent="0.35">
      <c r="A12" t="s">
        <v>22</v>
      </c>
      <c r="B12" t="s">
        <v>21</v>
      </c>
    </row>
    <row r="13" spans="1:16" x14ac:dyDescent="0.35">
      <c r="A13">
        <v>318.31</v>
      </c>
      <c r="B13">
        <v>140.30000000000001</v>
      </c>
    </row>
    <row r="17" spans="1:16" x14ac:dyDescent="0.3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13</v>
      </c>
      <c r="J17" t="s">
        <v>14</v>
      </c>
      <c r="K17" t="s">
        <v>15</v>
      </c>
      <c r="L17" t="s">
        <v>16</v>
      </c>
    </row>
    <row r="18" spans="1:16" x14ac:dyDescent="0.35">
      <c r="A18" s="4" t="s">
        <v>6</v>
      </c>
      <c r="B18" s="4">
        <v>101</v>
      </c>
      <c r="C18" s="4">
        <v>0.34</v>
      </c>
      <c r="D18" s="4">
        <v>32</v>
      </c>
      <c r="E18" s="4">
        <v>0.3</v>
      </c>
      <c r="F18" s="4">
        <v>0</v>
      </c>
      <c r="G18" s="4">
        <v>0</v>
      </c>
      <c r="H18" s="4"/>
      <c r="I18" s="4">
        <v>0.44</v>
      </c>
      <c r="J18" s="4">
        <f t="shared" ref="J18:J24" si="5">D18-I18</f>
        <v>31.56</v>
      </c>
      <c r="K18" s="4">
        <v>0</v>
      </c>
      <c r="L18" s="4">
        <f t="shared" ref="L18:L24" si="6">C18*B18</f>
        <v>34.340000000000003</v>
      </c>
      <c r="N18">
        <f>COS(ASIN(K18/L18))</f>
        <v>1</v>
      </c>
      <c r="O18">
        <f t="shared" ref="O18:O24" si="7">(C18/B18)*(D18/L18)</f>
        <v>3.1369473581021471E-3</v>
      </c>
      <c r="P18">
        <f t="shared" ref="P18:P24" si="8">(C18/B18)*(-K18/L18)</f>
        <v>0</v>
      </c>
    </row>
    <row r="19" spans="1:16" x14ac:dyDescent="0.35">
      <c r="A19" s="4" t="s">
        <v>7</v>
      </c>
      <c r="B19" s="4">
        <v>101</v>
      </c>
      <c r="C19" s="4">
        <v>0.74</v>
      </c>
      <c r="D19" s="4">
        <v>12</v>
      </c>
      <c r="E19" s="4">
        <v>0</v>
      </c>
      <c r="F19" s="4">
        <v>0.72499999999999998</v>
      </c>
      <c r="G19" s="4">
        <v>0</v>
      </c>
      <c r="H19" s="4"/>
      <c r="I19" s="4">
        <v>0.44</v>
      </c>
      <c r="J19" s="4">
        <f t="shared" si="5"/>
        <v>11.56</v>
      </c>
      <c r="K19" s="4">
        <v>73.739999999999995</v>
      </c>
      <c r="L19" s="4">
        <f t="shared" si="6"/>
        <v>74.739999999999995</v>
      </c>
      <c r="N19">
        <f t="shared" ref="N19:N24" si="9">COS(ASIN(K19/L19))</f>
        <v>0.16303501430803102</v>
      </c>
      <c r="O19">
        <f t="shared" si="7"/>
        <v>1.1763552592883053E-3</v>
      </c>
      <c r="P19">
        <f t="shared" si="8"/>
        <v>-7.2287030683266347E-3</v>
      </c>
    </row>
    <row r="20" spans="1:16" x14ac:dyDescent="0.35">
      <c r="A20" s="1" t="s">
        <v>8</v>
      </c>
      <c r="B20" s="4">
        <v>101</v>
      </c>
      <c r="C20" s="2">
        <f>0.35*2</f>
        <v>0.7</v>
      </c>
      <c r="D20" s="4">
        <v>2</v>
      </c>
      <c r="E20" s="4">
        <v>0</v>
      </c>
      <c r="F20" s="4">
        <v>0</v>
      </c>
      <c r="G20" s="2">
        <v>0.65</v>
      </c>
      <c r="H20" s="1"/>
      <c r="I20" s="4">
        <v>0.44</v>
      </c>
      <c r="J20" s="4">
        <f t="shared" si="5"/>
        <v>1.56</v>
      </c>
      <c r="K20" s="3">
        <v>-67.239999999999995</v>
      </c>
      <c r="L20" s="2">
        <f t="shared" si="6"/>
        <v>70.699999999999989</v>
      </c>
      <c r="N20">
        <f t="shared" si="9"/>
        <v>0.30900374748766457</v>
      </c>
      <c r="O20">
        <f t="shared" si="7"/>
        <v>1.9605920988138419E-4</v>
      </c>
      <c r="P20">
        <f t="shared" si="8"/>
        <v>6.591510636212136E-3</v>
      </c>
    </row>
    <row r="21" spans="1:16" x14ac:dyDescent="0.35">
      <c r="A21" t="s">
        <v>9</v>
      </c>
      <c r="B21">
        <v>101</v>
      </c>
      <c r="C21" s="2">
        <v>0.82599999999999996</v>
      </c>
      <c r="D21">
        <v>42</v>
      </c>
      <c r="E21">
        <v>0.3</v>
      </c>
      <c r="F21">
        <v>0.72499999999999998</v>
      </c>
      <c r="G21" s="2">
        <v>0</v>
      </c>
      <c r="I21">
        <v>0.44</v>
      </c>
      <c r="J21">
        <f t="shared" si="5"/>
        <v>41.56</v>
      </c>
      <c r="K21" s="2">
        <v>73.739999999999995</v>
      </c>
      <c r="L21" s="2">
        <f t="shared" si="6"/>
        <v>83.426000000000002</v>
      </c>
      <c r="N21">
        <f t="shared" si="9"/>
        <v>0.4676814142837854</v>
      </c>
      <c r="O21">
        <f t="shared" si="7"/>
        <v>4.1172434075090678E-3</v>
      </c>
      <c r="P21">
        <f t="shared" si="8"/>
        <v>-7.2287030683266347E-3</v>
      </c>
    </row>
    <row r="22" spans="1:16" x14ac:dyDescent="0.35">
      <c r="A22" t="s">
        <v>10</v>
      </c>
      <c r="B22">
        <v>101</v>
      </c>
      <c r="C22" s="2">
        <v>0.71</v>
      </c>
      <c r="D22">
        <v>31.5</v>
      </c>
      <c r="E22">
        <v>0.3</v>
      </c>
      <c r="F22">
        <v>0</v>
      </c>
      <c r="G22" s="2">
        <v>0.65</v>
      </c>
      <c r="I22">
        <v>0.44</v>
      </c>
      <c r="J22">
        <f t="shared" si="5"/>
        <v>31.06</v>
      </c>
      <c r="K22" s="2">
        <v>-67.239999999999995</v>
      </c>
      <c r="L22" s="2">
        <f t="shared" si="6"/>
        <v>71.709999999999994</v>
      </c>
      <c r="N22">
        <f t="shared" si="9"/>
        <v>0.34753881391769981</v>
      </c>
      <c r="O22">
        <f t="shared" si="7"/>
        <v>3.0879325556318008E-3</v>
      </c>
      <c r="P22">
        <f t="shared" si="8"/>
        <v>6.5915106362121351E-3</v>
      </c>
    </row>
    <row r="23" spans="1:16" x14ac:dyDescent="0.35">
      <c r="A23" t="s">
        <v>11</v>
      </c>
      <c r="B23">
        <v>101</v>
      </c>
      <c r="C23" s="2">
        <v>0.12</v>
      </c>
      <c r="D23">
        <v>12</v>
      </c>
      <c r="E23">
        <v>0</v>
      </c>
      <c r="F23">
        <v>0.72499999999999998</v>
      </c>
      <c r="G23" s="2">
        <v>0.65</v>
      </c>
      <c r="I23">
        <v>0.44</v>
      </c>
      <c r="J23">
        <f t="shared" si="5"/>
        <v>11.56</v>
      </c>
      <c r="K23" s="3">
        <v>6.4969999999999999</v>
      </c>
      <c r="L23" s="2">
        <f t="shared" si="6"/>
        <v>12.12</v>
      </c>
      <c r="N23">
        <f t="shared" si="9"/>
        <v>0.84418235686233045</v>
      </c>
      <c r="O23">
        <f t="shared" si="7"/>
        <v>1.1763552592883053E-3</v>
      </c>
      <c r="P23">
        <f t="shared" si="8"/>
        <v>-6.3689834329967645E-4</v>
      </c>
    </row>
    <row r="24" spans="1:16" x14ac:dyDescent="0.35">
      <c r="A24" t="s">
        <v>12</v>
      </c>
      <c r="B24">
        <v>101</v>
      </c>
      <c r="C24" s="2">
        <v>0.44</v>
      </c>
      <c r="D24">
        <v>42</v>
      </c>
      <c r="E24">
        <v>0.3</v>
      </c>
      <c r="F24">
        <v>0.72499999999999998</v>
      </c>
      <c r="G24" s="2">
        <v>0.65</v>
      </c>
      <c r="I24">
        <v>0.44</v>
      </c>
      <c r="J24">
        <f t="shared" si="5"/>
        <v>41.56</v>
      </c>
      <c r="K24" s="3">
        <v>6.4969999999999999</v>
      </c>
      <c r="L24" s="2">
        <f t="shared" si="6"/>
        <v>44.44</v>
      </c>
      <c r="N24">
        <f t="shared" si="9"/>
        <v>0.98925547872524999</v>
      </c>
      <c r="O24">
        <f t="shared" si="7"/>
        <v>4.1172434075090686E-3</v>
      </c>
      <c r="P24">
        <f t="shared" si="8"/>
        <v>-6.3689834329967655E-4</v>
      </c>
    </row>
    <row r="27" spans="1:16" x14ac:dyDescent="0.35">
      <c r="A27" t="s">
        <v>26</v>
      </c>
      <c r="B27" t="s">
        <v>27</v>
      </c>
    </row>
    <row r="28" spans="1:16" x14ac:dyDescent="0.35">
      <c r="A28" t="s">
        <v>23</v>
      </c>
      <c r="B28" t="s">
        <v>21</v>
      </c>
    </row>
    <row r="29" spans="1:16" x14ac:dyDescent="0.35">
      <c r="A29">
        <v>159.155</v>
      </c>
      <c r="B29">
        <v>140.30000000000001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 Mestanza</dc:creator>
  <cp:lastModifiedBy>Joa Mestanza</cp:lastModifiedBy>
  <dcterms:created xsi:type="dcterms:W3CDTF">2018-05-09T02:08:09Z</dcterms:created>
  <dcterms:modified xsi:type="dcterms:W3CDTF">2018-05-09T20:09:27Z</dcterms:modified>
</cp:coreProperties>
</file>