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76424\Desktop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1" l="1"/>
  <c r="Q13" i="1"/>
  <c r="R12" i="1"/>
  <c r="Q12" i="1" s="1"/>
  <c r="P12" i="1" s="1"/>
  <c r="O12" i="1" s="1"/>
  <c r="N12" i="1" s="1"/>
  <c r="M12" i="1" s="1"/>
  <c r="L12" i="1" s="1"/>
  <c r="K12" i="1" s="1"/>
  <c r="J12" i="1" s="1"/>
  <c r="I12" i="1" s="1"/>
  <c r="AF12" i="1"/>
  <c r="AE12" i="1" s="1"/>
  <c r="AD12" i="1" s="1"/>
  <c r="AC12" i="1" s="1"/>
  <c r="AB12" i="1" s="1"/>
  <c r="AA12" i="1" s="1"/>
  <c r="Z12" i="1" s="1"/>
  <c r="Y12" i="1" s="1"/>
  <c r="X12" i="1" s="1"/>
  <c r="W12" i="1" s="1"/>
  <c r="V12" i="1" s="1"/>
  <c r="U12" i="1" s="1"/>
  <c r="T12" i="1" s="1"/>
  <c r="S12" i="1" s="1"/>
  <c r="AG12" i="1"/>
  <c r="AC5" i="1"/>
  <c r="AD5" i="1"/>
  <c r="AE5" i="1"/>
  <c r="AF5" i="1"/>
  <c r="AG5" i="1"/>
  <c r="AH5" i="1"/>
  <c r="I9" i="1"/>
  <c r="I13" i="1" s="1"/>
  <c r="J9" i="1"/>
  <c r="J13" i="1" s="1"/>
  <c r="K9" i="1"/>
  <c r="K13" i="1" s="1"/>
  <c r="L9" i="1"/>
  <c r="L13" i="1" s="1"/>
  <c r="M9" i="1"/>
  <c r="M13" i="1" s="1"/>
  <c r="N9" i="1"/>
  <c r="N13" i="1" s="1"/>
  <c r="O9" i="1"/>
  <c r="O13" i="1" s="1"/>
  <c r="P9" i="1"/>
  <c r="P13" i="1" s="1"/>
  <c r="Q9" i="1"/>
  <c r="R9" i="1"/>
  <c r="R13" i="1" s="1"/>
  <c r="S9" i="1"/>
  <c r="S13" i="1" s="1"/>
  <c r="T9" i="1"/>
  <c r="T13" i="1" s="1"/>
  <c r="U9" i="1"/>
  <c r="U13" i="1" s="1"/>
  <c r="V9" i="1"/>
  <c r="V13" i="1" s="1"/>
  <c r="W9" i="1"/>
  <c r="W13" i="1" s="1"/>
  <c r="X9" i="1"/>
  <c r="X13" i="1" s="1"/>
  <c r="Y9" i="1"/>
  <c r="Y13" i="1" s="1"/>
  <c r="Z9" i="1"/>
  <c r="Z13" i="1" s="1"/>
  <c r="AA9" i="1"/>
  <c r="AA13" i="1" s="1"/>
  <c r="AB9" i="1"/>
  <c r="AB13" i="1" s="1"/>
  <c r="AC9" i="1"/>
  <c r="AC13" i="1" s="1"/>
  <c r="AD9" i="1"/>
  <c r="AD13" i="1" s="1"/>
  <c r="AE9" i="1"/>
  <c r="AE13" i="1" s="1"/>
  <c r="AF9" i="1"/>
  <c r="AF13" i="1" s="1"/>
  <c r="AG9" i="1"/>
  <c r="AG13" i="1" s="1"/>
  <c r="AH9" i="1"/>
  <c r="AH13" i="1" s="1"/>
  <c r="S7" i="1"/>
  <c r="T7" i="1"/>
  <c r="U7" i="1"/>
  <c r="V7" i="1"/>
  <c r="W7" i="1"/>
  <c r="X7" i="1"/>
  <c r="Y7" i="1"/>
  <c r="Z7" i="1"/>
  <c r="AA7" i="1"/>
  <c r="AB7" i="1"/>
  <c r="AC7" i="1"/>
  <c r="AE7" i="1"/>
  <c r="AG7" i="1"/>
  <c r="AH7" i="1"/>
  <c r="X5" i="1"/>
  <c r="Y5" i="1"/>
  <c r="Z5" i="1"/>
  <c r="AA5" i="1"/>
  <c r="AB5" i="1"/>
  <c r="T5" i="1"/>
  <c r="U5" i="1"/>
  <c r="V5" i="1"/>
  <c r="W5" i="1"/>
  <c r="S5" i="1"/>
  <c r="N5" i="1"/>
  <c r="O5" i="1"/>
  <c r="P5" i="1"/>
  <c r="Q5" i="1"/>
  <c r="R5" i="1"/>
  <c r="N7" i="1"/>
  <c r="O7" i="1"/>
  <c r="P7" i="1"/>
  <c r="Q7" i="1"/>
  <c r="R7" i="1"/>
  <c r="J5" i="1"/>
  <c r="K5" i="1"/>
  <c r="L5" i="1"/>
  <c r="M5" i="1"/>
  <c r="J7" i="1"/>
  <c r="K7" i="1"/>
  <c r="L7" i="1"/>
  <c r="M7" i="1"/>
  <c r="I7" i="1"/>
  <c r="I5" i="1"/>
  <c r="D7" i="1"/>
  <c r="E7" i="1"/>
  <c r="F7" i="1"/>
  <c r="G7" i="1"/>
  <c r="H7" i="1"/>
  <c r="D9" i="1"/>
  <c r="E9" i="1"/>
  <c r="F9" i="1"/>
  <c r="G9" i="1"/>
  <c r="H9" i="1"/>
  <c r="C9" i="1"/>
  <c r="C7" i="1"/>
  <c r="D5" i="1"/>
  <c r="E5" i="1"/>
  <c r="F5" i="1"/>
  <c r="G5" i="1"/>
  <c r="H5" i="1"/>
  <c r="C5" i="1"/>
  <c r="AL5" i="1" l="1"/>
  <c r="AN7" i="1"/>
  <c r="AN5" i="1"/>
  <c r="AM5" i="1"/>
  <c r="AM7" i="1"/>
  <c r="AL7" i="1"/>
  <c r="AJ5" i="1"/>
  <c r="AI5" i="1"/>
  <c r="AJ9" i="1"/>
  <c r="AK9" i="1" s="1"/>
  <c r="AO9" i="1" s="1"/>
  <c r="AI13" i="1"/>
  <c r="AL9" i="1" s="1"/>
  <c r="AJ7" i="1"/>
  <c r="AK7" i="1" s="1"/>
  <c r="AO7" i="1" s="1"/>
  <c r="AK5" i="1" l="1"/>
  <c r="AO5" i="1" s="1"/>
</calcChain>
</file>

<file path=xl/sharedStrings.xml><?xml version="1.0" encoding="utf-8"?>
<sst xmlns="http://schemas.openxmlformats.org/spreadsheetml/2006/main" count="17" uniqueCount="13">
  <si>
    <t>R</t>
  </si>
  <si>
    <t>I</t>
  </si>
  <si>
    <t>J</t>
  </si>
  <si>
    <t>opcode</t>
  </si>
  <si>
    <t>rs</t>
  </si>
  <si>
    <t>rt</t>
  </si>
  <si>
    <t>rd</t>
  </si>
  <si>
    <t>imm</t>
  </si>
  <si>
    <t>shamt</t>
  </si>
  <si>
    <t>address</t>
  </si>
  <si>
    <t>funct</t>
  </si>
  <si>
    <t>Instrução</t>
  </si>
  <si>
    <t>Código de Montagem (Assembly)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</si>
</sst>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3"/>
  <sheetViews>
    <sheetView tabSelected="1" topLeftCell="C1" zoomScale="175" zoomScaleNormal="175" workbookViewId="0">
      <selection activeCell="AO7" sqref="AO7"/>
    </sheetView>
  </sheetViews>
  <sheetFormatPr defaultRowHeight="15" x14ac:dyDescent="0.25"/>
  <cols>
    <col min="3" max="8" width="2.7109375" bestFit="1" customWidth="1"/>
    <col min="9" max="11" width="2.85546875" bestFit="1" customWidth="1"/>
    <col min="12" max="12" width="2.7109375" customWidth="1"/>
    <col min="13" max="14" width="2.85546875" bestFit="1" customWidth="1"/>
    <col min="15" max="15" width="2.85546875" customWidth="1"/>
    <col min="16" max="18" width="2.85546875" bestFit="1" customWidth="1"/>
    <col min="19" max="19" width="2.42578125" customWidth="1"/>
    <col min="20" max="20" width="2.5703125" customWidth="1"/>
    <col min="21" max="21" width="2.7109375" customWidth="1"/>
    <col min="22" max="22" width="2.42578125" customWidth="1"/>
    <col min="23" max="23" width="2.7109375" customWidth="1"/>
    <col min="24" max="24" width="2.85546875" customWidth="1"/>
    <col min="25" max="34" width="2.5703125" customWidth="1"/>
    <col min="35" max="35" width="4.28515625" customWidth="1"/>
    <col min="36" max="36" width="4.42578125" customWidth="1"/>
    <col min="37" max="37" width="3.85546875" customWidth="1"/>
    <col min="38" max="38" width="3" customWidth="1"/>
    <col min="39" max="39" width="3.140625" customWidth="1"/>
    <col min="40" max="40" width="2.7109375" customWidth="1"/>
    <col min="41" max="41" width="14.140625" customWidth="1"/>
  </cols>
  <sheetData>
    <row r="1" spans="2:41" x14ac:dyDescent="0.25">
      <c r="C1" s="1">
        <v>31</v>
      </c>
      <c r="D1" s="1">
        <v>30</v>
      </c>
      <c r="E1" s="1">
        <v>29</v>
      </c>
      <c r="F1" s="1">
        <v>28</v>
      </c>
      <c r="G1" s="1">
        <v>27</v>
      </c>
      <c r="H1" s="1">
        <v>26</v>
      </c>
      <c r="I1" s="1">
        <v>25</v>
      </c>
      <c r="J1" s="1">
        <v>24</v>
      </c>
      <c r="K1" s="1">
        <v>23</v>
      </c>
      <c r="L1" s="1">
        <v>22</v>
      </c>
      <c r="M1" s="1">
        <v>21</v>
      </c>
      <c r="N1" s="1">
        <v>20</v>
      </c>
      <c r="O1" s="1">
        <v>19</v>
      </c>
      <c r="P1" s="1">
        <v>18</v>
      </c>
      <c r="Q1" s="1">
        <v>17</v>
      </c>
      <c r="R1" s="1">
        <v>16</v>
      </c>
      <c r="S1" s="1">
        <v>15</v>
      </c>
      <c r="T1" s="1">
        <v>14</v>
      </c>
      <c r="U1" s="1">
        <v>13</v>
      </c>
      <c r="V1" s="1">
        <v>12</v>
      </c>
      <c r="W1" s="1">
        <v>11</v>
      </c>
      <c r="X1" s="1">
        <v>10</v>
      </c>
      <c r="Y1" s="1">
        <v>9</v>
      </c>
      <c r="Z1" s="1">
        <v>8</v>
      </c>
      <c r="AA1" s="1">
        <v>7</v>
      </c>
      <c r="AB1" s="1">
        <v>6</v>
      </c>
      <c r="AC1" s="1">
        <v>5</v>
      </c>
      <c r="AD1" s="1">
        <v>4</v>
      </c>
      <c r="AE1" s="1">
        <v>3</v>
      </c>
      <c r="AF1" s="1">
        <v>2</v>
      </c>
      <c r="AG1" s="1">
        <v>1</v>
      </c>
      <c r="AH1" s="1">
        <v>0</v>
      </c>
    </row>
    <row r="2" spans="2:41" ht="45" x14ac:dyDescent="0.25">
      <c r="B2" t="s">
        <v>11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O2" s="15" t="s">
        <v>12</v>
      </c>
    </row>
    <row r="3" spans="2:41" x14ac:dyDescent="0.25">
      <c r="AO3" s="16"/>
    </row>
    <row r="4" spans="2:41" x14ac:dyDescent="0.25">
      <c r="C4" s="2" t="s">
        <v>3</v>
      </c>
      <c r="D4" s="2"/>
      <c r="E4" s="2"/>
      <c r="F4" s="2"/>
      <c r="G4" s="2"/>
      <c r="H4" s="2"/>
      <c r="I4" s="3" t="s">
        <v>4</v>
      </c>
      <c r="J4" s="3"/>
      <c r="K4" s="3"/>
      <c r="L4" s="3"/>
      <c r="M4" s="3"/>
      <c r="N4" s="11" t="s">
        <v>5</v>
      </c>
      <c r="O4" s="11"/>
      <c r="P4" s="11"/>
      <c r="Q4" s="11"/>
      <c r="R4" s="11"/>
      <c r="S4" s="7" t="s">
        <v>6</v>
      </c>
      <c r="T4" s="7"/>
      <c r="U4" s="7"/>
      <c r="V4" s="7"/>
      <c r="W4" s="7"/>
      <c r="X4" s="2" t="s">
        <v>8</v>
      </c>
      <c r="Y4" s="2"/>
      <c r="Z4" s="2"/>
      <c r="AA4" s="2"/>
      <c r="AB4" s="2"/>
      <c r="AC4" s="2" t="s">
        <v>10</v>
      </c>
      <c r="AD4" s="2"/>
      <c r="AE4" s="2"/>
      <c r="AF4" s="2"/>
      <c r="AG4" s="2"/>
      <c r="AH4" s="2"/>
      <c r="AO4" s="16"/>
    </row>
    <row r="5" spans="2:41" x14ac:dyDescent="0.25">
      <c r="B5" t="s">
        <v>0</v>
      </c>
      <c r="C5">
        <f>C2</f>
        <v>1</v>
      </c>
      <c r="D5">
        <f t="shared" ref="D5:H5" si="0">D2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 s="4">
        <f>I2</f>
        <v>0</v>
      </c>
      <c r="J5" s="4">
        <f t="shared" ref="J5:M5" si="1">J2</f>
        <v>0</v>
      </c>
      <c r="K5" s="4">
        <f t="shared" si="1"/>
        <v>1</v>
      </c>
      <c r="L5" s="4">
        <f t="shared" si="1"/>
        <v>1</v>
      </c>
      <c r="M5" s="4">
        <f t="shared" si="1"/>
        <v>0</v>
      </c>
      <c r="N5" s="12">
        <f t="shared" ref="N5:R5" si="2">N2</f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1</v>
      </c>
      <c r="S5" s="8">
        <f>S2</f>
        <v>0</v>
      </c>
      <c r="T5" s="8">
        <f t="shared" ref="T5:AH5" si="3">T2</f>
        <v>1</v>
      </c>
      <c r="U5" s="8">
        <f t="shared" si="3"/>
        <v>0</v>
      </c>
      <c r="V5" s="8">
        <f t="shared" si="3"/>
        <v>0</v>
      </c>
      <c r="W5" s="8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1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1</v>
      </c>
      <c r="AH5">
        <f t="shared" si="3"/>
        <v>0</v>
      </c>
      <c r="AI5">
        <f>AH5+AG5*2+AF5*4+AE5*8+AD5*16+AC5*32</f>
        <v>34</v>
      </c>
      <c r="AJ5" s="6">
        <f t="shared" ref="AJ5:AJ6" si="4">C5*32+D5*16+E5*8+F5*4+G5*2+H5</f>
        <v>32</v>
      </c>
      <c r="AK5" t="str">
        <f>IF(AJ5=0,IF(AI5=32,"add",IF(AI5=34,"sub","")),"")</f>
        <v/>
      </c>
      <c r="AL5">
        <f>S5*16+T5*8+U5*4+V5*2+W5</f>
        <v>8</v>
      </c>
      <c r="AM5">
        <f>M5+2*L5+4*K5+8*J5+16*I5</f>
        <v>6</v>
      </c>
      <c r="AN5">
        <f>R5+2*Q5+4*P5+8*O5+16*N5</f>
        <v>1</v>
      </c>
      <c r="AO5" s="16" t="str">
        <f>IF(AK5&lt;&gt;"",CONCATENATE(AK5," $",AL5,", $",AM5,", $",AN5,""),"")</f>
        <v/>
      </c>
    </row>
    <row r="6" spans="2:41" x14ac:dyDescent="0.25">
      <c r="C6" s="2" t="s">
        <v>3</v>
      </c>
      <c r="D6" s="2"/>
      <c r="E6" s="2"/>
      <c r="F6" s="2"/>
      <c r="G6" s="2"/>
      <c r="H6" s="2"/>
      <c r="I6" s="3" t="s">
        <v>4</v>
      </c>
      <c r="J6" s="3"/>
      <c r="K6" s="3"/>
      <c r="L6" s="3"/>
      <c r="M6" s="3"/>
      <c r="N6" s="11" t="s">
        <v>5</v>
      </c>
      <c r="O6" s="11"/>
      <c r="P6" s="11"/>
      <c r="Q6" s="11"/>
      <c r="R6" s="11"/>
      <c r="S6" s="5" t="s">
        <v>7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J6" s="6"/>
      <c r="AO6" s="16"/>
    </row>
    <row r="7" spans="2:41" x14ac:dyDescent="0.25">
      <c r="B7" t="s">
        <v>1</v>
      </c>
      <c r="C7">
        <f>C2</f>
        <v>1</v>
      </c>
      <c r="D7">
        <f t="shared" ref="D7:H7" si="5">D2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 s="4">
        <f>I2</f>
        <v>0</v>
      </c>
      <c r="J7" s="4">
        <f t="shared" ref="J7:M7" si="6">J2</f>
        <v>0</v>
      </c>
      <c r="K7" s="4">
        <f t="shared" si="6"/>
        <v>1</v>
      </c>
      <c r="L7" s="4">
        <f t="shared" si="6"/>
        <v>1</v>
      </c>
      <c r="M7" s="4">
        <f t="shared" si="6"/>
        <v>0</v>
      </c>
      <c r="N7" s="12">
        <f t="shared" ref="N7:AH7" si="7">N2</f>
        <v>0</v>
      </c>
      <c r="O7" s="12">
        <f t="shared" si="7"/>
        <v>0</v>
      </c>
      <c r="P7" s="12">
        <f t="shared" si="7"/>
        <v>0</v>
      </c>
      <c r="Q7" s="12">
        <f t="shared" si="7"/>
        <v>0</v>
      </c>
      <c r="R7" s="12">
        <f t="shared" si="7"/>
        <v>1</v>
      </c>
      <c r="S7" s="6">
        <f t="shared" si="7"/>
        <v>0</v>
      </c>
      <c r="T7" s="6">
        <f t="shared" si="7"/>
        <v>1</v>
      </c>
      <c r="U7" s="6">
        <f t="shared" si="7"/>
        <v>0</v>
      </c>
      <c r="V7" s="6">
        <f t="shared" si="7"/>
        <v>0</v>
      </c>
      <c r="W7" s="6">
        <f t="shared" si="7"/>
        <v>0</v>
      </c>
      <c r="X7" s="6">
        <f t="shared" si="7"/>
        <v>0</v>
      </c>
      <c r="Y7" s="6">
        <f t="shared" si="7"/>
        <v>0</v>
      </c>
      <c r="Z7" s="6">
        <f t="shared" si="7"/>
        <v>0</v>
      </c>
      <c r="AA7" s="6">
        <f t="shared" si="7"/>
        <v>0</v>
      </c>
      <c r="AB7" s="6">
        <f t="shared" si="7"/>
        <v>0</v>
      </c>
      <c r="AC7" s="6">
        <f t="shared" si="7"/>
        <v>1</v>
      </c>
      <c r="AD7" s="6">
        <v>1</v>
      </c>
      <c r="AE7" s="6">
        <f t="shared" si="7"/>
        <v>0</v>
      </c>
      <c r="AF7" s="6">
        <v>1</v>
      </c>
      <c r="AG7" s="6">
        <f t="shared" si="7"/>
        <v>1</v>
      </c>
      <c r="AH7" s="6">
        <f t="shared" si="7"/>
        <v>0</v>
      </c>
      <c r="AJ7" s="6">
        <f>C7*32+D7*16+E7*8+F7*4+G7*2+H7</f>
        <v>32</v>
      </c>
      <c r="AK7" t="str">
        <f>IF(AJ7=32,"lb",IF(AJ7=33,"lh",IF(AJ7=35,"lw","")))</f>
        <v>lb</v>
      </c>
      <c r="AL7">
        <f>N7*16+O7*8+P7*4+Q7*2+R7</f>
        <v>1</v>
      </c>
      <c r="AM7">
        <f>AH7*AH12+AG7*AG12+AF7*AF12+AE7*AE12+AD7*AD12+AC7*AC12+AB7*AB12+AA7*AA12+Z7*Z12+Y7*Y12+X7*X12+W7*W12+V7*V12+U7*U12+T7*T12+S7*S12</f>
        <v>16438</v>
      </c>
      <c r="AN7">
        <f>16*I7+8*J7+4*K7+2*L7+M7</f>
        <v>6</v>
      </c>
      <c r="AO7" s="16" t="str">
        <f>IF(AK7&lt;&gt;"",CONCATENATE(AK7," $",AL7,", ",AM7,"($",AN7,")"),"")</f>
        <v>lb $1, 16438($6)</v>
      </c>
    </row>
    <row r="8" spans="2:41" x14ac:dyDescent="0.25">
      <c r="C8" s="2" t="s">
        <v>3</v>
      </c>
      <c r="D8" s="2"/>
      <c r="E8" s="2"/>
      <c r="F8" s="2"/>
      <c r="G8" s="2"/>
      <c r="H8" s="2"/>
      <c r="I8" s="9" t="s">
        <v>9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J8" s="6"/>
      <c r="AK8" t="str">
        <f t="shared" ref="AK8:AK9" si="8">IF(AJ8=32,"lb",IF(AJ8=33,"lh",IF(AJ8=35,"lw","")))</f>
        <v/>
      </c>
      <c r="AO8" s="16"/>
    </row>
    <row r="9" spans="2:41" x14ac:dyDescent="0.25">
      <c r="B9" t="s">
        <v>2</v>
      </c>
      <c r="C9">
        <f>C2</f>
        <v>1</v>
      </c>
      <c r="D9">
        <f t="shared" ref="D9:AH9" si="9">D2</f>
        <v>0</v>
      </c>
      <c r="E9">
        <f t="shared" si="9"/>
        <v>0</v>
      </c>
      <c r="F9">
        <f t="shared" si="9"/>
        <v>0</v>
      </c>
      <c r="G9">
        <f t="shared" si="9"/>
        <v>0</v>
      </c>
      <c r="H9">
        <f t="shared" si="9"/>
        <v>0</v>
      </c>
      <c r="I9" s="10">
        <f t="shared" si="9"/>
        <v>0</v>
      </c>
      <c r="J9" s="10">
        <f t="shared" si="9"/>
        <v>0</v>
      </c>
      <c r="K9" s="10">
        <f t="shared" si="9"/>
        <v>1</v>
      </c>
      <c r="L9" s="10">
        <f t="shared" si="9"/>
        <v>1</v>
      </c>
      <c r="M9" s="10">
        <f t="shared" si="9"/>
        <v>0</v>
      </c>
      <c r="N9" s="10">
        <f t="shared" si="9"/>
        <v>0</v>
      </c>
      <c r="O9" s="10">
        <f t="shared" si="9"/>
        <v>0</v>
      </c>
      <c r="P9" s="10">
        <f t="shared" si="9"/>
        <v>0</v>
      </c>
      <c r="Q9" s="10">
        <f t="shared" si="9"/>
        <v>0</v>
      </c>
      <c r="R9" s="10">
        <f t="shared" si="9"/>
        <v>1</v>
      </c>
      <c r="S9" s="10">
        <f t="shared" si="9"/>
        <v>0</v>
      </c>
      <c r="T9" s="10">
        <f t="shared" si="9"/>
        <v>1</v>
      </c>
      <c r="U9" s="10">
        <f t="shared" si="9"/>
        <v>0</v>
      </c>
      <c r="V9" s="10">
        <f t="shared" si="9"/>
        <v>0</v>
      </c>
      <c r="W9" s="10">
        <f t="shared" si="9"/>
        <v>0</v>
      </c>
      <c r="X9" s="10">
        <f t="shared" si="9"/>
        <v>0</v>
      </c>
      <c r="Y9" s="10">
        <f t="shared" si="9"/>
        <v>0</v>
      </c>
      <c r="Z9" s="10">
        <f t="shared" si="9"/>
        <v>0</v>
      </c>
      <c r="AA9" s="10">
        <f t="shared" si="9"/>
        <v>0</v>
      </c>
      <c r="AB9" s="10">
        <f t="shared" si="9"/>
        <v>0</v>
      </c>
      <c r="AC9" s="10">
        <f t="shared" si="9"/>
        <v>1</v>
      </c>
      <c r="AD9" s="10">
        <f t="shared" si="9"/>
        <v>0</v>
      </c>
      <c r="AE9" s="10">
        <f t="shared" si="9"/>
        <v>0</v>
      </c>
      <c r="AF9" s="10">
        <f t="shared" si="9"/>
        <v>0</v>
      </c>
      <c r="AG9" s="10">
        <f t="shared" si="9"/>
        <v>1</v>
      </c>
      <c r="AH9" s="10">
        <f t="shared" si="9"/>
        <v>0</v>
      </c>
      <c r="AJ9" s="6">
        <f t="shared" ref="AJ8:AJ9" si="10">C9*32+D9*16+E9*8+F9*4+G9*2+H9</f>
        <v>32</v>
      </c>
      <c r="AK9" t="str">
        <f>IF(AJ9=2,"j",IF(AJ9=3,"jal",""))</f>
        <v/>
      </c>
      <c r="AL9">
        <f>AI13</f>
        <v>12664866</v>
      </c>
      <c r="AO9" s="16" t="str">
        <f>IF(AK9&lt;&gt;"",CONCATENATE(AK9," ",AL9),"")</f>
        <v/>
      </c>
    </row>
    <row r="12" spans="2:41" x14ac:dyDescent="0.25">
      <c r="I12" s="13">
        <f t="shared" ref="I12:R12" si="11">J12*2</f>
        <v>33554432</v>
      </c>
      <c r="J12" s="13">
        <f t="shared" si="11"/>
        <v>16777216</v>
      </c>
      <c r="K12" s="13">
        <f t="shared" si="11"/>
        <v>8388608</v>
      </c>
      <c r="L12" s="13">
        <f t="shared" si="11"/>
        <v>4194304</v>
      </c>
      <c r="M12" s="13">
        <f t="shared" si="11"/>
        <v>2097152</v>
      </c>
      <c r="N12" s="13">
        <f t="shared" si="11"/>
        <v>1048576</v>
      </c>
      <c r="O12" s="13">
        <f t="shared" si="11"/>
        <v>524288</v>
      </c>
      <c r="P12" s="13">
        <f t="shared" si="11"/>
        <v>262144</v>
      </c>
      <c r="Q12" s="13">
        <f t="shared" si="11"/>
        <v>131072</v>
      </c>
      <c r="R12" s="13">
        <f t="shared" si="11"/>
        <v>65536</v>
      </c>
      <c r="S12" s="13">
        <f t="shared" ref="S12:AF12" si="12">T12*2</f>
        <v>32768</v>
      </c>
      <c r="T12" s="13">
        <f t="shared" si="12"/>
        <v>16384</v>
      </c>
      <c r="U12" s="13">
        <f t="shared" si="12"/>
        <v>8192</v>
      </c>
      <c r="V12" s="13">
        <f t="shared" si="12"/>
        <v>4096</v>
      </c>
      <c r="W12" s="13">
        <f t="shared" si="12"/>
        <v>2048</v>
      </c>
      <c r="X12" s="13">
        <f t="shared" si="12"/>
        <v>1024</v>
      </c>
      <c r="Y12" s="13">
        <f t="shared" si="12"/>
        <v>512</v>
      </c>
      <c r="Z12" s="13">
        <f t="shared" si="12"/>
        <v>256</v>
      </c>
      <c r="AA12" s="13">
        <f t="shared" si="12"/>
        <v>128</v>
      </c>
      <c r="AB12" s="13">
        <f t="shared" si="12"/>
        <v>64</v>
      </c>
      <c r="AC12" s="13">
        <f t="shared" si="12"/>
        <v>32</v>
      </c>
      <c r="AD12" s="13">
        <f t="shared" si="12"/>
        <v>16</v>
      </c>
      <c r="AE12" s="13">
        <f t="shared" si="12"/>
        <v>8</v>
      </c>
      <c r="AF12" s="13">
        <f t="shared" si="12"/>
        <v>4</v>
      </c>
      <c r="AG12" s="13">
        <f>AH12*2</f>
        <v>2</v>
      </c>
      <c r="AH12" s="14">
        <v>1</v>
      </c>
    </row>
    <row r="13" spans="2:41" x14ac:dyDescent="0.25">
      <c r="I13" s="14">
        <f t="shared" ref="I13:AG13" si="13">I12*I9</f>
        <v>0</v>
      </c>
      <c r="J13" s="14">
        <f t="shared" si="13"/>
        <v>0</v>
      </c>
      <c r="K13" s="14">
        <f t="shared" si="13"/>
        <v>8388608</v>
      </c>
      <c r="L13" s="14">
        <f t="shared" si="13"/>
        <v>4194304</v>
      </c>
      <c r="M13" s="14">
        <f t="shared" si="13"/>
        <v>0</v>
      </c>
      <c r="N13" s="14">
        <f t="shared" si="13"/>
        <v>0</v>
      </c>
      <c r="O13" s="14">
        <f t="shared" si="13"/>
        <v>0</v>
      </c>
      <c r="P13" s="14">
        <f t="shared" si="13"/>
        <v>0</v>
      </c>
      <c r="Q13" s="14">
        <f t="shared" si="13"/>
        <v>0</v>
      </c>
      <c r="R13" s="14">
        <f t="shared" si="13"/>
        <v>65536</v>
      </c>
      <c r="S13" s="14">
        <f t="shared" si="13"/>
        <v>0</v>
      </c>
      <c r="T13" s="14">
        <f t="shared" si="13"/>
        <v>16384</v>
      </c>
      <c r="U13" s="14">
        <f t="shared" si="13"/>
        <v>0</v>
      </c>
      <c r="V13" s="14">
        <f t="shared" si="13"/>
        <v>0</v>
      </c>
      <c r="W13" s="14">
        <f t="shared" si="13"/>
        <v>0</v>
      </c>
      <c r="X13" s="14">
        <f t="shared" si="13"/>
        <v>0</v>
      </c>
      <c r="Y13" s="14">
        <f t="shared" si="13"/>
        <v>0</v>
      </c>
      <c r="Z13" s="14">
        <f t="shared" si="13"/>
        <v>0</v>
      </c>
      <c r="AA13" s="14">
        <f t="shared" si="13"/>
        <v>0</v>
      </c>
      <c r="AB13" s="14">
        <f t="shared" si="13"/>
        <v>0</v>
      </c>
      <c r="AC13" s="14">
        <f t="shared" si="13"/>
        <v>32</v>
      </c>
      <c r="AD13" s="14">
        <f t="shared" si="13"/>
        <v>0</v>
      </c>
      <c r="AE13" s="14">
        <f t="shared" si="13"/>
        <v>0</v>
      </c>
      <c r="AF13" s="14">
        <f t="shared" si="13"/>
        <v>0</v>
      </c>
      <c r="AG13" s="14">
        <f t="shared" si="13"/>
        <v>2</v>
      </c>
      <c r="AH13" s="14">
        <f>AH12*AH9</f>
        <v>0</v>
      </c>
      <c r="AI13" s="14">
        <f>SUM(I13:AH13)</f>
        <v>12664866</v>
      </c>
    </row>
  </sheetData>
  <mergeCells count="12">
    <mergeCell ref="AC4:AH4"/>
    <mergeCell ref="C6:H6"/>
    <mergeCell ref="C8:H8"/>
    <mergeCell ref="I8:AH8"/>
    <mergeCell ref="I6:M6"/>
    <mergeCell ref="N6:R6"/>
    <mergeCell ref="C4:H4"/>
    <mergeCell ref="I4:M4"/>
    <mergeCell ref="N4:R4"/>
    <mergeCell ref="S4:W4"/>
    <mergeCell ref="S6:AH6"/>
    <mergeCell ref="X4:AB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Braulio Wanderley Netto</dc:creator>
  <cp:lastModifiedBy>Eduardo Braulio Wanderley Netto</cp:lastModifiedBy>
  <dcterms:created xsi:type="dcterms:W3CDTF">2019-02-15T18:48:21Z</dcterms:created>
  <dcterms:modified xsi:type="dcterms:W3CDTF">2019-02-15T19:52:39Z</dcterms:modified>
</cp:coreProperties>
</file>