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00" yWindow="330" windowWidth="11100" windowHeight="6090" tabRatio="721" activeTab="3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44525"/>
</workbook>
</file>

<file path=xl/calcChain.xml><?xml version="1.0" encoding="utf-8"?>
<calcChain xmlns="http://schemas.openxmlformats.org/spreadsheetml/2006/main">
  <c r="BQ2" i="7" l="1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BP3" i="7"/>
  <c r="BP4" i="7"/>
  <c r="BP5" i="7"/>
  <c r="BP6" i="7"/>
  <c r="BP7" i="7"/>
  <c r="BP8" i="7"/>
  <c r="BP9" i="7"/>
  <c r="BP10" i="7"/>
  <c r="BP11" i="7"/>
  <c r="BP12" i="7"/>
  <c r="BP13" i="7"/>
  <c r="BP14" i="7"/>
  <c r="BP15" i="7"/>
  <c r="BP16" i="7"/>
  <c r="BP17" i="7"/>
  <c r="BP18" i="7"/>
  <c r="BP19" i="7"/>
  <c r="BP20" i="7"/>
  <c r="BP21" i="7"/>
  <c r="BP22" i="7"/>
  <c r="BP23" i="7"/>
  <c r="BP24" i="7"/>
  <c r="BP25" i="7"/>
  <c r="BP26" i="7"/>
  <c r="BP27" i="7"/>
  <c r="BP28" i="7"/>
  <c r="BP29" i="7"/>
  <c r="BP30" i="7"/>
  <c r="BP31" i="7"/>
  <c r="BP32" i="7"/>
  <c r="BP33" i="7"/>
  <c r="BP34" i="7"/>
  <c r="BP35" i="7"/>
  <c r="BP36" i="7"/>
  <c r="BP37" i="7"/>
  <c r="BP38" i="7"/>
  <c r="BP39" i="7"/>
  <c r="BP40" i="7"/>
  <c r="BP41" i="7"/>
  <c r="BP2" i="7"/>
  <c r="BF3" i="7"/>
  <c r="BF4" i="7"/>
  <c r="BF5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2" i="7"/>
  <c r="BD3" i="7"/>
  <c r="BD4" i="7"/>
  <c r="BD5" i="7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2" i="7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2" i="7"/>
  <c r="AZ3" i="7"/>
  <c r="AZ4" i="7"/>
  <c r="AZ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2" i="7"/>
  <c r="AX3" i="7"/>
  <c r="AX4" i="7"/>
  <c r="AX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2" i="7"/>
  <c r="AV3" i="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2" i="7"/>
  <c r="AT3" i="7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2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2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2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2" i="7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2" i="7"/>
  <c r="BE3" i="7"/>
  <c r="BE4" i="7"/>
  <c r="BE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2" i="7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2" i="7"/>
  <c r="BA3" i="7"/>
  <c r="BA4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2" i="7"/>
  <c r="AY3" i="7"/>
  <c r="AY4" i="7"/>
  <c r="AY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2" i="7"/>
  <c r="AW3" i="7"/>
  <c r="AW4" i="7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2" i="7"/>
  <c r="AU3" i="7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2" i="7"/>
  <c r="AS3" i="7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2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2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2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2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2" i="7"/>
  <c r="D5" i="6"/>
  <c r="BO3" i="7" s="1"/>
  <c r="BO6" i="7"/>
  <c r="BO10" i="7"/>
  <c r="BO14" i="7"/>
  <c r="BO18" i="7"/>
  <c r="BO22" i="7"/>
  <c r="BO26" i="7"/>
  <c r="BO30" i="7"/>
  <c r="BO34" i="7"/>
  <c r="BO38" i="7"/>
  <c r="BO2" i="7"/>
  <c r="AD4" i="1"/>
  <c r="AC4" i="1"/>
  <c r="AD5" i="1"/>
  <c r="AC5" i="1"/>
  <c r="AD6" i="1"/>
  <c r="AC6" i="1"/>
  <c r="AD7" i="1"/>
  <c r="AC7" i="1"/>
  <c r="AD8" i="1"/>
  <c r="AC8" i="1"/>
  <c r="AD9" i="1"/>
  <c r="AC9" i="1"/>
  <c r="AD10" i="1"/>
  <c r="AC10" i="1"/>
  <c r="AD11" i="1"/>
  <c r="AC11" i="1"/>
  <c r="AD12" i="1"/>
  <c r="AC12" i="1"/>
  <c r="AD13" i="1"/>
  <c r="AC13" i="1"/>
  <c r="AD14" i="1"/>
  <c r="AC14" i="1"/>
  <c r="AD15" i="1"/>
  <c r="AC15" i="1"/>
  <c r="AD16" i="1"/>
  <c r="AC16" i="1"/>
  <c r="AD17" i="1"/>
  <c r="AC17" i="1"/>
  <c r="AD18" i="1"/>
  <c r="AC18" i="1"/>
  <c r="AD19" i="1"/>
  <c r="AC19" i="1"/>
  <c r="AD20" i="1"/>
  <c r="AC20" i="1"/>
  <c r="AD21" i="1"/>
  <c r="AC21" i="1"/>
  <c r="AD22" i="1"/>
  <c r="AC22" i="1"/>
  <c r="AD23" i="1"/>
  <c r="AC23" i="1"/>
  <c r="AD24" i="1"/>
  <c r="AC24" i="1"/>
  <c r="AD25" i="1"/>
  <c r="AC25" i="1"/>
  <c r="AD26" i="1"/>
  <c r="AC26" i="1"/>
  <c r="AD27" i="1"/>
  <c r="AE27" i="1"/>
  <c r="BK26" i="7"/>
  <c r="BL26" i="7"/>
  <c r="BM26" i="7"/>
  <c r="BN26" i="7"/>
  <c r="AC27" i="1"/>
  <c r="AD28" i="1"/>
  <c r="AC28" i="1"/>
  <c r="AE28" i="1"/>
  <c r="AD29" i="1"/>
  <c r="AC29" i="1"/>
  <c r="AE29" i="1"/>
  <c r="BK28" i="7"/>
  <c r="BL28" i="7"/>
  <c r="BM28" i="7"/>
  <c r="BN28" i="7"/>
  <c r="AD30" i="1"/>
  <c r="AE30" i="1"/>
  <c r="AF30" i="1"/>
  <c r="AC30" i="1"/>
  <c r="BK29" i="7"/>
  <c r="BL29" i="7"/>
  <c r="BM29" i="7"/>
  <c r="BN29" i="7"/>
  <c r="AD31" i="1"/>
  <c r="AE31" i="1"/>
  <c r="BK30" i="7"/>
  <c r="AC31" i="1"/>
  <c r="BL30" i="7"/>
  <c r="BM30" i="7"/>
  <c r="BN30" i="7"/>
  <c r="AD32" i="1"/>
  <c r="AC32" i="1"/>
  <c r="AE32" i="1"/>
  <c r="AD33" i="1"/>
  <c r="AC33" i="1"/>
  <c r="AE33" i="1"/>
  <c r="BK32" i="7"/>
  <c r="BL32" i="7"/>
  <c r="BM32" i="7"/>
  <c r="BN32" i="7"/>
  <c r="AD34" i="1"/>
  <c r="AE34" i="1"/>
  <c r="AF34" i="1"/>
  <c r="BJ33" i="7"/>
  <c r="AC34" i="1"/>
  <c r="AD35" i="1"/>
  <c r="AE35" i="1"/>
  <c r="BK34" i="7"/>
  <c r="BL34" i="7"/>
  <c r="BM34" i="7"/>
  <c r="BN34" i="7"/>
  <c r="AC35" i="1"/>
  <c r="AD36" i="1"/>
  <c r="AC36" i="1"/>
  <c r="AE36" i="1"/>
  <c r="AD37" i="1"/>
  <c r="AC37" i="1"/>
  <c r="AE37" i="1"/>
  <c r="BK36" i="7"/>
  <c r="BL36" i="7"/>
  <c r="BM36" i="7"/>
  <c r="BN36" i="7"/>
  <c r="AD38" i="1"/>
  <c r="AE38" i="1"/>
  <c r="AF38" i="1"/>
  <c r="AC38" i="1"/>
  <c r="BK37" i="7"/>
  <c r="BL37" i="7"/>
  <c r="BM37" i="7"/>
  <c r="BN37" i="7"/>
  <c r="AD39" i="1"/>
  <c r="AE39" i="1"/>
  <c r="BK38" i="7"/>
  <c r="AC39" i="1"/>
  <c r="BL38" i="7"/>
  <c r="BM38" i="7"/>
  <c r="BN38" i="7"/>
  <c r="AD40" i="1"/>
  <c r="AC40" i="1"/>
  <c r="AE40" i="1"/>
  <c r="AD41" i="1"/>
  <c r="AC41" i="1"/>
  <c r="AE41" i="1"/>
  <c r="BK40" i="7"/>
  <c r="BL40" i="7"/>
  <c r="BM40" i="7"/>
  <c r="BN40" i="7"/>
  <c r="AD42" i="1"/>
  <c r="AE42" i="1"/>
  <c r="AF42" i="1"/>
  <c r="BJ41" i="7"/>
  <c r="AC42" i="1"/>
  <c r="AD3" i="1"/>
  <c r="AC3" i="1"/>
  <c r="AF29" i="1"/>
  <c r="BJ28" i="7"/>
  <c r="BJ29" i="7"/>
  <c r="AF33" i="1"/>
  <c r="BJ32" i="7"/>
  <c r="AF37" i="1"/>
  <c r="BJ36" i="7"/>
  <c r="BJ37" i="7"/>
  <c r="AF41" i="1"/>
  <c r="BJ40" i="7"/>
  <c r="BI3" i="7"/>
  <c r="BI4" i="7"/>
  <c r="BI5" i="7"/>
  <c r="BI6" i="7"/>
  <c r="BI7" i="7"/>
  <c r="BI8" i="7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8" i="7"/>
  <c r="BI29" i="7"/>
  <c r="BI30" i="7"/>
  <c r="BI31" i="7"/>
  <c r="BI32" i="7"/>
  <c r="BI33" i="7"/>
  <c r="BI34" i="7"/>
  <c r="BI35" i="7"/>
  <c r="BI36" i="7"/>
  <c r="BI37" i="7"/>
  <c r="BI38" i="7"/>
  <c r="BI39" i="7"/>
  <c r="BI40" i="7"/>
  <c r="BI41" i="7"/>
  <c r="BI2" i="7"/>
  <c r="BG9" i="7"/>
  <c r="BH9" i="7"/>
  <c r="BG10" i="7"/>
  <c r="BH10" i="7"/>
  <c r="BG11" i="7"/>
  <c r="BH11" i="7"/>
  <c r="BG12" i="7"/>
  <c r="BH12" i="7"/>
  <c r="BG13" i="7"/>
  <c r="BH13" i="7"/>
  <c r="BG14" i="7"/>
  <c r="BH14" i="7"/>
  <c r="BG15" i="7"/>
  <c r="BH15" i="7"/>
  <c r="BG16" i="7"/>
  <c r="BH16" i="7"/>
  <c r="BG17" i="7"/>
  <c r="BH17" i="7"/>
  <c r="BG18" i="7"/>
  <c r="BH18" i="7"/>
  <c r="BG19" i="7"/>
  <c r="BH19" i="7"/>
  <c r="BG20" i="7"/>
  <c r="BH20" i="7"/>
  <c r="BG21" i="7"/>
  <c r="BH21" i="7"/>
  <c r="BG22" i="7"/>
  <c r="BH22" i="7"/>
  <c r="BG23" i="7"/>
  <c r="BH23" i="7"/>
  <c r="BG24" i="7"/>
  <c r="BH24" i="7"/>
  <c r="BG25" i="7"/>
  <c r="BH25" i="7"/>
  <c r="BG26" i="7"/>
  <c r="BH26" i="7"/>
  <c r="BG27" i="7"/>
  <c r="BH27" i="7"/>
  <c r="BG28" i="7"/>
  <c r="BH28" i="7"/>
  <c r="BG29" i="7"/>
  <c r="BH29" i="7"/>
  <c r="BG30" i="7"/>
  <c r="BH30" i="7"/>
  <c r="BG31" i="7"/>
  <c r="BH31" i="7"/>
  <c r="BG32" i="7"/>
  <c r="BH32" i="7"/>
  <c r="BG33" i="7"/>
  <c r="BH33" i="7"/>
  <c r="BG34" i="7"/>
  <c r="BH34" i="7"/>
  <c r="BG35" i="7"/>
  <c r="BH35" i="7"/>
  <c r="BG36" i="7"/>
  <c r="BH36" i="7"/>
  <c r="BG37" i="7"/>
  <c r="BH37" i="7"/>
  <c r="BG38" i="7"/>
  <c r="BH38" i="7"/>
  <c r="BG39" i="7"/>
  <c r="BH39" i="7"/>
  <c r="BG40" i="7"/>
  <c r="BH40" i="7"/>
  <c r="BG41" i="7"/>
  <c r="BH41" i="7"/>
  <c r="BG3" i="7"/>
  <c r="BH3" i="7" s="1"/>
  <c r="BG4" i="7"/>
  <c r="BH4" i="7" s="1"/>
  <c r="BG5" i="7"/>
  <c r="BH5" i="7" s="1"/>
  <c r="BG6" i="7"/>
  <c r="BH6" i="7" s="1"/>
  <c r="BG7" i="7"/>
  <c r="BH7" i="7"/>
  <c r="BG8" i="7"/>
  <c r="BH8" i="7"/>
  <c r="BG2" i="7"/>
  <c r="BH2" i="7" s="1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2" i="7"/>
  <c r="A2" i="7"/>
  <c r="C2" i="7"/>
  <c r="A3" i="7"/>
  <c r="C3" i="7"/>
  <c r="A4" i="7"/>
  <c r="C4" i="7"/>
  <c r="A5" i="7"/>
  <c r="C5" i="7"/>
  <c r="A6" i="7"/>
  <c r="C6" i="7"/>
  <c r="A7" i="7"/>
  <c r="C7" i="7"/>
  <c r="A8" i="7"/>
  <c r="C8" i="7"/>
  <c r="A9" i="7"/>
  <c r="C9" i="7"/>
  <c r="A10" i="7"/>
  <c r="C10" i="7"/>
  <c r="A11" i="7"/>
  <c r="C11" i="7"/>
  <c r="A12" i="7"/>
  <c r="C12" i="7"/>
  <c r="A13" i="7"/>
  <c r="C13" i="7"/>
  <c r="A14" i="7"/>
  <c r="C14" i="7"/>
  <c r="A15" i="7"/>
  <c r="C15" i="7"/>
  <c r="A16" i="7"/>
  <c r="C16" i="7"/>
  <c r="A17" i="7"/>
  <c r="C17" i="7"/>
  <c r="A18" i="7"/>
  <c r="C18" i="7"/>
  <c r="A19" i="7"/>
  <c r="C19" i="7"/>
  <c r="A20" i="7"/>
  <c r="C20" i="7"/>
  <c r="A21" i="7"/>
  <c r="C21" i="7"/>
  <c r="A22" i="7"/>
  <c r="C22" i="7"/>
  <c r="A23" i="7"/>
  <c r="C23" i="7"/>
  <c r="A24" i="7"/>
  <c r="C24" i="7"/>
  <c r="A25" i="7"/>
  <c r="C25" i="7"/>
  <c r="A26" i="7"/>
  <c r="C26" i="7"/>
  <c r="A27" i="7"/>
  <c r="C27" i="7"/>
  <c r="A28" i="7"/>
  <c r="C28" i="7"/>
  <c r="A29" i="7"/>
  <c r="C29" i="7"/>
  <c r="A30" i="7"/>
  <c r="C30" i="7"/>
  <c r="A31" i="7"/>
  <c r="C31" i="7"/>
  <c r="A32" i="7"/>
  <c r="C32" i="7"/>
  <c r="A33" i="7"/>
  <c r="C33" i="7"/>
  <c r="A34" i="7"/>
  <c r="C34" i="7"/>
  <c r="A35" i="7"/>
  <c r="C35" i="7"/>
  <c r="A36" i="7"/>
  <c r="C36" i="7"/>
  <c r="A37" i="7"/>
  <c r="C37" i="7"/>
  <c r="A38" i="7"/>
  <c r="C38" i="7"/>
  <c r="A39" i="7"/>
  <c r="C39" i="7"/>
  <c r="A40" i="7"/>
  <c r="C40" i="7"/>
  <c r="A41" i="7"/>
  <c r="C41" i="7"/>
  <c r="AH41" i="1"/>
  <c r="AH40" i="1"/>
  <c r="AH39" i="1"/>
  <c r="AH38" i="1"/>
  <c r="AH37" i="1"/>
  <c r="AH27" i="1"/>
  <c r="AH28" i="1"/>
  <c r="AH29" i="1"/>
  <c r="AH30" i="1"/>
  <c r="AH31" i="1"/>
  <c r="AH32" i="1"/>
  <c r="AH33" i="1"/>
  <c r="AH35" i="1"/>
  <c r="AH36" i="1"/>
  <c r="AA43" i="1"/>
  <c r="C23" i="3" s="1"/>
  <c r="AB7" i="1"/>
  <c r="AB8" i="1"/>
  <c r="AB10" i="1"/>
  <c r="AB11" i="1"/>
  <c r="AB12" i="1"/>
  <c r="AB13" i="1"/>
  <c r="AB14" i="1"/>
  <c r="AB15" i="1"/>
  <c r="AB40" i="1"/>
  <c r="AB38" i="1"/>
  <c r="AB3" i="1"/>
  <c r="AB4" i="1"/>
  <c r="AB5" i="1"/>
  <c r="AB6" i="1"/>
  <c r="AB9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1" i="1"/>
  <c r="AB42" i="1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D3" i="5"/>
  <c r="E3" i="5"/>
  <c r="F3" i="5"/>
  <c r="G3" i="5"/>
  <c r="H3" i="5"/>
  <c r="I3" i="5"/>
  <c r="J3" i="5"/>
  <c r="K3" i="5"/>
  <c r="L3" i="5"/>
  <c r="M3" i="5"/>
  <c r="N3" i="5"/>
  <c r="O3" i="5"/>
  <c r="O7" i="5" s="1"/>
  <c r="P3" i="5"/>
  <c r="P7" i="5" s="1"/>
  <c r="Q3" i="5"/>
  <c r="Q7" i="5"/>
  <c r="R3" i="5"/>
  <c r="S3" i="5"/>
  <c r="S7" i="5" s="1"/>
  <c r="T3" i="5"/>
  <c r="T7" i="5" s="1"/>
  <c r="U3" i="5"/>
  <c r="U7" i="5"/>
  <c r="R7" i="5"/>
  <c r="R10" i="5"/>
  <c r="C3" i="5"/>
  <c r="C4" i="5"/>
  <c r="C5" i="5"/>
  <c r="C6" i="5"/>
  <c r="C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C9" i="5"/>
  <c r="H5" i="3"/>
  <c r="H6" i="3"/>
  <c r="H7" i="3"/>
  <c r="H8" i="3"/>
  <c r="H4" i="3"/>
  <c r="Z43" i="1"/>
  <c r="C22" i="3" s="1"/>
  <c r="U10" i="5"/>
  <c r="U11" i="5"/>
  <c r="Q10" i="5"/>
  <c r="Q11" i="5"/>
  <c r="BK39" i="7"/>
  <c r="BL39" i="7"/>
  <c r="BM39" i="7"/>
  <c r="BN39" i="7"/>
  <c r="AF40" i="1"/>
  <c r="BJ39" i="7"/>
  <c r="R11" i="5"/>
  <c r="AH34" i="1"/>
  <c r="AH42" i="1"/>
  <c r="AF39" i="1"/>
  <c r="BJ38" i="7"/>
  <c r="AF35" i="1"/>
  <c r="BJ34" i="7"/>
  <c r="AF31" i="1"/>
  <c r="BJ30" i="7"/>
  <c r="AF27" i="1"/>
  <c r="BJ26" i="7"/>
  <c r="BK41" i="7"/>
  <c r="BL41" i="7"/>
  <c r="BM41" i="7"/>
  <c r="BN41" i="7"/>
  <c r="BK35" i="7"/>
  <c r="BL35" i="7"/>
  <c r="BM35" i="7"/>
  <c r="BN35" i="7"/>
  <c r="AF36" i="1"/>
  <c r="BJ35" i="7"/>
  <c r="BK33" i="7"/>
  <c r="BL33" i="7"/>
  <c r="BM33" i="7"/>
  <c r="BN33" i="7"/>
  <c r="BK27" i="7"/>
  <c r="BL27" i="7"/>
  <c r="BM27" i="7"/>
  <c r="BN27" i="7"/>
  <c r="AF28" i="1"/>
  <c r="BJ27" i="7"/>
  <c r="BK31" i="7"/>
  <c r="BL31" i="7"/>
  <c r="BM31" i="7"/>
  <c r="BN31" i="7"/>
  <c r="AF32" i="1"/>
  <c r="BJ31" i="7"/>
  <c r="AE15" i="1"/>
  <c r="BK14" i="7" s="1"/>
  <c r="BL14" i="7" s="1"/>
  <c r="BM14" i="7" s="1"/>
  <c r="BN14" i="7" s="1"/>
  <c r="BO41" i="7" l="1"/>
  <c r="BO37" i="7"/>
  <c r="BO33" i="7"/>
  <c r="BO29" i="7"/>
  <c r="BO25" i="7"/>
  <c r="BO21" i="7"/>
  <c r="BO17" i="7"/>
  <c r="BO13" i="7"/>
  <c r="BO9" i="7"/>
  <c r="BO5" i="7"/>
  <c r="BO40" i="7"/>
  <c r="BO36" i="7"/>
  <c r="BO32" i="7"/>
  <c r="BO28" i="7"/>
  <c r="BO24" i="7"/>
  <c r="BO20" i="7"/>
  <c r="BO16" i="7"/>
  <c r="BO12" i="7"/>
  <c r="BO8" i="7"/>
  <c r="BO4" i="7"/>
  <c r="BO39" i="7"/>
  <c r="BO35" i="7"/>
  <c r="BO31" i="7"/>
  <c r="BO27" i="7"/>
  <c r="BO23" i="7"/>
  <c r="BO19" i="7"/>
  <c r="BO15" i="7"/>
  <c r="BO11" i="7"/>
  <c r="BO7" i="7"/>
  <c r="AB43" i="1"/>
  <c r="AE25" i="1"/>
  <c r="AH23" i="1"/>
  <c r="AE19" i="1"/>
  <c r="BK18" i="7" s="1"/>
  <c r="BL18" i="7" s="1"/>
  <c r="BM18" i="7" s="1"/>
  <c r="BN18" i="7" s="1"/>
  <c r="AH17" i="1"/>
  <c r="AH15" i="1"/>
  <c r="T10" i="5"/>
  <c r="T11" i="5"/>
  <c r="S11" i="5"/>
  <c r="S10" i="5"/>
  <c r="P11" i="5"/>
  <c r="P10" i="5"/>
  <c r="AE5" i="1"/>
  <c r="BK4" i="7" s="1"/>
  <c r="BL4" i="7" s="1"/>
  <c r="BM4" i="7" s="1"/>
  <c r="BN4" i="7" s="1"/>
  <c r="O10" i="5"/>
  <c r="O11" i="5"/>
  <c r="C24" i="3"/>
  <c r="AH3" i="1"/>
  <c r="L7" i="5"/>
  <c r="L11" i="5" s="1"/>
  <c r="H9" i="3"/>
  <c r="AH26" i="1"/>
  <c r="AH25" i="1"/>
  <c r="AF25" i="1"/>
  <c r="BJ24" i="7" s="1"/>
  <c r="BK24" i="7"/>
  <c r="BL24" i="7" s="1"/>
  <c r="BM24" i="7" s="1"/>
  <c r="BN24" i="7" s="1"/>
  <c r="AH24" i="1"/>
  <c r="AE24" i="1"/>
  <c r="BK23" i="7" s="1"/>
  <c r="BL23" i="7" s="1"/>
  <c r="BM23" i="7" s="1"/>
  <c r="BN23" i="7" s="1"/>
  <c r="AE23" i="1"/>
  <c r="AE22" i="1"/>
  <c r="AF22" i="1" s="1"/>
  <c r="BJ21" i="7" s="1"/>
  <c r="AH21" i="1"/>
  <c r="AE20" i="1"/>
  <c r="BK19" i="7" s="1"/>
  <c r="BL19" i="7" s="1"/>
  <c r="BM19" i="7" s="1"/>
  <c r="BN19" i="7" s="1"/>
  <c r="AH20" i="1"/>
  <c r="AH18" i="1"/>
  <c r="AE18" i="1"/>
  <c r="BK17" i="7" s="1"/>
  <c r="BL17" i="7" s="1"/>
  <c r="BM17" i="7" s="1"/>
  <c r="BN17" i="7" s="1"/>
  <c r="AE17" i="1"/>
  <c r="AE16" i="1"/>
  <c r="BK15" i="7" s="1"/>
  <c r="BL15" i="7" s="1"/>
  <c r="BM15" i="7" s="1"/>
  <c r="BN15" i="7" s="1"/>
  <c r="AH16" i="1"/>
  <c r="AF15" i="1"/>
  <c r="BJ14" i="7" s="1"/>
  <c r="AE14" i="1"/>
  <c r="AF14" i="1" s="1"/>
  <c r="BJ13" i="7" s="1"/>
  <c r="AH14" i="1"/>
  <c r="AH13" i="1"/>
  <c r="AE13" i="1"/>
  <c r="BK12" i="7" s="1"/>
  <c r="BL12" i="7" s="1"/>
  <c r="BM12" i="7" s="1"/>
  <c r="BN12" i="7" s="1"/>
  <c r="AH12" i="1"/>
  <c r="AE12" i="1"/>
  <c r="BK11" i="7" s="1"/>
  <c r="BL11" i="7" s="1"/>
  <c r="BM11" i="7" s="1"/>
  <c r="BN11" i="7" s="1"/>
  <c r="AH11" i="1"/>
  <c r="AE11" i="1"/>
  <c r="AF11" i="1" s="1"/>
  <c r="BJ10" i="7" s="1"/>
  <c r="AE10" i="1"/>
  <c r="BK9" i="7" s="1"/>
  <c r="BL9" i="7" s="1"/>
  <c r="BM9" i="7" s="1"/>
  <c r="BN9" i="7" s="1"/>
  <c r="AH10" i="1"/>
  <c r="AH9" i="1"/>
  <c r="AH8" i="1"/>
  <c r="AE8" i="1"/>
  <c r="M7" i="5"/>
  <c r="M11" i="5" s="1"/>
  <c r="AE7" i="1"/>
  <c r="BK6" i="7" s="1"/>
  <c r="BL6" i="7" s="1"/>
  <c r="BM6" i="7" s="1"/>
  <c r="BN6" i="7" s="1"/>
  <c r="K7" i="5"/>
  <c r="K10" i="5" s="1"/>
  <c r="H7" i="5"/>
  <c r="H11" i="5" s="1"/>
  <c r="AE6" i="1"/>
  <c r="AF6" i="1" s="1"/>
  <c r="BJ5" i="7" s="1"/>
  <c r="AH6" i="1"/>
  <c r="N7" i="5"/>
  <c r="N10" i="5" s="1"/>
  <c r="J7" i="5"/>
  <c r="J10" i="5" s="1"/>
  <c r="G7" i="5"/>
  <c r="G10" i="5" s="1"/>
  <c r="F7" i="5"/>
  <c r="F11" i="5" s="1"/>
  <c r="E7" i="5"/>
  <c r="E11" i="5" s="1"/>
  <c r="D7" i="5"/>
  <c r="D11" i="5" s="1"/>
  <c r="AH5" i="1"/>
  <c r="J11" i="5"/>
  <c r="I7" i="5"/>
  <c r="I10" i="5" s="1"/>
  <c r="AH4" i="1"/>
  <c r="AE4" i="1"/>
  <c r="AF4" i="1" s="1"/>
  <c r="BJ3" i="7" s="1"/>
  <c r="AE3" i="1"/>
  <c r="BK2" i="7" s="1"/>
  <c r="BL2" i="7" s="1"/>
  <c r="BM2" i="7" s="1"/>
  <c r="BN2" i="7" s="1"/>
  <c r="AH7" i="1"/>
  <c r="AE21" i="1"/>
  <c r="AF21" i="1" s="1"/>
  <c r="BJ20" i="7" s="1"/>
  <c r="AE26" i="1"/>
  <c r="AF26" i="1" s="1"/>
  <c r="BJ25" i="7" s="1"/>
  <c r="C7" i="5"/>
  <c r="C10" i="5" s="1"/>
  <c r="AC43" i="1"/>
  <c r="AH22" i="1"/>
  <c r="C16" i="3"/>
  <c r="C18" i="3"/>
  <c r="AH19" i="1"/>
  <c r="AF19" i="1"/>
  <c r="BJ18" i="7" s="1"/>
  <c r="AE9" i="1"/>
  <c r="C14" i="3"/>
  <c r="AD43" i="1"/>
  <c r="C17" i="3"/>
  <c r="AF5" i="1" l="1"/>
  <c r="BJ4" i="7" s="1"/>
  <c r="L10" i="5"/>
  <c r="BK21" i="7"/>
  <c r="BL21" i="7" s="1"/>
  <c r="BM21" i="7" s="1"/>
  <c r="BN21" i="7" s="1"/>
  <c r="C11" i="5"/>
  <c r="AF24" i="1"/>
  <c r="BJ23" i="7" s="1"/>
  <c r="BK22" i="7"/>
  <c r="BL22" i="7" s="1"/>
  <c r="BM22" i="7" s="1"/>
  <c r="BN22" i="7" s="1"/>
  <c r="AF23" i="1"/>
  <c r="BJ22" i="7" s="1"/>
  <c r="AF20" i="1"/>
  <c r="BJ19" i="7" s="1"/>
  <c r="AF18" i="1"/>
  <c r="BJ17" i="7" s="1"/>
  <c r="AF17" i="1"/>
  <c r="BJ16" i="7" s="1"/>
  <c r="BK16" i="7"/>
  <c r="BL16" i="7" s="1"/>
  <c r="BM16" i="7" s="1"/>
  <c r="BN16" i="7" s="1"/>
  <c r="AF16" i="1"/>
  <c r="BJ15" i="7" s="1"/>
  <c r="BK13" i="7"/>
  <c r="BL13" i="7" s="1"/>
  <c r="BM13" i="7" s="1"/>
  <c r="BN13" i="7" s="1"/>
  <c r="N11" i="5"/>
  <c r="AF13" i="1"/>
  <c r="BJ12" i="7" s="1"/>
  <c r="AF12" i="1"/>
  <c r="BJ11" i="7" s="1"/>
  <c r="BK10" i="7"/>
  <c r="BL10" i="7" s="1"/>
  <c r="BM10" i="7" s="1"/>
  <c r="BN10" i="7" s="1"/>
  <c r="AF10" i="1"/>
  <c r="BJ9" i="7" s="1"/>
  <c r="M10" i="5"/>
  <c r="H10" i="5"/>
  <c r="G11" i="5"/>
  <c r="E10" i="5"/>
  <c r="D10" i="5"/>
  <c r="BK7" i="7"/>
  <c r="BL7" i="7" s="1"/>
  <c r="BM7" i="7" s="1"/>
  <c r="BN7" i="7" s="1"/>
  <c r="AF8" i="1"/>
  <c r="BJ7" i="7" s="1"/>
  <c r="AF7" i="1"/>
  <c r="BJ6" i="7" s="1"/>
  <c r="K11" i="5"/>
  <c r="BK5" i="7"/>
  <c r="BL5" i="7" s="1"/>
  <c r="BM5" i="7" s="1"/>
  <c r="BN5" i="7" s="1"/>
  <c r="F10" i="5"/>
  <c r="D26" i="3"/>
  <c r="I11" i="5"/>
  <c r="D17" i="3"/>
  <c r="C11" i="3"/>
  <c r="D11" i="3" s="1"/>
  <c r="D24" i="3"/>
  <c r="BK3" i="7"/>
  <c r="BL3" i="7" s="1"/>
  <c r="BM3" i="7" s="1"/>
  <c r="BN3" i="7" s="1"/>
  <c r="AF3" i="1"/>
  <c r="BJ2" i="7" s="1"/>
  <c r="D22" i="3"/>
  <c r="D14" i="3"/>
  <c r="D23" i="3"/>
  <c r="BK20" i="7"/>
  <c r="BL20" i="7" s="1"/>
  <c r="BM20" i="7" s="1"/>
  <c r="BN20" i="7" s="1"/>
  <c r="D18" i="3"/>
  <c r="D16" i="3"/>
  <c r="BK25" i="7"/>
  <c r="BL25" i="7" s="1"/>
  <c r="BM25" i="7" s="1"/>
  <c r="BN25" i="7" s="1"/>
  <c r="C10" i="3"/>
  <c r="D10" i="3" s="1"/>
  <c r="C12" i="3"/>
  <c r="D12" i="3" s="1"/>
  <c r="AF9" i="1"/>
  <c r="BJ8" i="7" s="1"/>
  <c r="BK8" i="7"/>
  <c r="BL8" i="7" s="1"/>
  <c r="BM8" i="7" s="1"/>
  <c r="BN8" i="7" s="1"/>
  <c r="C7" i="3" l="1"/>
  <c r="D7" i="3" s="1"/>
  <c r="D13" i="3"/>
  <c r="C13" i="3"/>
  <c r="C5" i="3"/>
  <c r="C6" i="3"/>
  <c r="D6" i="3" s="1"/>
  <c r="C8" i="3"/>
  <c r="D8" i="3" s="1"/>
  <c r="C9" i="3" l="1"/>
  <c r="C4" i="3" s="1"/>
  <c r="D5" i="3"/>
  <c r="D9" i="3" s="1"/>
</calcChain>
</file>

<file path=xl/sharedStrings.xml><?xml version="1.0" encoding="utf-8"?>
<sst xmlns="http://schemas.openxmlformats.org/spreadsheetml/2006/main" count="457" uniqueCount="299">
  <si>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</si>
  <si>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</si>
  <si>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</si>
  <si>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</si>
  <si>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</si>
  <si>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</si>
  <si>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</si>
  <si>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</si>
  <si>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</si>
  <si>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</si>
  <si>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</si>
  <si>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</si>
  <si>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</si>
  <si>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</si>
  <si>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</si>
  <si>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</si>
  <si>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</si>
  <si>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</si>
  <si>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</si>
  <si>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</si>
  <si>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</si>
  <si>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</si>
  <si>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</si>
  <si>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</si>
  <si>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</si>
  <si>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</si>
  <si>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</si>
  <si>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</si>
  <si>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</si>
  <si>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</si>
  <si>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</si>
  <si>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</si>
  <si>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</si>
  <si>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</si>
  <si>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</si>
  <si>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</si>
  <si>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</si>
  <si>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</si>
  <si>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</si>
  <si>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</si>
  <si>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</si>
  <si>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</si>
  <si>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</si>
  <si>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</si>
  <si>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</si>
  <si>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</si>
  <si>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</si>
  <si>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</si>
  <si>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</si>
  <si>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</si>
  <si>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</si>
  <si>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</si>
  <si>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</si>
  <si>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</si>
  <si>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</si>
  <si>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</si>
  <si>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</si>
  <si>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</si>
  <si>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</si>
  <si>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</si>
  <si>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</si>
  <si>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</si>
  <si>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</si>
  <si>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</si>
  <si>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</si>
  <si>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</si>
  <si>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</si>
  <si>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</si>
  <si>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</si>
  <si>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</si>
  <si>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</si>
  <si>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</si>
  <si>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</si>
  <si>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</si>
  <si>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</si>
  <si>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</si>
  <si>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</si>
  <si>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</si>
  <si>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</si>
  <si>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</si>
  <si>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</si>
  <si>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</si>
  <si>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</si>
  <si>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</si>
  <si>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</si>
  <si>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</si>
  <si>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</si>
  <si>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</si>
  <si>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</si>
  <si>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</si>
  <si>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</si>
  <si>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</si>
  <si>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</si>
  <si>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</si>
  <si>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</si>
  <si>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</si>
  <si>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</si>
  <si>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</si>
  <si>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</si>
  <si>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</si>
  <si>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</si>
  <si>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</si>
  <si>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</si>
  <si>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</si>
  <si>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</si>
  <si>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</si>
  <si>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</si>
  <si>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</si>
  <si>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</si>
  <si>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</si>
  <si>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</si>
  <si>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</si>
  <si>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</si>
  <si>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</si>
  <si>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</si>
  <si>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</si>
  <si>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</si>
  <si>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</si>
  <si>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</si>
  <si>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</si>
  <si>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</si>
  <si>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</si>
  <si>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</si>
  <si>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</si>
  <si>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</si>
  <si>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</si>
  <si>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</si>
  <si>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</si>
  <si>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</si>
  <si>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</si>
  <si>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</si>
  <si>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</si>
  <si>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</si>
  <si>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</si>
  <si>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</si>
  <si>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</si>
  <si>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</si>
  <si>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</si>
  <si>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</si>
  <si>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</si>
  <si>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</si>
  <si>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</si>
  <si>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</si>
  <si>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</si>
  <si>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</si>
  <si>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</si>
  <si>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</si>
  <si>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</si>
  <si>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</si>
  <si>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</si>
  <si>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</si>
  <si>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</si>
  <si>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 xml:space="preserve">Бадрић </t>
  </si>
  <si>
    <t>Лука</t>
  </si>
  <si>
    <t>0110215</t>
  </si>
  <si>
    <t>Стево</t>
  </si>
  <si>
    <t>Бијук</t>
  </si>
  <si>
    <t>Коста</t>
  </si>
  <si>
    <t>Вујић</t>
  </si>
  <si>
    <t>Жељко</t>
  </si>
  <si>
    <t>Вукмановић</t>
  </si>
  <si>
    <t>Огњен</t>
  </si>
  <si>
    <t>Дабижљевић</t>
  </si>
  <si>
    <t>Данијела</t>
  </si>
  <si>
    <t>Дамњановић</t>
  </si>
  <si>
    <t>Марко</t>
  </si>
  <si>
    <t>Здравковић</t>
  </si>
  <si>
    <t>Ђорђе</t>
  </si>
  <si>
    <t>Ивановски</t>
  </si>
  <si>
    <t>Александра</t>
  </si>
  <si>
    <t>Јашар</t>
  </si>
  <si>
    <t>Дамир</t>
  </si>
  <si>
    <t>Јевтић</t>
  </si>
  <si>
    <t>Илија</t>
  </si>
  <si>
    <t>Јотић</t>
  </si>
  <si>
    <t>Милица</t>
  </si>
  <si>
    <t>Караклајић</t>
  </si>
  <si>
    <t>Петар</t>
  </si>
  <si>
    <t>Лазаревић</t>
  </si>
  <si>
    <t>Сандра</t>
  </si>
  <si>
    <t>Максимовић</t>
  </si>
  <si>
    <t>Љиљана</t>
  </si>
  <si>
    <t>Медош</t>
  </si>
  <si>
    <t>Стефан</t>
  </si>
  <si>
    <t>Николић</t>
  </si>
  <si>
    <t>Петковић</t>
  </si>
  <si>
    <t>Сања</t>
  </si>
  <si>
    <t>Планинчевић</t>
  </si>
  <si>
    <t>Урош</t>
  </si>
  <si>
    <t>Поповић</t>
  </si>
  <si>
    <t>Алекса</t>
  </si>
  <si>
    <t>Маја</t>
  </si>
  <si>
    <t>Преда</t>
  </si>
  <si>
    <t>Мина</t>
  </si>
  <si>
    <t>Стојанац</t>
  </si>
  <si>
    <t>Жана</t>
  </si>
  <si>
    <t>Тошић</t>
  </si>
  <si>
    <t>Ана</t>
  </si>
  <si>
    <t>Трифуновић</t>
  </si>
  <si>
    <t>Туркаљ</t>
  </si>
  <si>
    <t>Катарина</t>
  </si>
  <si>
    <t>Перовић</t>
  </si>
  <si>
    <t>Немања</t>
  </si>
  <si>
    <t>22. 6.</t>
  </si>
  <si>
    <t>0210215</t>
  </si>
  <si>
    <t>Борис</t>
  </si>
  <si>
    <t>27. 9.</t>
  </si>
  <si>
    <t>Београд</t>
  </si>
  <si>
    <t>Савски венац</t>
  </si>
  <si>
    <t>Република Србија</t>
  </si>
  <si>
    <t>други</t>
  </si>
  <si>
    <t>први</t>
  </si>
  <si>
    <t>0310215</t>
  </si>
  <si>
    <t>Иван</t>
  </si>
  <si>
    <t>4. 9.</t>
  </si>
  <si>
    <t>0410215</t>
  </si>
  <si>
    <t>Дејан</t>
  </si>
  <si>
    <t>4. 11.</t>
  </si>
  <si>
    <t>0510215</t>
  </si>
  <si>
    <t>Ненад</t>
  </si>
  <si>
    <t>12. 1.</t>
  </si>
  <si>
    <t>3820216</t>
  </si>
  <si>
    <t>Раде</t>
  </si>
  <si>
    <t>24. 9.</t>
  </si>
  <si>
    <t>Сомбор</t>
  </si>
  <si>
    <t>0710215</t>
  </si>
  <si>
    <t>6. 5.</t>
  </si>
  <si>
    <t>Ниш</t>
  </si>
  <si>
    <t>0810215</t>
  </si>
  <si>
    <t>Александар</t>
  </si>
  <si>
    <t>16. 4.</t>
  </si>
  <si>
    <t>Зрењанин</t>
  </si>
  <si>
    <t>3920216</t>
  </si>
  <si>
    <t>Петрит</t>
  </si>
  <si>
    <t>21. 7.</t>
  </si>
  <si>
    <t>0910215</t>
  </si>
  <si>
    <t>Светлана</t>
  </si>
  <si>
    <t>1. 1.</t>
  </si>
  <si>
    <t>Звездара</t>
  </si>
  <si>
    <t>1010215</t>
  </si>
  <si>
    <t>Звонимир</t>
  </si>
  <si>
    <t>18. 1.</t>
  </si>
  <si>
    <t>1210215</t>
  </si>
  <si>
    <t>1. 2.</t>
  </si>
  <si>
    <t>1310215</t>
  </si>
  <si>
    <t>Владимир</t>
  </si>
  <si>
    <t>6. 11.</t>
  </si>
  <si>
    <t>1410215</t>
  </si>
  <si>
    <t>29. 6.</t>
  </si>
  <si>
    <t>1710215</t>
  </si>
  <si>
    <t>Вукашин</t>
  </si>
  <si>
    <t>6. 2.</t>
  </si>
  <si>
    <t>1910215</t>
  </si>
  <si>
    <t>Саша</t>
  </si>
  <si>
    <t>16. 10.</t>
  </si>
  <si>
    <t>Земун</t>
  </si>
  <si>
    <t>2010215</t>
  </si>
  <si>
    <t>Зоран</t>
  </si>
  <si>
    <t>7. 12.</t>
  </si>
  <si>
    <t>Љубомир</t>
  </si>
  <si>
    <t>1. 12.</t>
  </si>
  <si>
    <t>2110215</t>
  </si>
  <si>
    <t>2210215</t>
  </si>
  <si>
    <t>15. 8.</t>
  </si>
  <si>
    <t>2610215</t>
  </si>
  <si>
    <t>2. 5.</t>
  </si>
  <si>
    <t>2710215</t>
  </si>
  <si>
    <t>Љубиша</t>
  </si>
  <si>
    <t>3210215</t>
  </si>
  <si>
    <t>Срђан</t>
  </si>
  <si>
    <t>29. 3.</t>
  </si>
  <si>
    <t>Нови Сад</t>
  </si>
  <si>
    <t>3310215</t>
  </si>
  <si>
    <t>Милош</t>
  </si>
  <si>
    <t>25. 1.</t>
  </si>
  <si>
    <t>3410215</t>
  </si>
  <si>
    <t>Драган</t>
  </si>
  <si>
    <t>16. 8.</t>
  </si>
  <si>
    <t>8. 1.</t>
  </si>
  <si>
    <t>4020216</t>
  </si>
  <si>
    <t>Српски језик и књижевност</t>
  </si>
  <si>
    <t>Енглески језик</t>
  </si>
  <si>
    <t>Историја</t>
  </si>
  <si>
    <t>Ликовна култура</t>
  </si>
  <si>
    <t>Физичко васпитање</t>
  </si>
  <si>
    <t>Математика</t>
  </si>
  <si>
    <t>Физика</t>
  </si>
  <si>
    <t>Хемија</t>
  </si>
  <si>
    <t>Економика и организација трговинских предузећа</t>
  </si>
  <si>
    <t>Трговинско пословање</t>
  </si>
  <si>
    <t>Практична настава</t>
  </si>
  <si>
    <t>Пословна информатика</t>
  </si>
  <si>
    <t>Трговачка школа</t>
  </si>
  <si>
    <t>у Београду</t>
  </si>
  <si>
    <t>2016/2017.</t>
  </si>
  <si>
    <t>трговински техничар</t>
  </si>
  <si>
    <t>четири</t>
  </si>
  <si>
    <t>022-05-425/94-03</t>
  </si>
  <si>
    <t>22.04.1994.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</si>
</sst>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33"/>
  </sheetPr>
  <dimension ref="A1:AJ66"/>
  <sheetViews>
    <sheetView zoomScale="75" zoomScaleNormal="75" workbookViewId="0">
      <pane xSplit="3" ySplit="2" topLeftCell="D3" activePane="bottomRight" state="frozen"/>
      <selection pane="topRight" activeCell="C1" sqref="C1"/>
      <selection pane="bottomLeft" activeCell="R15" sqref="R15"/>
      <selection pane="bottomRight" activeCell="N2" sqref="N2"/>
    </sheetView>
  </sheetViews>
  <sheetFormatPr defaultRowHeight="12.75" x14ac:dyDescent="0.2"/>
  <cols>
    <col min="1" max="1" width="2.85546875" customWidth="1"/>
    <col min="2" max="2" width="13.85546875" customWidth="1"/>
    <col min="3" max="3" width="12.7109375" customWidth="1"/>
    <col min="4" max="22" width="3.140625" customWidth="1"/>
    <col min="23" max="23" width="10.28515625" customWidth="1"/>
    <col min="24" max="24" width="13.140625" customWidth="1"/>
    <col min="25" max="25" width="3.28515625" customWidth="1"/>
    <col min="26" max="28" width="4.7109375" customWidth="1"/>
    <col min="29" max="30" width="3.28515625" customWidth="1"/>
    <col min="31" max="31" width="4.140625" customWidth="1"/>
    <col min="32" max="32" width="12" customWidth="1"/>
    <col min="34" max="34" width="6.42578125" hidden="1" customWidth="1"/>
    <col min="36" max="36" width="3.7109375" customWidth="1"/>
  </cols>
  <sheetData>
    <row r="1" spans="1:36" ht="13.5" thickTop="1" x14ac:dyDescent="0.2">
      <c r="A1" s="168" t="s">
        <v>7</v>
      </c>
      <c r="B1" s="170" t="s">
        <v>131</v>
      </c>
      <c r="C1" s="170" t="s">
        <v>132</v>
      </c>
      <c r="D1" s="172" t="s">
        <v>0</v>
      </c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4"/>
      <c r="Z1" s="175" t="s">
        <v>1</v>
      </c>
      <c r="AA1" s="176"/>
      <c r="AB1" s="177"/>
      <c r="AC1" s="164" t="s">
        <v>3</v>
      </c>
      <c r="AD1" s="166" t="s">
        <v>2</v>
      </c>
      <c r="AE1" s="162" t="s">
        <v>4</v>
      </c>
      <c r="AF1" s="160" t="s">
        <v>42</v>
      </c>
      <c r="AH1" s="1"/>
      <c r="AJ1" s="1"/>
    </row>
    <row r="2" spans="1:36" ht="132.75" customHeight="1" thickBot="1" x14ac:dyDescent="0.25">
      <c r="A2" s="169"/>
      <c r="B2" s="171"/>
      <c r="C2" s="171"/>
      <c r="D2" s="18" t="s">
        <v>280</v>
      </c>
      <c r="E2" s="19" t="s">
        <v>281</v>
      </c>
      <c r="F2" s="19" t="s">
        <v>282</v>
      </c>
      <c r="G2" s="19" t="s">
        <v>283</v>
      </c>
      <c r="H2" s="19" t="s">
        <v>284</v>
      </c>
      <c r="I2" s="19" t="s">
        <v>285</v>
      </c>
      <c r="J2" s="19" t="s">
        <v>286</v>
      </c>
      <c r="K2" s="19" t="s">
        <v>287</v>
      </c>
      <c r="L2" s="20" t="s">
        <v>288</v>
      </c>
      <c r="M2" s="20" t="s">
        <v>291</v>
      </c>
      <c r="N2" s="20" t="s">
        <v>289</v>
      </c>
      <c r="O2" s="20" t="s">
        <v>290</v>
      </c>
      <c r="P2" s="20"/>
      <c r="Q2" s="20"/>
      <c r="R2" s="20"/>
      <c r="S2" s="20"/>
      <c r="T2" s="20"/>
      <c r="U2" s="20"/>
      <c r="V2" s="20"/>
      <c r="W2" s="19" t="s">
        <v>8</v>
      </c>
      <c r="X2" s="19" t="s">
        <v>9</v>
      </c>
      <c r="Y2" s="21" t="s">
        <v>44</v>
      </c>
      <c r="Z2" s="37" t="s">
        <v>5</v>
      </c>
      <c r="AA2" s="38" t="s">
        <v>6</v>
      </c>
      <c r="AB2" s="2" t="s">
        <v>43</v>
      </c>
      <c r="AC2" s="165"/>
      <c r="AD2" s="167"/>
      <c r="AE2" s="163"/>
      <c r="AF2" s="161"/>
      <c r="AH2" s="1"/>
      <c r="AJ2" s="1"/>
    </row>
    <row r="3" spans="1:36" ht="13.5" thickTop="1" x14ac:dyDescent="0.2">
      <c r="A3" s="111">
        <v>1</v>
      </c>
      <c r="B3" s="22" t="s">
        <v>152</v>
      </c>
      <c r="C3" s="23" t="s">
        <v>153</v>
      </c>
      <c r="D3" s="24"/>
      <c r="E3" s="16"/>
      <c r="F3" s="16"/>
      <c r="G3" s="16"/>
      <c r="H3" s="16"/>
      <c r="I3" s="16"/>
      <c r="J3" s="16"/>
      <c r="K3" s="16"/>
      <c r="L3" s="30"/>
      <c r="M3" s="25"/>
      <c r="N3" s="25"/>
      <c r="O3" s="25"/>
      <c r="P3" s="25"/>
      <c r="Q3" s="25"/>
      <c r="R3" s="25"/>
      <c r="S3" s="25"/>
      <c r="T3" s="25"/>
      <c r="U3" s="25"/>
      <c r="V3" s="25"/>
      <c r="W3" s="26"/>
      <c r="X3" s="26"/>
      <c r="Y3" s="17"/>
      <c r="Z3" s="39"/>
      <c r="AA3" s="22"/>
      <c r="AB3" s="43">
        <f>SUM(Z3:AA3)</f>
        <v>0</v>
      </c>
      <c r="AC3" s="44" t="str">
        <f>IF(SUMIF(D3:V3,1)=0," ",SUMIF(D3:V3,1))</f>
        <v xml:space="preserve"> </v>
      </c>
      <c r="AD3" s="45" t="str">
        <f>IF(COUNTIF(D3:V3,0)=0," ",COUNTIF(D3:V3,0))</f>
        <v xml:space="preserve"> </v>
      </c>
      <c r="AE3" s="46" t="str">
        <f>IF(AD3=" ",IF(AC3=" ",IF(Y3=0," ",AVERAGE(D3:V3,Y3)),1),0)</f>
        <v xml:space="preserve"> </v>
      </c>
      <c r="AF3" s="45" t="str">
        <f>IF(AE3=" "," ",IF(AE3&gt;=4.5,"Одличан",IF(AE3&gt;=3.5,"Врло добар",IF(AE3&gt;=2.5,"Добар",IF(AE3&gt;=1.5,"Довољан",IF(AE3&gt;=1,"Недовољан","Неоцењен"))))))</f>
        <v xml:space="preserve"> </v>
      </c>
      <c r="AH3" t="str">
        <f>IF(AD3=" ",AC3,0)</f>
        <v xml:space="preserve"> </v>
      </c>
    </row>
    <row r="4" spans="1:36" x14ac:dyDescent="0.2">
      <c r="A4" s="117">
        <v>2</v>
      </c>
      <c r="B4" s="27" t="s">
        <v>156</v>
      </c>
      <c r="C4" s="28" t="s">
        <v>157</v>
      </c>
      <c r="D4" s="29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15"/>
      <c r="X4" s="15"/>
      <c r="Y4" s="31"/>
      <c r="Z4" s="40"/>
      <c r="AA4" s="27"/>
      <c r="AB4" s="47">
        <f t="shared" ref="AB4:AB42" si="0">SUM(Z4:AA4)</f>
        <v>0</v>
      </c>
      <c r="AC4" s="48" t="str">
        <f t="shared" ref="AC4:AC42" si="1">IF(SUMIF(D4:V4,1)=0," ",SUMIF(D4:V4,1))</f>
        <v xml:space="preserve"> </v>
      </c>
      <c r="AD4" s="49" t="str">
        <f t="shared" ref="AD4:AD42" si="2">IF(COUNTIF(D4:V4,0)=0," ",COUNTIF(D4:V4,0))</f>
        <v xml:space="preserve"> </v>
      </c>
      <c r="AE4" s="50" t="str">
        <f t="shared" ref="AE4:AE42" si="3">IF(AD4=" ",IF(AC4=" ",IF(Y4=0," ",AVERAGE(D4:V4,Y4)),1),0)</f>
        <v xml:space="preserve"> </v>
      </c>
      <c r="AF4" s="49" t="str">
        <f t="shared" ref="AF4:AF42" si="4">IF(AE4=" "," ",IF(AE4&gt;=4.5,"Одличан",IF(AE4&gt;=3.5,"Врло добар",IF(AE4&gt;=2.5,"Добар",IF(AE4&gt;=1.5,"Довољан",IF(AE4&gt;=1,"Недовољан","Неоцењен"))))))</f>
        <v xml:space="preserve"> </v>
      </c>
      <c r="AH4" t="str">
        <f t="shared" ref="AH4:AH42" si="5">IF(AD4=" ",AC4,0)</f>
        <v xml:space="preserve"> </v>
      </c>
    </row>
    <row r="5" spans="1:36" x14ac:dyDescent="0.2">
      <c r="A5" s="117">
        <v>3</v>
      </c>
      <c r="B5" s="27" t="s">
        <v>158</v>
      </c>
      <c r="C5" s="28" t="s">
        <v>159</v>
      </c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15"/>
      <c r="X5" s="15"/>
      <c r="Y5" s="31"/>
      <c r="Z5" s="40"/>
      <c r="AA5" s="27"/>
      <c r="AB5" s="47">
        <f t="shared" si="0"/>
        <v>0</v>
      </c>
      <c r="AC5" s="48" t="str">
        <f t="shared" si="1"/>
        <v xml:space="preserve"> </v>
      </c>
      <c r="AD5" s="49" t="str">
        <f t="shared" si="2"/>
        <v xml:space="preserve"> </v>
      </c>
      <c r="AE5" s="50" t="str">
        <f t="shared" si="3"/>
        <v xml:space="preserve"> </v>
      </c>
      <c r="AF5" s="49" t="str">
        <f t="shared" si="4"/>
        <v xml:space="preserve"> </v>
      </c>
      <c r="AH5" t="str">
        <f t="shared" si="5"/>
        <v xml:space="preserve"> </v>
      </c>
    </row>
    <row r="6" spans="1:36" x14ac:dyDescent="0.2">
      <c r="A6" s="117">
        <v>4</v>
      </c>
      <c r="B6" s="27" t="s">
        <v>160</v>
      </c>
      <c r="C6" s="28" t="s">
        <v>161</v>
      </c>
      <c r="D6" s="29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5"/>
      <c r="X6" s="15"/>
      <c r="Y6" s="31"/>
      <c r="Z6" s="40"/>
      <c r="AA6" s="27"/>
      <c r="AB6" s="47">
        <f t="shared" si="0"/>
        <v>0</v>
      </c>
      <c r="AC6" s="48" t="str">
        <f t="shared" si="1"/>
        <v xml:space="preserve"> </v>
      </c>
      <c r="AD6" s="49" t="str">
        <f t="shared" si="2"/>
        <v xml:space="preserve"> </v>
      </c>
      <c r="AE6" s="50" t="str">
        <f t="shared" si="3"/>
        <v xml:space="preserve"> </v>
      </c>
      <c r="AF6" s="49" t="str">
        <f t="shared" si="4"/>
        <v xml:space="preserve"> </v>
      </c>
      <c r="AH6" t="str">
        <f t="shared" si="5"/>
        <v xml:space="preserve"> </v>
      </c>
    </row>
    <row r="7" spans="1:36" x14ac:dyDescent="0.2">
      <c r="A7" s="117">
        <v>5</v>
      </c>
      <c r="B7" s="27" t="s">
        <v>162</v>
      </c>
      <c r="C7" s="28" t="s">
        <v>163</v>
      </c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15"/>
      <c r="X7" s="15"/>
      <c r="Y7" s="31"/>
      <c r="Z7" s="40"/>
      <c r="AA7" s="27"/>
      <c r="AB7" s="49">
        <f t="shared" si="0"/>
        <v>0</v>
      </c>
      <c r="AC7" s="48" t="str">
        <f t="shared" si="1"/>
        <v xml:space="preserve"> </v>
      </c>
      <c r="AD7" s="49" t="str">
        <f t="shared" si="2"/>
        <v xml:space="preserve"> </v>
      </c>
      <c r="AE7" s="50" t="str">
        <f>IF(AD7=" ",IF(AC7=" ",IF(Y7=0," ",AVERAGE(D7:V7,Y7)),1),0)</f>
        <v xml:space="preserve"> </v>
      </c>
      <c r="AF7" s="49" t="str">
        <f t="shared" si="4"/>
        <v xml:space="preserve"> </v>
      </c>
      <c r="AH7" t="str">
        <f t="shared" si="5"/>
        <v xml:space="preserve"> </v>
      </c>
    </row>
    <row r="8" spans="1:36" x14ac:dyDescent="0.2">
      <c r="A8" s="117">
        <v>6</v>
      </c>
      <c r="B8" s="27" t="s">
        <v>164</v>
      </c>
      <c r="C8" s="28" t="s">
        <v>165</v>
      </c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15"/>
      <c r="X8" s="15"/>
      <c r="Y8" s="31"/>
      <c r="Z8" s="40"/>
      <c r="AA8" s="27"/>
      <c r="AB8" s="51">
        <f t="shared" si="0"/>
        <v>0</v>
      </c>
      <c r="AC8" s="48" t="str">
        <f t="shared" si="1"/>
        <v xml:space="preserve"> </v>
      </c>
      <c r="AD8" s="49" t="str">
        <f t="shared" si="2"/>
        <v xml:space="preserve"> </v>
      </c>
      <c r="AE8" s="50" t="str">
        <f t="shared" si="3"/>
        <v xml:space="preserve"> </v>
      </c>
      <c r="AF8" s="49" t="str">
        <f t="shared" si="4"/>
        <v xml:space="preserve"> </v>
      </c>
      <c r="AH8" t="str">
        <f t="shared" si="5"/>
        <v xml:space="preserve"> </v>
      </c>
    </row>
    <row r="9" spans="1:36" x14ac:dyDescent="0.2">
      <c r="A9" s="117">
        <v>7</v>
      </c>
      <c r="B9" s="27" t="s">
        <v>166</v>
      </c>
      <c r="C9" s="28" t="s">
        <v>167</v>
      </c>
      <c r="D9" s="29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15"/>
      <c r="X9" s="15"/>
      <c r="Y9" s="31"/>
      <c r="Z9" s="40"/>
      <c r="AA9" s="27"/>
      <c r="AB9" s="47">
        <f t="shared" si="0"/>
        <v>0</v>
      </c>
      <c r="AC9" s="48" t="str">
        <f t="shared" si="1"/>
        <v xml:space="preserve"> </v>
      </c>
      <c r="AD9" s="49" t="str">
        <f t="shared" si="2"/>
        <v xml:space="preserve"> </v>
      </c>
      <c r="AE9" s="50" t="str">
        <f t="shared" si="3"/>
        <v xml:space="preserve"> </v>
      </c>
      <c r="AF9" s="49" t="str">
        <f t="shared" si="4"/>
        <v xml:space="preserve"> </v>
      </c>
      <c r="AH9" t="str">
        <f t="shared" si="5"/>
        <v xml:space="preserve"> </v>
      </c>
    </row>
    <row r="10" spans="1:36" x14ac:dyDescent="0.2">
      <c r="A10" s="117">
        <v>8</v>
      </c>
      <c r="B10" s="27" t="s">
        <v>168</v>
      </c>
      <c r="C10" s="28" t="s">
        <v>169</v>
      </c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15"/>
      <c r="X10" s="15"/>
      <c r="Y10" s="31"/>
      <c r="Z10" s="40"/>
      <c r="AA10" s="27"/>
      <c r="AB10" s="47">
        <f t="shared" si="0"/>
        <v>0</v>
      </c>
      <c r="AC10" s="48" t="str">
        <f t="shared" si="1"/>
        <v xml:space="preserve"> </v>
      </c>
      <c r="AD10" s="49" t="str">
        <f t="shared" si="2"/>
        <v xml:space="preserve"> </v>
      </c>
      <c r="AE10" s="50" t="str">
        <f t="shared" si="3"/>
        <v xml:space="preserve"> </v>
      </c>
      <c r="AF10" s="49" t="str">
        <f t="shared" si="4"/>
        <v xml:space="preserve"> </v>
      </c>
      <c r="AH10" t="str">
        <f t="shared" si="5"/>
        <v xml:space="preserve"> </v>
      </c>
    </row>
    <row r="11" spans="1:36" x14ac:dyDescent="0.2">
      <c r="A11" s="117">
        <v>9</v>
      </c>
      <c r="B11" s="27" t="s">
        <v>170</v>
      </c>
      <c r="C11" s="28" t="s">
        <v>171</v>
      </c>
      <c r="D11" s="29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15"/>
      <c r="X11" s="15"/>
      <c r="Y11" s="31"/>
      <c r="Z11" s="40"/>
      <c r="AA11" s="27"/>
      <c r="AB11" s="47">
        <f t="shared" si="0"/>
        <v>0</v>
      </c>
      <c r="AC11" s="48" t="str">
        <f t="shared" si="1"/>
        <v xml:space="preserve"> </v>
      </c>
      <c r="AD11" s="49" t="str">
        <f t="shared" si="2"/>
        <v xml:space="preserve"> </v>
      </c>
      <c r="AE11" s="50" t="str">
        <f t="shared" si="3"/>
        <v xml:space="preserve"> </v>
      </c>
      <c r="AF11" s="49" t="str">
        <f t="shared" si="4"/>
        <v xml:space="preserve"> </v>
      </c>
      <c r="AH11" t="str">
        <f t="shared" si="5"/>
        <v xml:space="preserve"> </v>
      </c>
    </row>
    <row r="12" spans="1:36" x14ac:dyDescent="0.2">
      <c r="A12" s="117">
        <v>10</v>
      </c>
      <c r="B12" s="27" t="s">
        <v>172</v>
      </c>
      <c r="C12" s="28" t="s">
        <v>173</v>
      </c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15"/>
      <c r="X12" s="15"/>
      <c r="Y12" s="31"/>
      <c r="Z12" s="40"/>
      <c r="AA12" s="27"/>
      <c r="AB12" s="47">
        <f t="shared" si="0"/>
        <v>0</v>
      </c>
      <c r="AC12" s="48" t="str">
        <f t="shared" si="1"/>
        <v xml:space="preserve"> </v>
      </c>
      <c r="AD12" s="49" t="str">
        <f t="shared" si="2"/>
        <v xml:space="preserve"> </v>
      </c>
      <c r="AE12" s="50" t="str">
        <f t="shared" si="3"/>
        <v xml:space="preserve"> </v>
      </c>
      <c r="AF12" s="49" t="str">
        <f t="shared" si="4"/>
        <v xml:space="preserve"> </v>
      </c>
      <c r="AH12" t="str">
        <f t="shared" si="5"/>
        <v xml:space="preserve"> </v>
      </c>
    </row>
    <row r="13" spans="1:36" x14ac:dyDescent="0.2">
      <c r="A13" s="117">
        <v>11</v>
      </c>
      <c r="B13" s="27" t="s">
        <v>174</v>
      </c>
      <c r="C13" s="28" t="s">
        <v>175</v>
      </c>
      <c r="D13" s="29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15"/>
      <c r="X13" s="15"/>
      <c r="Y13" s="31"/>
      <c r="Z13" s="40"/>
      <c r="AA13" s="27"/>
      <c r="AB13" s="47">
        <f t="shared" si="0"/>
        <v>0</v>
      </c>
      <c r="AC13" s="48" t="str">
        <f t="shared" si="1"/>
        <v xml:space="preserve"> </v>
      </c>
      <c r="AD13" s="49" t="str">
        <f t="shared" si="2"/>
        <v xml:space="preserve"> </v>
      </c>
      <c r="AE13" s="50" t="str">
        <f t="shared" si="3"/>
        <v xml:space="preserve"> </v>
      </c>
      <c r="AF13" s="49" t="str">
        <f t="shared" si="4"/>
        <v xml:space="preserve"> </v>
      </c>
      <c r="AH13" t="str">
        <f t="shared" si="5"/>
        <v xml:space="preserve"> </v>
      </c>
    </row>
    <row r="14" spans="1:36" x14ac:dyDescent="0.2">
      <c r="A14" s="117">
        <v>12</v>
      </c>
      <c r="B14" s="27" t="s">
        <v>176</v>
      </c>
      <c r="C14" s="28" t="s">
        <v>177</v>
      </c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15"/>
      <c r="X14" s="15"/>
      <c r="Y14" s="31"/>
      <c r="Z14" s="40"/>
      <c r="AA14" s="27"/>
      <c r="AB14" s="49">
        <f t="shared" si="0"/>
        <v>0</v>
      </c>
      <c r="AC14" s="48" t="str">
        <f t="shared" si="1"/>
        <v xml:space="preserve"> </v>
      </c>
      <c r="AD14" s="49" t="str">
        <f t="shared" si="2"/>
        <v xml:space="preserve"> </v>
      </c>
      <c r="AE14" s="52" t="str">
        <f t="shared" si="3"/>
        <v xml:space="preserve"> </v>
      </c>
      <c r="AF14" s="49" t="str">
        <f t="shared" si="4"/>
        <v xml:space="preserve"> </v>
      </c>
      <c r="AH14" t="str">
        <f t="shared" si="5"/>
        <v xml:space="preserve"> </v>
      </c>
    </row>
    <row r="15" spans="1:36" x14ac:dyDescent="0.2">
      <c r="A15" s="117">
        <v>13</v>
      </c>
      <c r="B15" s="27" t="s">
        <v>178</v>
      </c>
      <c r="C15" s="28" t="s">
        <v>179</v>
      </c>
      <c r="D15" s="29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15"/>
      <c r="X15" s="15"/>
      <c r="Y15" s="31"/>
      <c r="Z15" s="40"/>
      <c r="AA15" s="27"/>
      <c r="AB15" s="49">
        <f t="shared" si="0"/>
        <v>0</v>
      </c>
      <c r="AC15" s="48" t="str">
        <f t="shared" si="1"/>
        <v xml:space="preserve"> </v>
      </c>
      <c r="AD15" s="49" t="str">
        <f t="shared" si="2"/>
        <v xml:space="preserve"> </v>
      </c>
      <c r="AE15" s="53" t="str">
        <f t="shared" si="3"/>
        <v xml:space="preserve"> </v>
      </c>
      <c r="AF15" s="51" t="str">
        <f t="shared" si="4"/>
        <v xml:space="preserve"> </v>
      </c>
      <c r="AH15" t="str">
        <f t="shared" si="5"/>
        <v xml:space="preserve"> </v>
      </c>
    </row>
    <row r="16" spans="1:36" x14ac:dyDescent="0.2">
      <c r="A16" s="117">
        <v>14</v>
      </c>
      <c r="B16" s="27" t="s">
        <v>180</v>
      </c>
      <c r="C16" s="28" t="s">
        <v>181</v>
      </c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15"/>
      <c r="X16" s="15"/>
      <c r="Y16" s="31"/>
      <c r="Z16" s="40"/>
      <c r="AA16" s="27"/>
      <c r="AB16" s="51">
        <f t="shared" si="0"/>
        <v>0</v>
      </c>
      <c r="AC16" s="48" t="str">
        <f t="shared" si="1"/>
        <v xml:space="preserve"> </v>
      </c>
      <c r="AD16" s="49" t="str">
        <f t="shared" si="2"/>
        <v xml:space="preserve"> </v>
      </c>
      <c r="AE16" s="50" t="str">
        <f t="shared" si="3"/>
        <v xml:space="preserve"> </v>
      </c>
      <c r="AF16" s="47" t="str">
        <f t="shared" si="4"/>
        <v xml:space="preserve"> </v>
      </c>
      <c r="AH16" t="str">
        <f t="shared" si="5"/>
        <v xml:space="preserve"> </v>
      </c>
    </row>
    <row r="17" spans="1:34" x14ac:dyDescent="0.2">
      <c r="A17" s="117">
        <v>15</v>
      </c>
      <c r="B17" s="27" t="s">
        <v>182</v>
      </c>
      <c r="C17" s="28" t="s">
        <v>183</v>
      </c>
      <c r="D17" s="29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15"/>
      <c r="X17" s="15"/>
      <c r="Y17" s="31"/>
      <c r="Z17" s="40"/>
      <c r="AA17" s="27"/>
      <c r="AB17" s="47">
        <f t="shared" si="0"/>
        <v>0</v>
      </c>
      <c r="AC17" s="48" t="str">
        <f t="shared" si="1"/>
        <v xml:space="preserve"> </v>
      </c>
      <c r="AD17" s="49" t="str">
        <f t="shared" si="2"/>
        <v xml:space="preserve"> </v>
      </c>
      <c r="AE17" s="50" t="str">
        <f t="shared" si="3"/>
        <v xml:space="preserve"> </v>
      </c>
      <c r="AF17" s="47" t="str">
        <f t="shared" si="4"/>
        <v xml:space="preserve"> </v>
      </c>
      <c r="AH17" t="str">
        <f t="shared" si="5"/>
        <v xml:space="preserve"> </v>
      </c>
    </row>
    <row r="18" spans="1:34" x14ac:dyDescent="0.2">
      <c r="A18" s="117">
        <v>16</v>
      </c>
      <c r="B18" s="27" t="s">
        <v>184</v>
      </c>
      <c r="C18" s="28" t="s">
        <v>153</v>
      </c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5"/>
      <c r="X18" s="15"/>
      <c r="Y18" s="31"/>
      <c r="Z18" s="40"/>
      <c r="AA18" s="27"/>
      <c r="AB18" s="47">
        <f t="shared" si="0"/>
        <v>0</v>
      </c>
      <c r="AC18" s="48" t="str">
        <f t="shared" si="1"/>
        <v xml:space="preserve"> </v>
      </c>
      <c r="AD18" s="49" t="str">
        <f t="shared" si="2"/>
        <v xml:space="preserve"> </v>
      </c>
      <c r="AE18" s="50" t="str">
        <f t="shared" si="3"/>
        <v xml:space="preserve"> </v>
      </c>
      <c r="AF18" s="47" t="str">
        <f t="shared" si="4"/>
        <v xml:space="preserve"> </v>
      </c>
      <c r="AH18" t="str">
        <f t="shared" si="5"/>
        <v xml:space="preserve"> </v>
      </c>
    </row>
    <row r="19" spans="1:34" x14ac:dyDescent="0.2">
      <c r="A19" s="117">
        <v>17</v>
      </c>
      <c r="B19" s="27" t="s">
        <v>185</v>
      </c>
      <c r="C19" s="28" t="s">
        <v>186</v>
      </c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5"/>
      <c r="X19" s="15"/>
      <c r="Y19" s="31"/>
      <c r="Z19" s="40"/>
      <c r="AA19" s="27"/>
      <c r="AB19" s="47">
        <f t="shared" si="0"/>
        <v>0</v>
      </c>
      <c r="AC19" s="48" t="str">
        <f t="shared" si="1"/>
        <v xml:space="preserve"> </v>
      </c>
      <c r="AD19" s="49" t="str">
        <f t="shared" si="2"/>
        <v xml:space="preserve"> </v>
      </c>
      <c r="AE19" s="52" t="str">
        <f t="shared" si="3"/>
        <v xml:space="preserve"> </v>
      </c>
      <c r="AF19" s="47" t="str">
        <f t="shared" si="4"/>
        <v xml:space="preserve"> </v>
      </c>
      <c r="AH19" t="str">
        <f t="shared" si="5"/>
        <v xml:space="preserve"> </v>
      </c>
    </row>
    <row r="20" spans="1:34" x14ac:dyDescent="0.2">
      <c r="A20" s="117">
        <v>18</v>
      </c>
      <c r="B20" s="27" t="s">
        <v>187</v>
      </c>
      <c r="C20" s="28" t="s">
        <v>188</v>
      </c>
      <c r="D20" s="29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15"/>
      <c r="X20" s="15"/>
      <c r="Y20" s="31"/>
      <c r="Z20" s="40"/>
      <c r="AA20" s="27"/>
      <c r="AB20" s="49">
        <f t="shared" si="0"/>
        <v>0</v>
      </c>
      <c r="AC20" s="48" t="str">
        <f t="shared" si="1"/>
        <v xml:space="preserve"> </v>
      </c>
      <c r="AD20" s="49" t="str">
        <f t="shared" si="2"/>
        <v xml:space="preserve"> </v>
      </c>
      <c r="AE20" s="53" t="str">
        <f t="shared" si="3"/>
        <v xml:space="preserve"> </v>
      </c>
      <c r="AF20" s="47" t="str">
        <f t="shared" si="4"/>
        <v xml:space="preserve"> </v>
      </c>
      <c r="AH20" t="str">
        <f t="shared" si="5"/>
        <v xml:space="preserve"> </v>
      </c>
    </row>
    <row r="21" spans="1:34" x14ac:dyDescent="0.2">
      <c r="A21" s="117">
        <v>19</v>
      </c>
      <c r="B21" s="27" t="s">
        <v>189</v>
      </c>
      <c r="C21" s="28" t="s">
        <v>190</v>
      </c>
      <c r="D21" s="29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15"/>
      <c r="X21" s="15"/>
      <c r="Y21" s="31"/>
      <c r="Z21" s="40"/>
      <c r="AA21" s="27"/>
      <c r="AB21" s="51">
        <f t="shared" si="0"/>
        <v>0</v>
      </c>
      <c r="AC21" s="48" t="str">
        <f t="shared" si="1"/>
        <v xml:space="preserve"> </v>
      </c>
      <c r="AD21" s="49" t="str">
        <f t="shared" si="2"/>
        <v xml:space="preserve"> </v>
      </c>
      <c r="AE21" s="50" t="str">
        <f t="shared" si="3"/>
        <v xml:space="preserve"> </v>
      </c>
      <c r="AF21" s="49" t="str">
        <f t="shared" si="4"/>
        <v xml:space="preserve"> </v>
      </c>
      <c r="AH21" t="str">
        <f t="shared" si="5"/>
        <v xml:space="preserve"> </v>
      </c>
    </row>
    <row r="22" spans="1:34" x14ac:dyDescent="0.2">
      <c r="A22" s="117">
        <v>20</v>
      </c>
      <c r="B22" s="27" t="s">
        <v>189</v>
      </c>
      <c r="C22" s="28" t="s">
        <v>191</v>
      </c>
      <c r="D22" s="29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15"/>
      <c r="X22" s="15"/>
      <c r="Y22" s="31"/>
      <c r="Z22" s="40"/>
      <c r="AA22" s="27"/>
      <c r="AB22" s="47">
        <f t="shared" si="0"/>
        <v>0</v>
      </c>
      <c r="AC22" s="48" t="str">
        <f t="shared" si="1"/>
        <v xml:space="preserve"> </v>
      </c>
      <c r="AD22" s="49" t="str">
        <f t="shared" si="2"/>
        <v xml:space="preserve"> </v>
      </c>
      <c r="AE22" s="50" t="str">
        <f t="shared" si="3"/>
        <v xml:space="preserve"> </v>
      </c>
      <c r="AF22" s="51" t="str">
        <f t="shared" si="4"/>
        <v xml:space="preserve"> </v>
      </c>
      <c r="AH22" t="str">
        <f t="shared" si="5"/>
        <v xml:space="preserve"> </v>
      </c>
    </row>
    <row r="23" spans="1:34" x14ac:dyDescent="0.2">
      <c r="A23" s="117">
        <v>21</v>
      </c>
      <c r="B23" s="27" t="s">
        <v>192</v>
      </c>
      <c r="C23" s="28" t="s">
        <v>193</v>
      </c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5"/>
      <c r="X23" s="15"/>
      <c r="Y23" s="31"/>
      <c r="Z23" s="40"/>
      <c r="AA23" s="27"/>
      <c r="AB23" s="49">
        <f t="shared" si="0"/>
        <v>0</v>
      </c>
      <c r="AC23" s="48" t="str">
        <f t="shared" si="1"/>
        <v xml:space="preserve"> </v>
      </c>
      <c r="AD23" s="49" t="str">
        <f t="shared" si="2"/>
        <v xml:space="preserve"> </v>
      </c>
      <c r="AE23" s="52" t="str">
        <f t="shared" si="3"/>
        <v xml:space="preserve"> </v>
      </c>
      <c r="AF23" s="47" t="str">
        <f t="shared" si="4"/>
        <v xml:space="preserve"> </v>
      </c>
      <c r="AH23" t="str">
        <f t="shared" si="5"/>
        <v xml:space="preserve"> </v>
      </c>
    </row>
    <row r="24" spans="1:34" x14ac:dyDescent="0.2">
      <c r="A24" s="117">
        <v>22</v>
      </c>
      <c r="B24" s="27" t="s">
        <v>194</v>
      </c>
      <c r="C24" s="28" t="s">
        <v>195</v>
      </c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15"/>
      <c r="X24" s="15"/>
      <c r="Y24" s="31"/>
      <c r="Z24" s="40"/>
      <c r="AA24" s="27"/>
      <c r="AB24" s="51">
        <f t="shared" si="0"/>
        <v>0</v>
      </c>
      <c r="AC24" s="48" t="str">
        <f t="shared" si="1"/>
        <v xml:space="preserve"> </v>
      </c>
      <c r="AD24" s="49" t="str">
        <f t="shared" si="2"/>
        <v xml:space="preserve"> </v>
      </c>
      <c r="AE24" s="53" t="str">
        <f t="shared" si="3"/>
        <v xml:space="preserve"> </v>
      </c>
      <c r="AF24" s="49" t="str">
        <f t="shared" si="4"/>
        <v xml:space="preserve"> </v>
      </c>
      <c r="AH24" t="str">
        <f t="shared" si="5"/>
        <v xml:space="preserve"> </v>
      </c>
    </row>
    <row r="25" spans="1:34" x14ac:dyDescent="0.2">
      <c r="A25" s="117">
        <v>23</v>
      </c>
      <c r="B25" s="27" t="s">
        <v>196</v>
      </c>
      <c r="C25" s="28" t="s">
        <v>197</v>
      </c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15"/>
      <c r="X25" s="15"/>
      <c r="Y25" s="31"/>
      <c r="Z25" s="40"/>
      <c r="AA25" s="27"/>
      <c r="AB25" s="47">
        <f t="shared" si="0"/>
        <v>0</v>
      </c>
      <c r="AC25" s="48" t="str">
        <f t="shared" si="1"/>
        <v xml:space="preserve"> </v>
      </c>
      <c r="AD25" s="49" t="str">
        <f t="shared" si="2"/>
        <v xml:space="preserve"> </v>
      </c>
      <c r="AE25" s="50" t="str">
        <f t="shared" si="3"/>
        <v xml:space="preserve"> </v>
      </c>
      <c r="AF25" s="49" t="str">
        <f t="shared" si="4"/>
        <v xml:space="preserve"> </v>
      </c>
      <c r="AH25" t="str">
        <f t="shared" si="5"/>
        <v xml:space="preserve"> </v>
      </c>
    </row>
    <row r="26" spans="1:34" ht="13.5" thickBot="1" x14ac:dyDescent="0.25">
      <c r="A26" s="117">
        <v>24</v>
      </c>
      <c r="B26" s="27" t="s">
        <v>198</v>
      </c>
      <c r="C26" s="28" t="s">
        <v>177</v>
      </c>
      <c r="D26" s="29"/>
      <c r="E26" s="30"/>
      <c r="F26" s="30"/>
      <c r="G26" s="30"/>
      <c r="H26" s="34"/>
      <c r="I26" s="30"/>
      <c r="J26" s="30"/>
      <c r="K26" s="30"/>
      <c r="L26" s="34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15"/>
      <c r="X26" s="15"/>
      <c r="Y26" s="31"/>
      <c r="Z26" s="40"/>
      <c r="AA26" s="27"/>
      <c r="AB26" s="47">
        <f t="shared" si="0"/>
        <v>0</v>
      </c>
      <c r="AC26" s="48" t="str">
        <f t="shared" si="1"/>
        <v xml:space="preserve"> </v>
      </c>
      <c r="AD26" s="49" t="str">
        <f t="shared" si="2"/>
        <v xml:space="preserve"> </v>
      </c>
      <c r="AE26" s="50" t="str">
        <f t="shared" si="3"/>
        <v xml:space="preserve"> </v>
      </c>
      <c r="AF26" s="51" t="str">
        <f t="shared" si="4"/>
        <v xml:space="preserve"> </v>
      </c>
      <c r="AH26" t="str">
        <f t="shared" si="5"/>
        <v xml:space="preserve"> </v>
      </c>
    </row>
    <row r="27" spans="1:34" ht="13.5" thickTop="1" x14ac:dyDescent="0.2">
      <c r="A27" s="117">
        <v>25</v>
      </c>
      <c r="B27" s="27" t="s">
        <v>199</v>
      </c>
      <c r="C27" s="28" t="s">
        <v>200</v>
      </c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5"/>
      <c r="X27" s="15"/>
      <c r="Y27" s="31"/>
      <c r="Z27" s="40"/>
      <c r="AA27" s="27"/>
      <c r="AB27" s="49">
        <f t="shared" si="0"/>
        <v>0</v>
      </c>
      <c r="AC27" s="48" t="str">
        <f t="shared" si="1"/>
        <v xml:space="preserve"> </v>
      </c>
      <c r="AD27" s="49" t="str">
        <f t="shared" si="2"/>
        <v xml:space="preserve"> </v>
      </c>
      <c r="AE27" s="52" t="str">
        <f t="shared" si="3"/>
        <v xml:space="preserve"> </v>
      </c>
      <c r="AF27" s="49" t="str">
        <f t="shared" si="4"/>
        <v xml:space="preserve"> </v>
      </c>
      <c r="AH27" t="str">
        <f t="shared" si="5"/>
        <v xml:space="preserve"> </v>
      </c>
    </row>
    <row r="28" spans="1:34" x14ac:dyDescent="0.2">
      <c r="A28" s="117">
        <v>26</v>
      </c>
      <c r="B28" s="27" t="s">
        <v>201</v>
      </c>
      <c r="C28" s="28" t="s">
        <v>202</v>
      </c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15"/>
      <c r="X28" s="15"/>
      <c r="Y28" s="31"/>
      <c r="Z28" s="40"/>
      <c r="AA28" s="27"/>
      <c r="AB28" s="51">
        <f t="shared" si="0"/>
        <v>0</v>
      </c>
      <c r="AC28" s="48" t="str">
        <f t="shared" si="1"/>
        <v xml:space="preserve"> </v>
      </c>
      <c r="AD28" s="49" t="str">
        <f t="shared" si="2"/>
        <v xml:space="preserve"> </v>
      </c>
      <c r="AE28" s="53" t="str">
        <f t="shared" si="3"/>
        <v xml:space="preserve"> </v>
      </c>
      <c r="AF28" s="51" t="str">
        <f t="shared" si="4"/>
        <v xml:space="preserve"> </v>
      </c>
      <c r="AH28" t="str">
        <f t="shared" si="5"/>
        <v xml:space="preserve"> </v>
      </c>
    </row>
    <row r="29" spans="1:34" x14ac:dyDescent="0.2">
      <c r="A29" s="117">
        <v>27</v>
      </c>
      <c r="B29" s="27"/>
      <c r="C29" s="28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15"/>
      <c r="X29" s="15"/>
      <c r="Y29" s="31"/>
      <c r="Z29" s="40"/>
      <c r="AA29" s="27"/>
      <c r="AB29" s="47">
        <f t="shared" si="0"/>
        <v>0</v>
      </c>
      <c r="AC29" s="48" t="str">
        <f t="shared" si="1"/>
        <v xml:space="preserve"> </v>
      </c>
      <c r="AD29" s="49" t="str">
        <f t="shared" si="2"/>
        <v xml:space="preserve"> </v>
      </c>
      <c r="AE29" s="53" t="str">
        <f t="shared" si="3"/>
        <v xml:space="preserve"> </v>
      </c>
      <c r="AF29" s="47" t="str">
        <f t="shared" si="4"/>
        <v xml:space="preserve"> </v>
      </c>
      <c r="AH29" t="str">
        <f t="shared" si="5"/>
        <v xml:space="preserve"> </v>
      </c>
    </row>
    <row r="30" spans="1:34" x14ac:dyDescent="0.2">
      <c r="A30" s="117">
        <v>28</v>
      </c>
      <c r="B30" s="27"/>
      <c r="C30" s="28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5"/>
      <c r="X30" s="15"/>
      <c r="Y30" s="31"/>
      <c r="Z30" s="40"/>
      <c r="AA30" s="27"/>
      <c r="AB30" s="47">
        <f t="shared" si="0"/>
        <v>0</v>
      </c>
      <c r="AC30" s="48" t="str">
        <f t="shared" si="1"/>
        <v xml:space="preserve"> </v>
      </c>
      <c r="AD30" s="49" t="str">
        <f t="shared" si="2"/>
        <v xml:space="preserve"> </v>
      </c>
      <c r="AE30" s="53" t="str">
        <f t="shared" si="3"/>
        <v xml:space="preserve"> </v>
      </c>
      <c r="AF30" s="47" t="str">
        <f t="shared" si="4"/>
        <v xml:space="preserve"> </v>
      </c>
      <c r="AH30" t="str">
        <f t="shared" si="5"/>
        <v xml:space="preserve"> </v>
      </c>
    </row>
    <row r="31" spans="1:34" x14ac:dyDescent="0.2">
      <c r="A31" s="117">
        <v>29</v>
      </c>
      <c r="B31" s="27"/>
      <c r="C31" s="28"/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15"/>
      <c r="X31" s="15"/>
      <c r="Y31" s="31"/>
      <c r="Z31" s="40"/>
      <c r="AA31" s="27"/>
      <c r="AB31" s="47">
        <f t="shared" si="0"/>
        <v>0</v>
      </c>
      <c r="AC31" s="48" t="str">
        <f t="shared" si="1"/>
        <v xml:space="preserve"> </v>
      </c>
      <c r="AD31" s="49" t="str">
        <f t="shared" si="2"/>
        <v xml:space="preserve"> </v>
      </c>
      <c r="AE31" s="53" t="str">
        <f t="shared" si="3"/>
        <v xml:space="preserve"> </v>
      </c>
      <c r="AF31" s="47" t="str">
        <f t="shared" si="4"/>
        <v xml:space="preserve"> </v>
      </c>
      <c r="AH31" t="str">
        <f t="shared" si="5"/>
        <v xml:space="preserve"> </v>
      </c>
    </row>
    <row r="32" spans="1:34" x14ac:dyDescent="0.2">
      <c r="A32" s="117">
        <v>30</v>
      </c>
      <c r="B32" s="27"/>
      <c r="C32" s="28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15"/>
      <c r="X32" s="15"/>
      <c r="Y32" s="31"/>
      <c r="Z32" s="40"/>
      <c r="AA32" s="27"/>
      <c r="AB32" s="47">
        <f t="shared" si="0"/>
        <v>0</v>
      </c>
      <c r="AC32" s="48" t="str">
        <f t="shared" si="1"/>
        <v xml:space="preserve"> </v>
      </c>
      <c r="AD32" s="49" t="str">
        <f t="shared" si="2"/>
        <v xml:space="preserve"> </v>
      </c>
      <c r="AE32" s="53" t="str">
        <f t="shared" si="3"/>
        <v xml:space="preserve"> </v>
      </c>
      <c r="AF32" s="47" t="str">
        <f t="shared" si="4"/>
        <v xml:space="preserve"> </v>
      </c>
      <c r="AH32" t="str">
        <f t="shared" si="5"/>
        <v xml:space="preserve"> </v>
      </c>
    </row>
    <row r="33" spans="1:34" x14ac:dyDescent="0.2">
      <c r="A33" s="117">
        <v>31</v>
      </c>
      <c r="B33" s="27"/>
      <c r="C33" s="28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15"/>
      <c r="X33" s="15"/>
      <c r="Y33" s="31"/>
      <c r="Z33" s="40"/>
      <c r="AA33" s="27"/>
      <c r="AB33" s="47">
        <f t="shared" si="0"/>
        <v>0</v>
      </c>
      <c r="AC33" s="48" t="str">
        <f t="shared" si="1"/>
        <v xml:space="preserve"> </v>
      </c>
      <c r="AD33" s="49" t="str">
        <f t="shared" si="2"/>
        <v xml:space="preserve"> </v>
      </c>
      <c r="AE33" s="53" t="str">
        <f t="shared" si="3"/>
        <v xml:space="preserve"> </v>
      </c>
      <c r="AF33" s="47" t="str">
        <f t="shared" si="4"/>
        <v xml:space="preserve"> </v>
      </c>
      <c r="AH33" t="str">
        <f t="shared" si="5"/>
        <v xml:space="preserve"> </v>
      </c>
    </row>
    <row r="34" spans="1:34" x14ac:dyDescent="0.2">
      <c r="A34" s="117">
        <v>32</v>
      </c>
      <c r="B34" s="27"/>
      <c r="C34" s="28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15"/>
      <c r="X34" s="15"/>
      <c r="Y34" s="31"/>
      <c r="Z34" s="40"/>
      <c r="AA34" s="27"/>
      <c r="AB34" s="47">
        <f t="shared" si="0"/>
        <v>0</v>
      </c>
      <c r="AC34" s="48" t="str">
        <f t="shared" si="1"/>
        <v xml:space="preserve"> </v>
      </c>
      <c r="AD34" s="49" t="str">
        <f t="shared" si="2"/>
        <v xml:space="preserve"> </v>
      </c>
      <c r="AE34" s="53" t="str">
        <f t="shared" si="3"/>
        <v xml:space="preserve"> </v>
      </c>
      <c r="AF34" s="47" t="str">
        <f t="shared" si="4"/>
        <v xml:space="preserve"> </v>
      </c>
      <c r="AH34" t="str">
        <f t="shared" si="5"/>
        <v xml:space="preserve"> </v>
      </c>
    </row>
    <row r="35" spans="1:34" x14ac:dyDescent="0.2">
      <c r="A35" s="117">
        <v>33</v>
      </c>
      <c r="B35" s="27"/>
      <c r="C35" s="28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15"/>
      <c r="X35" s="15"/>
      <c r="Y35" s="31"/>
      <c r="Z35" s="40"/>
      <c r="AA35" s="27"/>
      <c r="AB35" s="47">
        <f t="shared" si="0"/>
        <v>0</v>
      </c>
      <c r="AC35" s="48" t="str">
        <f t="shared" si="1"/>
        <v xml:space="preserve"> </v>
      </c>
      <c r="AD35" s="49" t="str">
        <f t="shared" si="2"/>
        <v xml:space="preserve"> </v>
      </c>
      <c r="AE35" s="53" t="str">
        <f t="shared" si="3"/>
        <v xml:space="preserve"> </v>
      </c>
      <c r="AF35" s="47" t="str">
        <f t="shared" si="4"/>
        <v xml:space="preserve"> </v>
      </c>
      <c r="AH35" t="str">
        <f t="shared" si="5"/>
        <v xml:space="preserve"> </v>
      </c>
    </row>
    <row r="36" spans="1:34" x14ac:dyDescent="0.2">
      <c r="A36" s="117">
        <v>34</v>
      </c>
      <c r="B36" s="27"/>
      <c r="C36" s="28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15"/>
      <c r="X36" s="15"/>
      <c r="Y36" s="31"/>
      <c r="Z36" s="40"/>
      <c r="AA36" s="27"/>
      <c r="AB36" s="47">
        <f t="shared" si="0"/>
        <v>0</v>
      </c>
      <c r="AC36" s="48" t="str">
        <f t="shared" si="1"/>
        <v xml:space="preserve"> </v>
      </c>
      <c r="AD36" s="49" t="str">
        <f t="shared" si="2"/>
        <v xml:space="preserve"> </v>
      </c>
      <c r="AE36" s="53" t="str">
        <f t="shared" si="3"/>
        <v xml:space="preserve"> </v>
      </c>
      <c r="AF36" s="47" t="str">
        <f t="shared" si="4"/>
        <v xml:space="preserve"> </v>
      </c>
      <c r="AH36" t="str">
        <f t="shared" si="5"/>
        <v xml:space="preserve"> </v>
      </c>
    </row>
    <row r="37" spans="1:34" x14ac:dyDescent="0.2">
      <c r="A37" s="117">
        <v>35</v>
      </c>
      <c r="B37" s="27"/>
      <c r="C37" s="28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15"/>
      <c r="X37" s="15"/>
      <c r="Y37" s="31"/>
      <c r="Z37" s="40"/>
      <c r="AA37" s="27"/>
      <c r="AB37" s="47">
        <f t="shared" si="0"/>
        <v>0</v>
      </c>
      <c r="AC37" s="48" t="str">
        <f t="shared" si="1"/>
        <v xml:space="preserve"> </v>
      </c>
      <c r="AD37" s="49" t="str">
        <f t="shared" si="2"/>
        <v xml:space="preserve"> </v>
      </c>
      <c r="AE37" s="50" t="str">
        <f t="shared" si="3"/>
        <v xml:space="preserve"> </v>
      </c>
      <c r="AF37" s="49" t="str">
        <f t="shared" si="4"/>
        <v xml:space="preserve"> </v>
      </c>
      <c r="AH37" t="str">
        <f t="shared" si="5"/>
        <v xml:space="preserve"> </v>
      </c>
    </row>
    <row r="38" spans="1:34" x14ac:dyDescent="0.2">
      <c r="A38" s="117">
        <v>36</v>
      </c>
      <c r="B38" s="27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15"/>
      <c r="X38" s="15"/>
      <c r="Y38" s="31"/>
      <c r="Z38" s="40"/>
      <c r="AA38" s="27"/>
      <c r="AB38" s="47">
        <f t="shared" si="0"/>
        <v>0</v>
      </c>
      <c r="AC38" s="48" t="str">
        <f t="shared" si="1"/>
        <v xml:space="preserve"> </v>
      </c>
      <c r="AD38" s="49" t="str">
        <f t="shared" si="2"/>
        <v xml:space="preserve"> </v>
      </c>
      <c r="AE38" s="53" t="str">
        <f t="shared" si="3"/>
        <v xml:space="preserve"> </v>
      </c>
      <c r="AF38" s="47" t="str">
        <f t="shared" si="4"/>
        <v xml:space="preserve"> </v>
      </c>
      <c r="AH38" t="str">
        <f t="shared" si="5"/>
        <v xml:space="preserve"> </v>
      </c>
    </row>
    <row r="39" spans="1:34" x14ac:dyDescent="0.2">
      <c r="A39" s="117">
        <v>37</v>
      </c>
      <c r="B39" s="27"/>
      <c r="C39" s="2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15"/>
      <c r="X39" s="15"/>
      <c r="Y39" s="31"/>
      <c r="Z39" s="40"/>
      <c r="AA39" s="27"/>
      <c r="AB39" s="47">
        <f t="shared" si="0"/>
        <v>0</v>
      </c>
      <c r="AC39" s="48" t="str">
        <f t="shared" si="1"/>
        <v xml:space="preserve"> </v>
      </c>
      <c r="AD39" s="49" t="str">
        <f t="shared" si="2"/>
        <v xml:space="preserve"> </v>
      </c>
      <c r="AE39" s="50" t="str">
        <f t="shared" si="3"/>
        <v xml:space="preserve"> </v>
      </c>
      <c r="AF39" s="49" t="str">
        <f t="shared" si="4"/>
        <v xml:space="preserve"> </v>
      </c>
      <c r="AH39" t="str">
        <f t="shared" si="5"/>
        <v xml:space="preserve"> </v>
      </c>
    </row>
    <row r="40" spans="1:34" x14ac:dyDescent="0.2">
      <c r="A40" s="117">
        <v>38</v>
      </c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15"/>
      <c r="X40" s="15"/>
      <c r="Y40" s="31"/>
      <c r="Z40" s="40"/>
      <c r="AA40" s="27"/>
      <c r="AB40" s="49">
        <f t="shared" si="0"/>
        <v>0</v>
      </c>
      <c r="AC40" s="48" t="str">
        <f t="shared" si="1"/>
        <v xml:space="preserve"> </v>
      </c>
      <c r="AD40" s="49" t="str">
        <f t="shared" si="2"/>
        <v xml:space="preserve"> </v>
      </c>
      <c r="AE40" s="52" t="str">
        <f t="shared" si="3"/>
        <v xml:space="preserve"> </v>
      </c>
      <c r="AF40" s="51" t="str">
        <f t="shared" si="4"/>
        <v xml:space="preserve"> </v>
      </c>
      <c r="AH40" t="str">
        <f t="shared" si="5"/>
        <v xml:space="preserve"> </v>
      </c>
    </row>
    <row r="41" spans="1:34" x14ac:dyDescent="0.2">
      <c r="A41" s="117">
        <v>39</v>
      </c>
      <c r="B41" s="27"/>
      <c r="C41" s="2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15"/>
      <c r="X41" s="15"/>
      <c r="Y41" s="31"/>
      <c r="Z41" s="40"/>
      <c r="AA41" s="27"/>
      <c r="AB41" s="49">
        <f t="shared" si="0"/>
        <v>0</v>
      </c>
      <c r="AC41" s="48" t="str">
        <f t="shared" si="1"/>
        <v xml:space="preserve"> </v>
      </c>
      <c r="AD41" s="49" t="str">
        <f t="shared" si="2"/>
        <v xml:space="preserve"> </v>
      </c>
      <c r="AE41" s="53" t="str">
        <f t="shared" si="3"/>
        <v xml:space="preserve"> </v>
      </c>
      <c r="AF41" s="49" t="str">
        <f t="shared" si="4"/>
        <v xml:space="preserve"> </v>
      </c>
      <c r="AH41" t="str">
        <f t="shared" si="5"/>
        <v xml:space="preserve"> </v>
      </c>
    </row>
    <row r="42" spans="1:34" ht="13.5" thickBot="1" x14ac:dyDescent="0.25">
      <c r="A42" s="117">
        <v>40</v>
      </c>
      <c r="B42" s="35"/>
      <c r="C42" s="32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5"/>
      <c r="X42" s="35"/>
      <c r="Y42" s="36"/>
      <c r="Z42" s="41"/>
      <c r="AA42" s="42"/>
      <c r="AB42" s="51">
        <f t="shared" si="0"/>
        <v>0</v>
      </c>
      <c r="AC42" s="54" t="str">
        <f t="shared" si="1"/>
        <v xml:space="preserve"> </v>
      </c>
      <c r="AD42" s="55" t="str">
        <f t="shared" si="2"/>
        <v xml:space="preserve"> </v>
      </c>
      <c r="AE42" s="56" t="str">
        <f t="shared" si="3"/>
        <v xml:space="preserve"> </v>
      </c>
      <c r="AF42" s="51" t="str">
        <f t="shared" si="4"/>
        <v xml:space="preserve"> </v>
      </c>
      <c r="AH42" t="str">
        <f t="shared" si="5"/>
        <v xml:space="preserve"> </v>
      </c>
    </row>
    <row r="43" spans="1:34" ht="14.25" thickTop="1" thickBot="1" x14ac:dyDescent="0.25">
      <c r="A43" s="3"/>
      <c r="B43" s="1"/>
      <c r="Z43" s="57">
        <f>SUM(Z3:Z42)</f>
        <v>0</v>
      </c>
      <c r="AA43" s="57">
        <f>SUM(AA3:AA42)</f>
        <v>0</v>
      </c>
      <c r="AB43" s="57">
        <f>SUM(AB3:AB42)</f>
        <v>0</v>
      </c>
      <c r="AC43" s="57">
        <f>SUM(AC3:AC42)</f>
        <v>0</v>
      </c>
      <c r="AD43" s="57">
        <f>SUM(AD3:AD42)</f>
        <v>0</v>
      </c>
      <c r="AE43" s="4"/>
      <c r="AF43" s="3"/>
    </row>
    <row r="44" spans="1:34" ht="13.5" thickTop="1" x14ac:dyDescent="0.2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 x14ac:dyDescent="0.2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 x14ac:dyDescent="0.2">
      <c r="C46" t="s">
        <v>15</v>
      </c>
      <c r="AC46" s="1"/>
    </row>
    <row r="47" spans="1:34" hidden="1" x14ac:dyDescent="0.2">
      <c r="C47" t="s">
        <v>16</v>
      </c>
      <c r="AC47" s="1"/>
    </row>
    <row r="48" spans="1:34" hidden="1" x14ac:dyDescent="0.2">
      <c r="C48" t="s">
        <v>14</v>
      </c>
      <c r="AC48" s="1"/>
    </row>
    <row r="49" spans="3:29" hidden="1" x14ac:dyDescent="0.2">
      <c r="C49" t="s">
        <v>17</v>
      </c>
      <c r="AC49" s="1"/>
    </row>
    <row r="50" spans="3:29" hidden="1" x14ac:dyDescent="0.2">
      <c r="C50" t="s">
        <v>18</v>
      </c>
    </row>
    <row r="51" spans="3:29" hidden="1" x14ac:dyDescent="0.2"/>
    <row r="52" spans="3:29" hidden="1" x14ac:dyDescent="0.2">
      <c r="C52" s="7" t="s">
        <v>8</v>
      </c>
    </row>
    <row r="53" spans="3:29" hidden="1" x14ac:dyDescent="0.2">
      <c r="C53" t="s">
        <v>10</v>
      </c>
    </row>
    <row r="54" spans="3:29" hidden="1" x14ac:dyDescent="0.2">
      <c r="C54" t="s">
        <v>14</v>
      </c>
    </row>
    <row r="55" spans="3:29" hidden="1" x14ac:dyDescent="0.2">
      <c r="C55" t="s">
        <v>13</v>
      </c>
    </row>
    <row r="56" spans="3:29" hidden="1" x14ac:dyDescent="0.2"/>
    <row r="57" spans="3:29" hidden="1" x14ac:dyDescent="0.2">
      <c r="C57" s="7" t="s">
        <v>9</v>
      </c>
    </row>
    <row r="58" spans="3:29" hidden="1" x14ac:dyDescent="0.2">
      <c r="C58" t="s">
        <v>11</v>
      </c>
    </row>
    <row r="59" spans="3:29" hidden="1" x14ac:dyDescent="0.2">
      <c r="C59" t="s">
        <v>12</v>
      </c>
    </row>
    <row r="60" spans="3:29" hidden="1" x14ac:dyDescent="0.2"/>
    <row r="61" spans="3:29" hidden="1" x14ac:dyDescent="0.2">
      <c r="C61" s="7" t="s">
        <v>57</v>
      </c>
    </row>
    <row r="62" spans="3:29" hidden="1" x14ac:dyDescent="0.2">
      <c r="C62" t="s">
        <v>58</v>
      </c>
    </row>
    <row r="63" spans="3:29" hidden="1" x14ac:dyDescent="0.2">
      <c r="C63" t="s">
        <v>28</v>
      </c>
    </row>
    <row r="64" spans="3:29" hidden="1" x14ac:dyDescent="0.2">
      <c r="C64" t="s">
        <v>29</v>
      </c>
    </row>
    <row r="65" spans="3:3" hidden="1" x14ac:dyDescent="0.2">
      <c r="C65" t="s">
        <v>30</v>
      </c>
    </row>
    <row r="66" spans="3:3" hidden="1" x14ac:dyDescent="0.2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2"/>
  </sheetPr>
  <dimension ref="A1:V27"/>
  <sheetViews>
    <sheetView zoomScale="85" workbookViewId="0">
      <selection activeCell="O2" sqref="O2"/>
    </sheetView>
  </sheetViews>
  <sheetFormatPr defaultRowHeight="12.75" x14ac:dyDescent="0.2"/>
  <cols>
    <col min="1" max="1" width="12" customWidth="1"/>
    <col min="2" max="2" width="5.85546875" customWidth="1"/>
    <col min="3" max="20" width="5.28515625" customWidth="1"/>
    <col min="21" max="21" width="5" customWidth="1"/>
  </cols>
  <sheetData>
    <row r="1" spans="1:22" ht="13.5" thickBot="1" x14ac:dyDescent="0.25">
      <c r="A1" s="58"/>
      <c r="B1" s="58"/>
      <c r="C1" s="58"/>
      <c r="D1" s="58"/>
      <c r="E1" s="58"/>
      <c r="F1" s="58"/>
      <c r="G1" s="58"/>
      <c r="H1" s="58"/>
      <c r="I1" s="59"/>
      <c r="J1" s="58"/>
      <c r="K1" s="59"/>
      <c r="L1" s="59"/>
      <c r="M1" s="59"/>
      <c r="N1" s="59"/>
      <c r="O1" s="58"/>
      <c r="P1" s="58"/>
      <c r="Q1" s="58"/>
      <c r="R1" s="58"/>
      <c r="S1" s="58"/>
      <c r="T1" s="58"/>
      <c r="U1" s="58"/>
      <c r="V1" s="58"/>
    </row>
    <row r="2" spans="1:22" ht="134.25" customHeight="1" thickTop="1" thickBot="1" x14ac:dyDescent="0.25">
      <c r="A2" s="178" t="s">
        <v>25</v>
      </c>
      <c r="B2" s="179"/>
      <c r="C2" s="60" t="str">
        <f>'оцене ученика'!D2</f>
        <v>Српски језик и књижевност</v>
      </c>
      <c r="D2" s="61" t="str">
        <f>'оцене ученика'!E2</f>
        <v>Енглески језик</v>
      </c>
      <c r="E2" s="61" t="str">
        <f>'оцене ученика'!F2</f>
        <v>Историја</v>
      </c>
      <c r="F2" s="61" t="str">
        <f>'оцене ученика'!G2</f>
        <v>Ликовна култура</v>
      </c>
      <c r="G2" s="61" t="str">
        <f>'оцене ученика'!H2</f>
        <v>Физичко васпитање</v>
      </c>
      <c r="H2" s="62" t="str">
        <f>'оцене ученика'!I2</f>
        <v>Математика</v>
      </c>
      <c r="I2" s="63" t="str">
        <f>'оцене ученика'!J2</f>
        <v>Физика</v>
      </c>
      <c r="J2" s="62" t="str">
        <f>'оцене ученика'!K2</f>
        <v>Хемија</v>
      </c>
      <c r="K2" s="63" t="str">
        <f>'оцене ученика'!L2</f>
        <v>Економика и организација трговинских предузећа</v>
      </c>
      <c r="L2" s="64" t="str">
        <f>'оцене ученика'!M2</f>
        <v>Пословна информатика</v>
      </c>
      <c r="M2" s="64" t="str">
        <f>'оцене ученика'!N2</f>
        <v>Трговинско пословање</v>
      </c>
      <c r="N2" s="64" t="str">
        <f>'оцене ученика'!O2</f>
        <v>Практична настава</v>
      </c>
      <c r="O2" s="61">
        <f>'оцене ученика'!P2</f>
        <v>0</v>
      </c>
      <c r="P2" s="61">
        <f>'оцене ученика'!Q2</f>
        <v>0</v>
      </c>
      <c r="Q2" s="61">
        <f>'оцене ученика'!R2</f>
        <v>0</v>
      </c>
      <c r="R2" s="61">
        <f>'оцене ученика'!S2</f>
        <v>0</v>
      </c>
      <c r="S2" s="61">
        <f>'оцене ученика'!T2</f>
        <v>0</v>
      </c>
      <c r="T2" s="61">
        <f>'оцене ученика'!U2</f>
        <v>0</v>
      </c>
      <c r="U2" s="65">
        <f>'оцене ученика'!V2</f>
        <v>0</v>
      </c>
      <c r="V2" s="58"/>
    </row>
    <row r="3" spans="1:22" s="5" customFormat="1" ht="13.5" thickTop="1" x14ac:dyDescent="0.2">
      <c r="A3" s="66" t="s">
        <v>15</v>
      </c>
      <c r="B3" s="67">
        <v>5</v>
      </c>
      <c r="C3" s="68">
        <f>COUNTIF('оцене ученика'!D$3:D$42,$B3)</f>
        <v>0</v>
      </c>
      <c r="D3" s="69">
        <f>COUNTIF('оцене ученика'!E$3:E$42,$B3)</f>
        <v>0</v>
      </c>
      <c r="E3" s="69">
        <f>COUNTIF('оцене ученика'!F$3:F$42,$B3)</f>
        <v>0</v>
      </c>
      <c r="F3" s="69">
        <f>COUNTIF('оцене ученика'!G$3:G$42,$B3)</f>
        <v>0</v>
      </c>
      <c r="G3" s="69">
        <f>COUNTIF('оцене ученика'!H$3:H$42,$B3)</f>
        <v>0</v>
      </c>
      <c r="H3" s="69">
        <f>COUNTIF('оцене ученика'!I$3:I$42,$B3)</f>
        <v>0</v>
      </c>
      <c r="I3" s="69">
        <f>COUNTIF('оцене ученика'!J$3:J$42,$B3)</f>
        <v>0</v>
      </c>
      <c r="J3" s="69">
        <f>COUNTIF('оцене ученика'!K$3:K$42,$B3)</f>
        <v>0</v>
      </c>
      <c r="K3" s="69">
        <f>COUNTIF('оцене ученика'!L$3:L$42,$B3)</f>
        <v>0</v>
      </c>
      <c r="L3" s="69">
        <f>COUNTIF('оцене ученика'!M$3:M$42,$B3)</f>
        <v>0</v>
      </c>
      <c r="M3" s="69">
        <f>COUNTIF('оцене ученика'!N$3:N$42,$B3)</f>
        <v>0</v>
      </c>
      <c r="N3" s="69">
        <f>COUNTIF('оцене ученика'!O$3:O$42,$B3)</f>
        <v>0</v>
      </c>
      <c r="O3" s="69">
        <f>COUNTIF('оцене ученика'!P$3:P$42,$B3)</f>
        <v>0</v>
      </c>
      <c r="P3" s="69">
        <f>COUNTIF('оцене ученика'!Q$3:Q$42,$B3)</f>
        <v>0</v>
      </c>
      <c r="Q3" s="69">
        <f>COUNTIF('оцене ученика'!R$3:R$42,$B3)</f>
        <v>0</v>
      </c>
      <c r="R3" s="69">
        <f>COUNTIF('оцене ученика'!S$3:S$42,$B3)</f>
        <v>0</v>
      </c>
      <c r="S3" s="69">
        <f>COUNTIF('оцене ученика'!T$3:T$42,$B3)</f>
        <v>0</v>
      </c>
      <c r="T3" s="69">
        <f>COUNTIF('оцене ученика'!U$3:U$42,$B3)</f>
        <v>0</v>
      </c>
      <c r="U3" s="67">
        <f>COUNTIF('оцене ученика'!V$3:V$42,$B3)</f>
        <v>0</v>
      </c>
      <c r="V3" s="70"/>
    </row>
    <row r="4" spans="1:22" s="5" customFormat="1" x14ac:dyDescent="0.2">
      <c r="A4" s="71" t="s">
        <v>16</v>
      </c>
      <c r="B4" s="72">
        <v>4</v>
      </c>
      <c r="C4" s="73">
        <f>COUNTIF('оцене ученика'!D$3:D$42,$B4)</f>
        <v>0</v>
      </c>
      <c r="D4" s="74">
        <f>COUNTIF('оцене ученика'!E$3:E$42,$B4)</f>
        <v>0</v>
      </c>
      <c r="E4" s="74">
        <f>COUNTIF('оцене ученика'!F$3:F$42,$B4)</f>
        <v>0</v>
      </c>
      <c r="F4" s="74">
        <f>COUNTIF('оцене ученика'!G$3:G$42,$B4)</f>
        <v>0</v>
      </c>
      <c r="G4" s="74">
        <f>COUNTIF('оцене ученика'!H$3:H$42,$B4)</f>
        <v>0</v>
      </c>
      <c r="H4" s="74">
        <f>COUNTIF('оцене ученика'!I$3:I$42,$B4)</f>
        <v>0</v>
      </c>
      <c r="I4" s="74">
        <f>COUNTIF('оцене ученика'!J$3:J$42,$B4)</f>
        <v>0</v>
      </c>
      <c r="J4" s="74">
        <f>COUNTIF('оцене ученика'!K$3:K$42,$B4)</f>
        <v>0</v>
      </c>
      <c r="K4" s="74">
        <f>COUNTIF('оцене ученика'!L$3:L$42,$B4)</f>
        <v>0</v>
      </c>
      <c r="L4" s="74">
        <f>COUNTIF('оцене ученика'!M$3:M$42,$B4)</f>
        <v>0</v>
      </c>
      <c r="M4" s="74">
        <f>COUNTIF('оцене ученика'!N$3:N$42,$B4)</f>
        <v>0</v>
      </c>
      <c r="N4" s="74">
        <f>COUNTIF('оцене ученика'!O$3:O$42,$B4)</f>
        <v>0</v>
      </c>
      <c r="O4" s="74">
        <f>COUNTIF('оцене ученика'!P$3:P$42,$B4)</f>
        <v>0</v>
      </c>
      <c r="P4" s="74">
        <f>COUNTIF('оцене ученика'!Q$3:Q$42,$B4)</f>
        <v>0</v>
      </c>
      <c r="Q4" s="74">
        <f>COUNTIF('оцене ученика'!R$3:R$42,$B4)</f>
        <v>0</v>
      </c>
      <c r="R4" s="74">
        <f>COUNTIF('оцене ученика'!S$3:S$42,$B4)</f>
        <v>0</v>
      </c>
      <c r="S4" s="74">
        <f>COUNTIF('оцене ученика'!T$3:T$42,$B4)</f>
        <v>0</v>
      </c>
      <c r="T4" s="74">
        <f>COUNTIF('оцене ученика'!U$3:U$42,$B4)</f>
        <v>0</v>
      </c>
      <c r="U4" s="72">
        <f>COUNTIF('оцене ученика'!V$3:V$42,$B4)</f>
        <v>0</v>
      </c>
      <c r="V4" s="70"/>
    </row>
    <row r="5" spans="1:22" s="5" customFormat="1" x14ac:dyDescent="0.2">
      <c r="A5" s="75" t="s">
        <v>14</v>
      </c>
      <c r="B5" s="72">
        <v>3</v>
      </c>
      <c r="C5" s="73">
        <f>COUNTIF('оцене ученика'!D$3:D$42,$B5)</f>
        <v>0</v>
      </c>
      <c r="D5" s="74">
        <f>COUNTIF('оцене ученика'!E$3:E$42,$B5)</f>
        <v>0</v>
      </c>
      <c r="E5" s="74">
        <f>COUNTIF('оцене ученика'!F$3:F$42,$B5)</f>
        <v>0</v>
      </c>
      <c r="F5" s="74">
        <f>COUNTIF('оцене ученика'!G$3:G$42,$B5)</f>
        <v>0</v>
      </c>
      <c r="G5" s="74">
        <f>COUNTIF('оцене ученика'!H$3:H$42,$B5)</f>
        <v>0</v>
      </c>
      <c r="H5" s="74">
        <f>COUNTIF('оцене ученика'!I$3:I$42,$B5)</f>
        <v>0</v>
      </c>
      <c r="I5" s="74">
        <f>COUNTIF('оцене ученика'!J$3:J$42,$B5)</f>
        <v>0</v>
      </c>
      <c r="J5" s="74">
        <f>COUNTIF('оцене ученика'!K$3:K$42,$B5)</f>
        <v>0</v>
      </c>
      <c r="K5" s="74">
        <f>COUNTIF('оцене ученика'!L$3:L$42,$B5)</f>
        <v>0</v>
      </c>
      <c r="L5" s="74">
        <f>COUNTIF('оцене ученика'!M$3:M$42,$B5)</f>
        <v>0</v>
      </c>
      <c r="M5" s="74">
        <f>COUNTIF('оцене ученика'!N$3:N$42,$B5)</f>
        <v>0</v>
      </c>
      <c r="N5" s="74">
        <f>COUNTIF('оцене ученика'!O$3:O$42,$B5)</f>
        <v>0</v>
      </c>
      <c r="O5" s="74">
        <f>COUNTIF('оцене ученика'!P$3:P$42,$B5)</f>
        <v>0</v>
      </c>
      <c r="P5" s="74">
        <f>COUNTIF('оцене ученика'!Q$3:Q$42,$B5)</f>
        <v>0</v>
      </c>
      <c r="Q5" s="74">
        <f>COUNTIF('оцене ученика'!R$3:R$42,$B5)</f>
        <v>0</v>
      </c>
      <c r="R5" s="74">
        <f>COUNTIF('оцене ученика'!S$3:S$42,$B5)</f>
        <v>0</v>
      </c>
      <c r="S5" s="74">
        <f>COUNTIF('оцене ученика'!T$3:T$42,$B5)</f>
        <v>0</v>
      </c>
      <c r="T5" s="74">
        <f>COUNTIF('оцене ученика'!U$3:U$42,$B5)</f>
        <v>0</v>
      </c>
      <c r="U5" s="72">
        <f>COUNTIF('оцене ученика'!V$3:V$42,$B5)</f>
        <v>0</v>
      </c>
      <c r="V5" s="70"/>
    </row>
    <row r="6" spans="1:22" s="5" customFormat="1" ht="13.5" thickBot="1" x14ac:dyDescent="0.25">
      <c r="A6" s="76" t="s">
        <v>17</v>
      </c>
      <c r="B6" s="77">
        <v>2</v>
      </c>
      <c r="C6" s="73">
        <f>COUNTIF('оцене ученика'!D$3:D$42,$B6)</f>
        <v>0</v>
      </c>
      <c r="D6" s="74">
        <f>COUNTIF('оцене ученика'!E$3:E$42,$B6)</f>
        <v>0</v>
      </c>
      <c r="E6" s="78">
        <f>COUNTIF('оцене ученика'!F$3:F$42,$B6)</f>
        <v>0</v>
      </c>
      <c r="F6" s="74">
        <f>COUNTIF('оцене ученика'!G$3:G$42,$B6)</f>
        <v>0</v>
      </c>
      <c r="G6" s="74">
        <f>COUNTIF('оцене ученика'!H$3:H$42,$B6)</f>
        <v>0</v>
      </c>
      <c r="H6" s="74">
        <f>COUNTIF('оцене ученика'!I$3:I$42,$B6)</f>
        <v>0</v>
      </c>
      <c r="I6" s="74">
        <f>COUNTIF('оцене ученика'!J$3:J$42,$B6)</f>
        <v>0</v>
      </c>
      <c r="J6" s="74">
        <f>COUNTIF('оцене ученика'!K$3:K$42,$B6)</f>
        <v>0</v>
      </c>
      <c r="K6" s="74">
        <f>COUNTIF('оцене ученика'!L$3:L$42,$B6)</f>
        <v>0</v>
      </c>
      <c r="L6" s="74">
        <f>COUNTIF('оцене ученика'!M$3:M$42,$B6)</f>
        <v>0</v>
      </c>
      <c r="M6" s="74">
        <f>COUNTIF('оцене ученика'!N$3:N$42,$B6)</f>
        <v>0</v>
      </c>
      <c r="N6" s="74">
        <f>COUNTIF('оцене ученика'!O$3:O$42,$B6)</f>
        <v>0</v>
      </c>
      <c r="O6" s="74">
        <f>COUNTIF('оцене ученика'!P$3:P$42,$B6)</f>
        <v>0</v>
      </c>
      <c r="P6" s="74">
        <f>COUNTIF('оцене ученика'!Q$3:Q$42,$B6)</f>
        <v>0</v>
      </c>
      <c r="Q6" s="74">
        <f>COUNTIF('оцене ученика'!R$3:R$42,$B6)</f>
        <v>0</v>
      </c>
      <c r="R6" s="74">
        <f>COUNTIF('оцене ученика'!S$3:S$42,$B6)</f>
        <v>0</v>
      </c>
      <c r="S6" s="74">
        <f>COUNTIF('оцене ученика'!T$3:T$42,$B6)</f>
        <v>0</v>
      </c>
      <c r="T6" s="74">
        <f>COUNTIF('оцене ученика'!U$3:U$42,$B6)</f>
        <v>0</v>
      </c>
      <c r="U6" s="72">
        <f>COUNTIF('оцене ученика'!V$3:V$42,$B6)</f>
        <v>0</v>
      </c>
      <c r="V6" s="70"/>
    </row>
    <row r="7" spans="1:22" s="6" customFormat="1" ht="14.25" thickTop="1" thickBot="1" x14ac:dyDescent="0.25">
      <c r="A7" s="180" t="s">
        <v>39</v>
      </c>
      <c r="B7" s="181"/>
      <c r="C7" s="79">
        <f>SUM(C3:C6)</f>
        <v>0</v>
      </c>
      <c r="D7" s="80">
        <f t="shared" ref="D7:U7" si="0">SUM(D3:D6)</f>
        <v>0</v>
      </c>
      <c r="E7" s="81">
        <f t="shared" si="0"/>
        <v>0</v>
      </c>
      <c r="F7" s="80">
        <f t="shared" si="0"/>
        <v>0</v>
      </c>
      <c r="G7" s="80">
        <f t="shared" si="0"/>
        <v>0</v>
      </c>
      <c r="H7" s="80">
        <f t="shared" si="0"/>
        <v>0</v>
      </c>
      <c r="I7" s="80">
        <f t="shared" si="0"/>
        <v>0</v>
      </c>
      <c r="J7" s="80">
        <f t="shared" si="0"/>
        <v>0</v>
      </c>
      <c r="K7" s="80">
        <f t="shared" si="0"/>
        <v>0</v>
      </c>
      <c r="L7" s="80">
        <f t="shared" si="0"/>
        <v>0</v>
      </c>
      <c r="M7" s="80">
        <f t="shared" si="0"/>
        <v>0</v>
      </c>
      <c r="N7" s="80">
        <f t="shared" si="0"/>
        <v>0</v>
      </c>
      <c r="O7" s="80">
        <f t="shared" si="0"/>
        <v>0</v>
      </c>
      <c r="P7" s="80">
        <f t="shared" si="0"/>
        <v>0</v>
      </c>
      <c r="Q7" s="80">
        <f t="shared" si="0"/>
        <v>0</v>
      </c>
      <c r="R7" s="80">
        <f t="shared" si="0"/>
        <v>0</v>
      </c>
      <c r="S7" s="80">
        <f t="shared" si="0"/>
        <v>0</v>
      </c>
      <c r="T7" s="80">
        <f t="shared" si="0"/>
        <v>0</v>
      </c>
      <c r="U7" s="82">
        <f t="shared" si="0"/>
        <v>0</v>
      </c>
      <c r="V7" s="83"/>
    </row>
    <row r="8" spans="1:22" s="6" customFormat="1" ht="13.5" thickTop="1" x14ac:dyDescent="0.2">
      <c r="A8" s="84" t="s">
        <v>18</v>
      </c>
      <c r="B8" s="85">
        <v>1</v>
      </c>
      <c r="C8" s="86">
        <f>COUNTIF('оцене ученика'!D$3:D$42,$B8)</f>
        <v>0</v>
      </c>
      <c r="D8" s="87">
        <f>COUNTIF('оцене ученика'!E$3:E$42,$B8)</f>
        <v>0</v>
      </c>
      <c r="E8" s="87">
        <f>COUNTIF('оцене ученика'!F$3:F$42,$B8)</f>
        <v>0</v>
      </c>
      <c r="F8" s="87">
        <f>COUNTIF('оцене ученика'!G$3:G$42,$B8)</f>
        <v>0</v>
      </c>
      <c r="G8" s="87">
        <f>COUNTIF('оцене ученика'!H$3:H$42,$B8)</f>
        <v>0</v>
      </c>
      <c r="H8" s="87">
        <f>COUNTIF('оцене ученика'!I$3:I$42,$B8)</f>
        <v>0</v>
      </c>
      <c r="I8" s="87">
        <f>COUNTIF('оцене ученика'!J$3:J$42,$B8)</f>
        <v>0</v>
      </c>
      <c r="J8" s="87">
        <f>COUNTIF('оцене ученика'!K$3:K$42,$B8)</f>
        <v>0</v>
      </c>
      <c r="K8" s="87">
        <f>COUNTIF('оцене ученика'!L$3:L$42,$B8)</f>
        <v>0</v>
      </c>
      <c r="L8" s="87">
        <f>COUNTIF('оцене ученика'!M$3:M$42,$B8)</f>
        <v>0</v>
      </c>
      <c r="M8" s="87">
        <f>COUNTIF('оцене ученика'!N$3:N$42,$B8)</f>
        <v>0</v>
      </c>
      <c r="N8" s="87">
        <f>COUNTIF('оцене ученика'!O$3:O$42,$B8)</f>
        <v>0</v>
      </c>
      <c r="O8" s="87">
        <f>COUNTIF('оцене ученика'!P$3:P$42,$B8)</f>
        <v>0</v>
      </c>
      <c r="P8" s="87">
        <f>COUNTIF('оцене ученика'!Q$3:Q$42,$B8)</f>
        <v>0</v>
      </c>
      <c r="Q8" s="87">
        <f>COUNTIF('оцене ученика'!R$3:R$42,$B8)</f>
        <v>0</v>
      </c>
      <c r="R8" s="87">
        <f>COUNTIF('оцене ученика'!S$3:S$42,$B8)</f>
        <v>0</v>
      </c>
      <c r="S8" s="87">
        <f>COUNTIF('оцене ученика'!T$3:T$42,$B8)</f>
        <v>0</v>
      </c>
      <c r="T8" s="87">
        <f>COUNTIF('оцене ученика'!U$3:U$42,$B8)</f>
        <v>0</v>
      </c>
      <c r="U8" s="85">
        <f>COUNTIF('оцене ученика'!V$3:V$42,$B8)</f>
        <v>0</v>
      </c>
      <c r="V8" s="83"/>
    </row>
    <row r="9" spans="1:22" s="6" customFormat="1" ht="13.5" thickBot="1" x14ac:dyDescent="0.25">
      <c r="A9" s="88" t="s">
        <v>19</v>
      </c>
      <c r="B9" s="89">
        <v>0</v>
      </c>
      <c r="C9" s="90">
        <f>COUNTIF('оцене ученика'!D$3:D$42,$B9)</f>
        <v>0</v>
      </c>
      <c r="D9" s="91">
        <f>COUNTIF('оцене ученика'!E$3:E$42,$B9)</f>
        <v>0</v>
      </c>
      <c r="E9" s="91">
        <f>COUNTIF('оцене ученика'!F$3:F$42,$B9)</f>
        <v>0</v>
      </c>
      <c r="F9" s="91">
        <f>COUNTIF('оцене ученика'!G$3:G$42,$B9)</f>
        <v>0</v>
      </c>
      <c r="G9" s="91">
        <f>COUNTIF('оцене ученика'!H$3:H$42,$B9)</f>
        <v>0</v>
      </c>
      <c r="H9" s="91">
        <f>COUNTIF('оцене ученика'!I$3:I$42,$B9)</f>
        <v>0</v>
      </c>
      <c r="I9" s="91">
        <f>COUNTIF('оцене ученика'!J$3:J$42,$B9)</f>
        <v>0</v>
      </c>
      <c r="J9" s="91">
        <f>COUNTIF('оцене ученика'!K$3:K$42,$B9)</f>
        <v>0</v>
      </c>
      <c r="K9" s="91">
        <f>COUNTIF('оцене ученика'!L$3:L$42,$B9)</f>
        <v>0</v>
      </c>
      <c r="L9" s="91">
        <f>COUNTIF('оцене ученика'!M$3:M$42,$B9)</f>
        <v>0</v>
      </c>
      <c r="M9" s="91">
        <f>COUNTIF('оцене ученика'!N$3:N$42,$B9)</f>
        <v>0</v>
      </c>
      <c r="N9" s="91">
        <f>COUNTIF('оцене ученика'!O$3:O$42,$B9)</f>
        <v>0</v>
      </c>
      <c r="O9" s="91">
        <f>COUNTIF('оцене ученика'!P$3:P$42,$B9)</f>
        <v>0</v>
      </c>
      <c r="P9" s="91">
        <f>COUNTIF('оцене ученика'!Q$3:Q$42,$B9)</f>
        <v>0</v>
      </c>
      <c r="Q9" s="91">
        <f>COUNTIF('оцене ученика'!R$3:R$42,$B9)</f>
        <v>0</v>
      </c>
      <c r="R9" s="91">
        <f>COUNTIF('оцене ученика'!S$3:S$42,$B9)</f>
        <v>0</v>
      </c>
      <c r="S9" s="91">
        <f>COUNTIF('оцене ученика'!T$3:T$42,$B9)</f>
        <v>0</v>
      </c>
      <c r="T9" s="91">
        <f>COUNTIF('оцене ученика'!U$3:U$42,$B9)</f>
        <v>0</v>
      </c>
      <c r="U9" s="92">
        <f>COUNTIF('оцене ученика'!V$3:V$42,$B9)</f>
        <v>0</v>
      </c>
      <c r="V9" s="83"/>
    </row>
    <row r="10" spans="1:22" s="6" customFormat="1" ht="14.25" thickTop="1" thickBot="1" x14ac:dyDescent="0.25">
      <c r="A10" s="182" t="s">
        <v>40</v>
      </c>
      <c r="B10" s="183"/>
      <c r="C10" s="93">
        <f>SUM(C7:C9)</f>
        <v>0</v>
      </c>
      <c r="D10" s="94">
        <f t="shared" ref="D10:U10" si="1">SUM(D7:D9)</f>
        <v>0</v>
      </c>
      <c r="E10" s="81">
        <f t="shared" si="1"/>
        <v>0</v>
      </c>
      <c r="F10" s="81">
        <f t="shared" si="1"/>
        <v>0</v>
      </c>
      <c r="G10" s="81">
        <f t="shared" si="1"/>
        <v>0</v>
      </c>
      <c r="H10" s="81">
        <f t="shared" si="1"/>
        <v>0</v>
      </c>
      <c r="I10" s="81">
        <f t="shared" si="1"/>
        <v>0</v>
      </c>
      <c r="J10" s="81">
        <f t="shared" si="1"/>
        <v>0</v>
      </c>
      <c r="K10" s="81">
        <f t="shared" si="1"/>
        <v>0</v>
      </c>
      <c r="L10" s="81">
        <f t="shared" si="1"/>
        <v>0</v>
      </c>
      <c r="M10" s="81">
        <f t="shared" si="1"/>
        <v>0</v>
      </c>
      <c r="N10" s="81">
        <f t="shared" si="1"/>
        <v>0</v>
      </c>
      <c r="O10" s="81">
        <f t="shared" si="1"/>
        <v>0</v>
      </c>
      <c r="P10" s="81">
        <f t="shared" si="1"/>
        <v>0</v>
      </c>
      <c r="Q10" s="81">
        <f t="shared" si="1"/>
        <v>0</v>
      </c>
      <c r="R10" s="81">
        <f t="shared" si="1"/>
        <v>0</v>
      </c>
      <c r="S10" s="81">
        <f t="shared" si="1"/>
        <v>0</v>
      </c>
      <c r="T10" s="81">
        <f t="shared" si="1"/>
        <v>0</v>
      </c>
      <c r="U10" s="95">
        <f t="shared" si="1"/>
        <v>0</v>
      </c>
      <c r="V10" s="83"/>
    </row>
    <row r="11" spans="1:22" s="6" customFormat="1" ht="14.25" thickTop="1" thickBot="1" x14ac:dyDescent="0.25">
      <c r="A11" s="180" t="s">
        <v>41</v>
      </c>
      <c r="B11" s="181"/>
      <c r="C11" s="96" t="e">
        <f>SUM('оцене ученика'!D3:D42)/SUM(C7:C8)</f>
        <v>#DIV/0!</v>
      </c>
      <c r="D11" s="97" t="e">
        <f>SUM('оцене ученика'!E3:E42)/SUM(D7:D8)</f>
        <v>#DIV/0!</v>
      </c>
      <c r="E11" s="97" t="e">
        <f>SUM('оцене ученика'!F3:F42)/SUM(E7:E8)</f>
        <v>#DIV/0!</v>
      </c>
      <c r="F11" s="97" t="e">
        <f>SUM('оцене ученика'!G3:G42)/SUM(F7:F8)</f>
        <v>#DIV/0!</v>
      </c>
      <c r="G11" s="97" t="e">
        <f>SUM('оцене ученика'!H3:H42)/SUM(G7:G8)</f>
        <v>#DIV/0!</v>
      </c>
      <c r="H11" s="97" t="e">
        <f>SUM('оцене ученика'!I3:I42)/SUM(H7:H8)</f>
        <v>#DIV/0!</v>
      </c>
      <c r="I11" s="97" t="e">
        <f>SUM('оцене ученика'!J3:J42)/SUM(I7:I8)</f>
        <v>#DIV/0!</v>
      </c>
      <c r="J11" s="97" t="e">
        <f>SUM('оцене ученика'!K3:K42)/SUM(J7:J8)</f>
        <v>#DIV/0!</v>
      </c>
      <c r="K11" s="97" t="e">
        <f>SUM('оцене ученика'!L3:L42)/SUM(K7:K8)</f>
        <v>#DIV/0!</v>
      </c>
      <c r="L11" s="97" t="e">
        <f>SUM('оцене ученика'!M3:M42)/SUM(L7:L8)</f>
        <v>#DIV/0!</v>
      </c>
      <c r="M11" s="97" t="e">
        <f>SUM('оцене ученика'!N3:N42)/SUM(M7:M8)</f>
        <v>#DIV/0!</v>
      </c>
      <c r="N11" s="97" t="e">
        <f>SUM('оцене ученика'!O3:O42)/SUM(N7:N8)</f>
        <v>#DIV/0!</v>
      </c>
      <c r="O11" s="97" t="e">
        <f>SUM('оцене ученика'!P3:P42)/SUM(O7:O8)</f>
        <v>#DIV/0!</v>
      </c>
      <c r="P11" s="97" t="e">
        <f>SUM('оцене ученика'!Q3:Q42)/SUM(P7:P8)</f>
        <v>#DIV/0!</v>
      </c>
      <c r="Q11" s="97" t="e">
        <f>SUM('оцене ученика'!R3:R42)/SUM(Q7:Q8)</f>
        <v>#DIV/0!</v>
      </c>
      <c r="R11" s="97" t="e">
        <f>SUM('оцене ученика'!S3:S42)/SUM(R7:R8)</f>
        <v>#DIV/0!</v>
      </c>
      <c r="S11" s="97" t="e">
        <f>SUM('оцене ученика'!T3:T42)/SUM(S7:S8)</f>
        <v>#DIV/0!</v>
      </c>
      <c r="T11" s="97" t="e">
        <f>SUM('оцене ученика'!U3:U42)/SUM(T7:T8)</f>
        <v>#DIV/0!</v>
      </c>
      <c r="U11" s="98" t="e">
        <f>SUM('оцене ученика'!V3:V42)/SUM(U7:U8)</f>
        <v>#DIV/0!</v>
      </c>
      <c r="V11" s="83"/>
    </row>
    <row r="12" spans="1:22" s="5" customFormat="1" ht="13.5" thickTop="1" x14ac:dyDescent="0.2">
      <c r="A12" s="70"/>
      <c r="B12" s="70"/>
      <c r="C12" s="58"/>
      <c r="D12" s="58"/>
      <c r="E12" s="58"/>
      <c r="F12" s="58"/>
      <c r="G12" s="58"/>
      <c r="H12" s="58"/>
      <c r="I12" s="58"/>
      <c r="J12" s="58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s="5" customFormat="1" x14ac:dyDescent="0.2">
      <c r="A13" s="70"/>
      <c r="B13" s="70"/>
      <c r="C13" s="58"/>
      <c r="D13" s="58"/>
      <c r="E13" s="58"/>
      <c r="F13" s="58"/>
      <c r="G13" s="58"/>
      <c r="H13" s="58"/>
      <c r="I13" s="58"/>
      <c r="J13" s="58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s="5" customFormat="1" x14ac:dyDescent="0.2">
      <c r="A14" s="70"/>
      <c r="B14" s="70"/>
      <c r="C14" s="58"/>
      <c r="D14" s="58"/>
      <c r="E14" s="58"/>
      <c r="F14" s="58"/>
      <c r="G14" s="58"/>
      <c r="H14" s="58"/>
      <c r="I14" s="58"/>
      <c r="J14" s="58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s="5" customFormat="1" x14ac:dyDescent="0.2">
      <c r="C15"/>
      <c r="D15"/>
      <c r="E15"/>
      <c r="F15"/>
      <c r="G15"/>
      <c r="H15"/>
      <c r="I15"/>
      <c r="J15"/>
    </row>
    <row r="16" spans="1:22" s="5" customFormat="1" x14ac:dyDescent="0.2">
      <c r="C16"/>
      <c r="D16"/>
      <c r="E16"/>
      <c r="F16"/>
      <c r="G16"/>
      <c r="H16"/>
      <c r="I16"/>
      <c r="J16"/>
    </row>
    <row r="17" spans="3:10" s="5" customFormat="1" x14ac:dyDescent="0.2">
      <c r="C17"/>
      <c r="D17"/>
      <c r="E17"/>
      <c r="F17"/>
      <c r="G17"/>
      <c r="H17"/>
      <c r="I17"/>
      <c r="J17"/>
    </row>
    <row r="18" spans="3:10" s="5" customFormat="1" x14ac:dyDescent="0.2">
      <c r="C18"/>
      <c r="D18"/>
      <c r="E18"/>
      <c r="F18"/>
      <c r="G18"/>
      <c r="H18"/>
      <c r="I18"/>
      <c r="J18"/>
    </row>
    <row r="19" spans="3:10" s="5" customFormat="1" x14ac:dyDescent="0.2">
      <c r="C19"/>
      <c r="D19"/>
      <c r="E19"/>
      <c r="F19"/>
      <c r="G19"/>
      <c r="H19"/>
      <c r="I19"/>
      <c r="J19"/>
    </row>
    <row r="20" spans="3:10" s="5" customFormat="1" x14ac:dyDescent="0.2">
      <c r="C20"/>
      <c r="D20"/>
      <c r="E20"/>
      <c r="F20"/>
      <c r="G20"/>
      <c r="H20"/>
      <c r="I20"/>
      <c r="J20"/>
    </row>
    <row r="21" spans="3:10" s="5" customFormat="1" x14ac:dyDescent="0.2">
      <c r="C21"/>
      <c r="D21"/>
      <c r="E21"/>
      <c r="F21"/>
      <c r="G21"/>
      <c r="H21"/>
      <c r="I21"/>
      <c r="J21"/>
    </row>
    <row r="22" spans="3:10" s="5" customFormat="1" x14ac:dyDescent="0.2">
      <c r="C22"/>
      <c r="D22"/>
      <c r="E22"/>
      <c r="F22"/>
      <c r="G22"/>
      <c r="H22"/>
      <c r="I22"/>
      <c r="J22"/>
    </row>
    <row r="23" spans="3:10" s="5" customFormat="1" x14ac:dyDescent="0.2">
      <c r="C23"/>
      <c r="D23"/>
      <c r="E23"/>
      <c r="F23"/>
      <c r="G23"/>
      <c r="H23"/>
      <c r="I23"/>
      <c r="J23"/>
    </row>
    <row r="25" spans="3:10" x14ac:dyDescent="0.2">
      <c r="D25" s="5"/>
    </row>
    <row r="26" spans="3:10" x14ac:dyDescent="0.2">
      <c r="D26" s="5"/>
    </row>
    <row r="27" spans="3:10" x14ac:dyDescent="0.2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52"/>
  </sheetPr>
  <dimension ref="B1:M31"/>
  <sheetViews>
    <sheetView zoomScale="74" zoomScaleNormal="100" workbookViewId="0"/>
  </sheetViews>
  <sheetFormatPr defaultRowHeight="12.75" x14ac:dyDescent="0.2"/>
  <cols>
    <col min="2" max="2" width="36" customWidth="1"/>
    <col min="3" max="3" width="10.28515625" customWidth="1"/>
    <col min="4" max="4" width="13.5703125" customWidth="1"/>
    <col min="6" max="6" width="17" customWidth="1"/>
    <col min="7" max="7" width="2.7109375" customWidth="1"/>
    <col min="11" max="11" width="10.42578125" customWidth="1"/>
  </cols>
  <sheetData>
    <row r="1" spans="2:13" x14ac:dyDescent="0.2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2:13" ht="13.5" thickBot="1" x14ac:dyDescent="0.25">
      <c r="B2" s="184" t="s">
        <v>46</v>
      </c>
      <c r="C2" s="184"/>
      <c r="D2" s="184"/>
      <c r="E2" s="58"/>
      <c r="F2" s="58" t="s">
        <v>56</v>
      </c>
      <c r="G2" s="58"/>
      <c r="H2" s="58"/>
      <c r="I2" s="58"/>
      <c r="J2" s="58"/>
      <c r="K2" s="58"/>
      <c r="L2" s="58"/>
      <c r="M2" s="58"/>
    </row>
    <row r="3" spans="2:13" ht="14.25" thickTop="1" thickBot="1" x14ac:dyDescent="0.25">
      <c r="B3" s="99" t="s">
        <v>45</v>
      </c>
      <c r="C3" s="100" t="s">
        <v>20</v>
      </c>
      <c r="D3" s="101" t="s">
        <v>21</v>
      </c>
      <c r="E3" s="58"/>
      <c r="F3" s="102" t="s">
        <v>26</v>
      </c>
      <c r="G3" s="103"/>
      <c r="H3" s="104" t="s">
        <v>20</v>
      </c>
      <c r="I3" s="189" t="s">
        <v>54</v>
      </c>
      <c r="J3" s="190"/>
      <c r="K3" s="191"/>
      <c r="L3" s="58"/>
      <c r="M3" s="58"/>
    </row>
    <row r="4" spans="2:13" ht="14.25" thickTop="1" thickBot="1" x14ac:dyDescent="0.25">
      <c r="B4" s="105" t="s">
        <v>40</v>
      </c>
      <c r="C4" s="106">
        <f>C9+C13+C14</f>
        <v>0</v>
      </c>
      <c r="D4" s="107"/>
      <c r="E4" s="58"/>
      <c r="F4" s="108" t="s">
        <v>27</v>
      </c>
      <c r="G4" s="109">
        <v>5</v>
      </c>
      <c r="H4" s="110">
        <f>COUNTIF('оцене ученика'!$Y$3:Y$42,G4)</f>
        <v>0</v>
      </c>
      <c r="I4" s="192"/>
      <c r="J4" s="193"/>
      <c r="K4" s="194"/>
      <c r="L4" s="58"/>
      <c r="M4" s="58"/>
    </row>
    <row r="5" spans="2:13" ht="13.5" thickTop="1" x14ac:dyDescent="0.2">
      <c r="B5" s="111" t="s">
        <v>15</v>
      </c>
      <c r="C5" s="112">
        <f>COUNTIF('оцене ученика'!$AF$3:$AF$42,B5)</f>
        <v>0</v>
      </c>
      <c r="D5" s="113" t="e">
        <f>C5*100/COUNT('оцене ученика'!$AE$3:$AE$42)</f>
        <v>#DIV/0!</v>
      </c>
      <c r="E5" s="58"/>
      <c r="F5" s="114" t="s">
        <v>28</v>
      </c>
      <c r="G5" s="115">
        <v>4</v>
      </c>
      <c r="H5" s="116">
        <f>COUNTIF('оцене ученика'!$Y$3:Y$42,G5)</f>
        <v>0</v>
      </c>
      <c r="I5" s="195" t="s">
        <v>50</v>
      </c>
      <c r="J5" s="196"/>
      <c r="K5" s="197"/>
      <c r="L5" s="58"/>
      <c r="M5" s="58"/>
    </row>
    <row r="6" spans="2:13" x14ac:dyDescent="0.2">
      <c r="B6" s="117" t="s">
        <v>16</v>
      </c>
      <c r="C6" s="118">
        <f>COUNTIF('оцене ученика'!$AF$3:$AF$42,B6)</f>
        <v>0</v>
      </c>
      <c r="D6" s="119" t="e">
        <f>C6*100/COUNT('оцене ученика'!$AE$3:$AE$42)</f>
        <v>#DIV/0!</v>
      </c>
      <c r="E6" s="58"/>
      <c r="F6" s="114" t="s">
        <v>29</v>
      </c>
      <c r="G6" s="115">
        <v>3</v>
      </c>
      <c r="H6" s="116">
        <f>COUNTIF('оцене ученика'!$Y$3:Y$42,G6)</f>
        <v>0</v>
      </c>
      <c r="I6" s="195" t="s">
        <v>51</v>
      </c>
      <c r="J6" s="196"/>
      <c r="K6" s="197"/>
      <c r="L6" s="58"/>
      <c r="M6" s="58"/>
    </row>
    <row r="7" spans="2:13" x14ac:dyDescent="0.2">
      <c r="B7" s="117" t="s">
        <v>14</v>
      </c>
      <c r="C7" s="118">
        <f>COUNTIF('оцене ученика'!$AF$3:$AF$42,B7)</f>
        <v>0</v>
      </c>
      <c r="D7" s="119" t="e">
        <f>C7*100/COUNT('оцене ученика'!$AE$3:$AE$42)</f>
        <v>#DIV/0!</v>
      </c>
      <c r="E7" s="58"/>
      <c r="F7" s="114" t="s">
        <v>30</v>
      </c>
      <c r="G7" s="115">
        <v>2</v>
      </c>
      <c r="H7" s="116">
        <f>COUNTIF('оцене ученика'!$Y$3:Y$42,G7)</f>
        <v>0</v>
      </c>
      <c r="I7" s="195" t="s">
        <v>52</v>
      </c>
      <c r="J7" s="196"/>
      <c r="K7" s="197"/>
      <c r="L7" s="58"/>
      <c r="M7" s="58"/>
    </row>
    <row r="8" spans="2:13" ht="13.5" thickBot="1" x14ac:dyDescent="0.25">
      <c r="B8" s="117" t="s">
        <v>17</v>
      </c>
      <c r="C8" s="118">
        <f>COUNTIF('оцене ученика'!$AF$3:$AF$42,B8)</f>
        <v>0</v>
      </c>
      <c r="D8" s="119" t="e">
        <f>C8*100/COUNT('оцене ученика'!$AE$3:$AE$42)</f>
        <v>#DIV/0!</v>
      </c>
      <c r="E8" s="58"/>
      <c r="F8" s="120" t="s">
        <v>31</v>
      </c>
      <c r="G8" s="121">
        <v>1</v>
      </c>
      <c r="H8" s="116">
        <f>COUNTIF('оцене ученика'!$Y$3:Y$42,G8)</f>
        <v>0</v>
      </c>
      <c r="I8" s="198" t="s">
        <v>53</v>
      </c>
      <c r="J8" s="199"/>
      <c r="K8" s="200"/>
      <c r="L8" s="58"/>
      <c r="M8" s="58"/>
    </row>
    <row r="9" spans="2:13" ht="14.25" thickTop="1" thickBot="1" x14ac:dyDescent="0.25">
      <c r="B9" s="123" t="s">
        <v>48</v>
      </c>
      <c r="C9" s="124">
        <f>SUM(C5:C8)</f>
        <v>0</v>
      </c>
      <c r="D9" s="125" t="e">
        <f>SUM(D5:D8)</f>
        <v>#DIV/0!</v>
      </c>
      <c r="E9" s="58"/>
      <c r="F9" s="187"/>
      <c r="G9" s="188"/>
      <c r="H9" s="126">
        <f>SUM(H5:H8)</f>
        <v>0</v>
      </c>
      <c r="I9" s="201" t="s">
        <v>55</v>
      </c>
      <c r="J9" s="202"/>
      <c r="K9" s="203"/>
      <c r="L9" s="58"/>
      <c r="M9" s="58"/>
    </row>
    <row r="10" spans="2:13" ht="13.5" thickTop="1" x14ac:dyDescent="0.2">
      <c r="B10" s="127" t="s">
        <v>32</v>
      </c>
      <c r="C10" s="128">
        <f>COUNTIF('оцене ученика'!$AH$3:$AH$42,1)</f>
        <v>0</v>
      </c>
      <c r="D10" s="129" t="e">
        <f>C10*100/COUNT('оцене ученика'!$AE$3:$AE$42)</f>
        <v>#DIV/0!</v>
      </c>
      <c r="E10" s="58"/>
      <c r="F10" s="122"/>
      <c r="G10" s="122"/>
      <c r="H10" s="110"/>
      <c r="I10" s="130"/>
      <c r="J10" s="58"/>
      <c r="K10" s="58"/>
      <c r="L10" s="58"/>
      <c r="M10" s="58"/>
    </row>
    <row r="11" spans="2:13" x14ac:dyDescent="0.2">
      <c r="B11" s="131" t="s">
        <v>33</v>
      </c>
      <c r="C11" s="132">
        <f>COUNTIF('оцене ученика'!$AH$3:$AH$42,2)</f>
        <v>0</v>
      </c>
      <c r="D11" s="133" t="e">
        <f>C11*100/COUNT('оцене ученика'!$AE$3:$AE$42)</f>
        <v>#DIV/0!</v>
      </c>
      <c r="E11" s="134"/>
      <c r="F11" s="130"/>
      <c r="G11" s="130"/>
      <c r="H11" s="130"/>
      <c r="I11" s="58"/>
      <c r="J11" s="58"/>
      <c r="K11" s="58"/>
      <c r="L11" s="58"/>
      <c r="M11" s="58"/>
    </row>
    <row r="12" spans="2:13" ht="12.75" customHeight="1" thickBot="1" x14ac:dyDescent="0.25">
      <c r="B12" s="135" t="s">
        <v>37</v>
      </c>
      <c r="C12" s="132">
        <f>COUNTIF('оцене ученика'!$AH$3:$AH$42,"&gt;2")</f>
        <v>0</v>
      </c>
      <c r="D12" s="136" t="e">
        <f>C12*100/COUNT('оцене ученика'!$AE$3:$AE$42)</f>
        <v>#DIV/0!</v>
      </c>
      <c r="E12" s="58"/>
      <c r="F12" s="58"/>
      <c r="G12" s="58"/>
      <c r="H12" s="58"/>
      <c r="I12" s="58"/>
      <c r="J12" s="58"/>
      <c r="K12" s="58"/>
      <c r="L12" s="58"/>
      <c r="M12" s="58"/>
    </row>
    <row r="13" spans="2:13" ht="12.75" customHeight="1" thickTop="1" x14ac:dyDescent="0.2">
      <c r="B13" s="137" t="s">
        <v>49</v>
      </c>
      <c r="C13" s="124">
        <f>SUM(C10:C12)</f>
        <v>0</v>
      </c>
      <c r="D13" s="138" t="e">
        <f>SUM(D10:D12)</f>
        <v>#DIV/0!</v>
      </c>
      <c r="E13" s="58"/>
      <c r="F13" s="58"/>
      <c r="G13" s="58"/>
      <c r="H13" s="58"/>
      <c r="I13" s="58"/>
      <c r="J13" s="58"/>
      <c r="K13" s="58"/>
      <c r="L13" s="58"/>
      <c r="M13" s="58"/>
    </row>
    <row r="14" spans="2:13" ht="13.5" thickBot="1" x14ac:dyDescent="0.25">
      <c r="B14" s="139" t="s">
        <v>47</v>
      </c>
      <c r="C14" s="140">
        <f>COUNTIF('оцене ученика'!$AD$3:$AD$42,"&gt;0")</f>
        <v>0</v>
      </c>
      <c r="D14" s="141" t="e">
        <f>C14*100/COUNT('оцене ученика'!$AE$3:$AE$42)</f>
        <v>#DIV/0!</v>
      </c>
      <c r="E14" s="58"/>
      <c r="F14" s="58"/>
      <c r="G14" s="58"/>
      <c r="H14" s="58"/>
      <c r="I14" s="58"/>
      <c r="J14" s="58"/>
      <c r="K14" s="58"/>
      <c r="L14" s="58"/>
      <c r="M14" s="58"/>
    </row>
    <row r="15" spans="2:13" ht="14.25" thickTop="1" thickBot="1" x14ac:dyDescent="0.25">
      <c r="B15" s="110"/>
      <c r="C15" s="58"/>
      <c r="D15" s="142"/>
      <c r="E15" s="130"/>
      <c r="F15" s="58"/>
      <c r="G15" s="58"/>
      <c r="H15" s="58"/>
      <c r="I15" s="58"/>
      <c r="J15" s="58"/>
      <c r="K15" s="58"/>
      <c r="L15" s="58"/>
      <c r="M15" s="58"/>
    </row>
    <row r="16" spans="2:13" ht="13.5" thickTop="1" x14ac:dyDescent="0.2">
      <c r="B16" s="143" t="s">
        <v>34</v>
      </c>
      <c r="C16" s="112">
        <f>COUNTIF('оцене ученика'!AD3:AD42,1)</f>
        <v>0</v>
      </c>
      <c r="D16" s="144" t="e">
        <f>C16*100/COUNT('оцене ученика'!$AE$3:$AE$42)</f>
        <v>#DIV/0!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2:13" x14ac:dyDescent="0.2">
      <c r="B17" s="145" t="s">
        <v>35</v>
      </c>
      <c r="C17" s="118">
        <f>COUNTIF('оцене ученика'!AD3:AD42,2)</f>
        <v>0</v>
      </c>
      <c r="D17" s="146" t="e">
        <f>C17*100/COUNT('оцене ученика'!$AE$3:$AE$42)</f>
        <v>#DIV/0!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2:13" ht="13.5" thickBot="1" x14ac:dyDescent="0.25">
      <c r="B18" s="147" t="s">
        <v>36</v>
      </c>
      <c r="C18" s="148">
        <f>COUNTIF('оцене ученика'!AD3:AD42,"&gt;2")</f>
        <v>0</v>
      </c>
      <c r="D18" s="149" t="e">
        <f>C18*100/COUNT('оцене ученика'!$AE$3:$AE$42)</f>
        <v>#DIV/0!</v>
      </c>
      <c r="E18" s="58"/>
      <c r="F18" s="58"/>
      <c r="G18" s="58"/>
      <c r="H18" s="58"/>
      <c r="I18" s="58"/>
      <c r="J18" s="58"/>
      <c r="K18" s="58"/>
      <c r="L18" s="58"/>
      <c r="M18" s="58"/>
    </row>
    <row r="19" spans="2:13" ht="13.5" thickTop="1" x14ac:dyDescent="0.2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ht="13.5" thickBot="1" x14ac:dyDescent="0.25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2:13" ht="14.25" thickTop="1" thickBot="1" x14ac:dyDescent="0.25">
      <c r="B21" s="99" t="s">
        <v>22</v>
      </c>
      <c r="C21" s="100" t="s">
        <v>20</v>
      </c>
      <c r="D21" s="150" t="s">
        <v>24</v>
      </c>
      <c r="E21" s="58"/>
      <c r="F21" s="58"/>
      <c r="G21" s="58"/>
      <c r="H21" s="58"/>
      <c r="I21" s="58"/>
      <c r="J21" s="58"/>
      <c r="K21" s="58"/>
      <c r="L21" s="58"/>
      <c r="M21" s="58"/>
    </row>
    <row r="22" spans="2:13" ht="13.5" thickTop="1" x14ac:dyDescent="0.2">
      <c r="B22" s="111" t="s">
        <v>5</v>
      </c>
      <c r="C22" s="112">
        <f>'оцене ученика'!Z43</f>
        <v>0</v>
      </c>
      <c r="D22" s="113" t="e">
        <f>C22/COUNT('оцене ученика'!$AE$3:$AE$42)</f>
        <v>#DIV/0!</v>
      </c>
      <c r="E22" s="58"/>
      <c r="F22" s="58"/>
      <c r="G22" s="58"/>
      <c r="H22" s="58"/>
      <c r="I22" s="58"/>
      <c r="J22" s="58"/>
      <c r="K22" s="58"/>
      <c r="L22" s="58"/>
      <c r="M22" s="58"/>
    </row>
    <row r="23" spans="2:13" ht="13.5" thickBot="1" x14ac:dyDescent="0.25">
      <c r="B23" s="151" t="s">
        <v>6</v>
      </c>
      <c r="C23" s="148">
        <f>'оцене ученика'!AA43</f>
        <v>0</v>
      </c>
      <c r="D23" s="152" t="e">
        <f>C23/COUNT('оцене ученика'!$AE$3:$AE$42)</f>
        <v>#DIV/0!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2:13" ht="14.25" thickTop="1" thickBot="1" x14ac:dyDescent="0.25">
      <c r="B24" s="153" t="s">
        <v>23</v>
      </c>
      <c r="C24" s="154">
        <f>SUM(C22:C23)</f>
        <v>0</v>
      </c>
      <c r="D24" s="155" t="e">
        <f>C24/COUNT('оцене ученика'!$AE$3:$AE$42)</f>
        <v>#DIV/0!</v>
      </c>
      <c r="E24" s="58"/>
      <c r="F24" s="58"/>
      <c r="G24" s="58"/>
      <c r="H24" s="58"/>
      <c r="I24" s="58"/>
      <c r="J24" s="58"/>
      <c r="K24" s="58"/>
      <c r="L24" s="58"/>
      <c r="M24" s="58"/>
    </row>
    <row r="25" spans="2:13" ht="14.25" thickTop="1" thickBot="1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2:13" ht="14.25" thickTop="1" thickBot="1" x14ac:dyDescent="0.25">
      <c r="B26" s="185" t="s">
        <v>38</v>
      </c>
      <c r="C26" s="186"/>
      <c r="D26" s="155" t="e">
        <f>SUM('оцене ученика'!Y3:Y42,'оцене ученика'!D3:V42)/(SUM('страна 136'!C7:U8)+COUNT('оцене ученика'!Y3:Y42))</f>
        <v>#DIV/0!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2:13" ht="13.5" thickTop="1" x14ac:dyDescent="0.2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2:13" x14ac:dyDescent="0.2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spans="2:13" x14ac:dyDescent="0.2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2:13" x14ac:dyDescent="0.2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2:13" x14ac:dyDescent="0.2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0"/>
  </sheetPr>
  <dimension ref="A1:D8"/>
  <sheetViews>
    <sheetView tabSelected="1" workbookViewId="0">
      <selection activeCell="B4" sqref="B4"/>
    </sheetView>
  </sheetViews>
  <sheetFormatPr defaultRowHeight="12.75" x14ac:dyDescent="0.2"/>
  <cols>
    <col min="1" max="1" width="42.5703125" customWidth="1"/>
    <col min="2" max="2" width="28.5703125" customWidth="1"/>
    <col min="3" max="3" width="1.7109375" customWidth="1"/>
    <col min="4" max="4" width="6.85546875" customWidth="1"/>
  </cols>
  <sheetData>
    <row r="1" spans="1:4" x14ac:dyDescent="0.2">
      <c r="A1" s="13" t="s">
        <v>60</v>
      </c>
      <c r="B1" s="15" t="s">
        <v>292</v>
      </c>
      <c r="C1" s="13"/>
      <c r="D1" s="13"/>
    </row>
    <row r="2" spans="1:4" x14ac:dyDescent="0.2">
      <c r="A2" s="13" t="s">
        <v>71</v>
      </c>
      <c r="B2" s="15" t="s">
        <v>293</v>
      </c>
      <c r="C2" s="13"/>
      <c r="D2" s="13"/>
    </row>
    <row r="3" spans="1:4" x14ac:dyDescent="0.2">
      <c r="A3" s="13" t="s">
        <v>61</v>
      </c>
      <c r="B3" s="15" t="s">
        <v>297</v>
      </c>
      <c r="C3" s="13"/>
      <c r="D3" s="13"/>
    </row>
    <row r="4" spans="1:4" x14ac:dyDescent="0.2">
      <c r="A4" s="13" t="s">
        <v>62</v>
      </c>
      <c r="B4" s="15" t="s">
        <v>298</v>
      </c>
      <c r="C4" s="13"/>
      <c r="D4" s="13"/>
    </row>
    <row r="5" spans="1:4" x14ac:dyDescent="0.2">
      <c r="A5" s="13" t="s">
        <v>66</v>
      </c>
      <c r="B5" s="15" t="s">
        <v>294</v>
      </c>
      <c r="C5" s="14" t="s">
        <v>88</v>
      </c>
      <c r="D5" s="13" t="e">
        <f>B5+1</f>
        <v>#VALUE!</v>
      </c>
    </row>
    <row r="6" spans="1:4" x14ac:dyDescent="0.2">
      <c r="A6" s="13" t="s">
        <v>68</v>
      </c>
      <c r="B6" s="15"/>
      <c r="C6" s="13"/>
      <c r="D6" s="13"/>
    </row>
    <row r="7" spans="1:4" x14ac:dyDescent="0.2">
      <c r="A7" s="13" t="s">
        <v>69</v>
      </c>
      <c r="B7" s="15" t="s">
        <v>295</v>
      </c>
      <c r="C7" s="13"/>
      <c r="D7" s="13"/>
    </row>
    <row r="8" spans="1:4" x14ac:dyDescent="0.2">
      <c r="A8" s="13" t="s">
        <v>70</v>
      </c>
      <c r="B8" s="15" t="s">
        <v>296</v>
      </c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3"/>
  </sheetPr>
  <dimension ref="A1:CG41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N27" sqref="N27"/>
    </sheetView>
  </sheetViews>
  <sheetFormatPr defaultRowHeight="12.75" x14ac:dyDescent="0.2"/>
  <cols>
    <col min="1" max="1" width="6" customWidth="1"/>
    <col min="2" max="2" width="12.85546875" customWidth="1"/>
    <col min="3" max="3" width="12" customWidth="1"/>
    <col min="4" max="4" width="13.85546875" style="159" customWidth="1"/>
    <col min="5" max="5" width="15.85546875" customWidth="1"/>
    <col min="6" max="6" width="12.7109375" customWidth="1"/>
    <col min="7" max="7" width="8.85546875" customWidth="1"/>
    <col min="8" max="8" width="13.140625" customWidth="1"/>
    <col min="9" max="9" width="11.7109375" customWidth="1"/>
    <col min="10" max="10" width="17" customWidth="1"/>
    <col min="13" max="13" width="10.5703125" customWidth="1"/>
    <col min="14" max="14" width="11.42578125" customWidth="1"/>
    <col min="15" max="15" width="25.28515625" hidden="1" customWidth="1"/>
    <col min="16" max="16" width="11.5703125" hidden="1" customWidth="1"/>
    <col min="17" max="17" width="12.5703125" hidden="1" customWidth="1"/>
    <col min="18" max="18" width="11.140625" hidden="1" customWidth="1"/>
    <col min="19" max="19" width="9.140625" hidden="1" customWidth="1"/>
    <col min="20" max="20" width="20.7109375" hidden="1" customWidth="1"/>
    <col min="21" max="21" width="29.7109375" hidden="1" customWidth="1"/>
    <col min="22" max="22" width="12.5703125" hidden="1" customWidth="1"/>
    <col min="23" max="23" width="25.28515625" hidden="1" customWidth="1"/>
    <col min="24" max="24" width="25" style="9" hidden="1" customWidth="1"/>
    <col min="25" max="25" width="9.140625" hidden="1" customWidth="1"/>
    <col min="26" max="26" width="12.85546875" hidden="1" customWidth="1"/>
    <col min="27" max="35" width="9.140625" hidden="1" customWidth="1"/>
    <col min="36" max="36" width="15.140625" hidden="1" customWidth="1"/>
    <col min="37" max="37" width="9.140625" hidden="1" customWidth="1"/>
    <col min="38" max="38" width="13.7109375" hidden="1" customWidth="1"/>
    <col min="39" max="39" width="9.140625" hidden="1" customWidth="1"/>
    <col min="40" max="40" width="14.85546875" hidden="1" customWidth="1"/>
    <col min="41" max="41" width="9.140625" hidden="1" customWidth="1"/>
    <col min="42" max="42" width="14" hidden="1" customWidth="1"/>
    <col min="43" max="43" width="9.140625" hidden="1" customWidth="1"/>
    <col min="44" max="44" width="14.7109375" hidden="1" customWidth="1"/>
    <col min="45" max="45" width="9.140625" hidden="1" customWidth="1"/>
    <col min="46" max="46" width="14.5703125" hidden="1" customWidth="1"/>
    <col min="47" max="47" width="9.140625" hidden="1" customWidth="1"/>
    <col min="48" max="48" width="14.85546875" hidden="1" customWidth="1"/>
    <col min="49" max="49" width="9.140625" hidden="1" customWidth="1"/>
    <col min="50" max="50" width="14.140625" hidden="1" customWidth="1"/>
    <col min="51" max="51" width="9.140625" hidden="1" customWidth="1"/>
    <col min="52" max="52" width="15.28515625" hidden="1" customWidth="1"/>
    <col min="53" max="53" width="9.140625" hidden="1" customWidth="1"/>
    <col min="54" max="54" width="15" hidden="1" customWidth="1"/>
    <col min="55" max="55" width="9.140625" hidden="1" customWidth="1"/>
    <col min="56" max="56" width="13.42578125" hidden="1" customWidth="1"/>
    <col min="57" max="57" width="9.140625" hidden="1" customWidth="1"/>
    <col min="58" max="58" width="18" hidden="1" customWidth="1"/>
    <col min="59" max="59" width="21" hidden="1" customWidth="1"/>
    <col min="60" max="60" width="20.140625" hidden="1" customWidth="1"/>
    <col min="61" max="61" width="25" style="9" hidden="1" customWidth="1"/>
    <col min="62" max="62" width="19.140625" hidden="1" customWidth="1"/>
    <col min="63" max="67" width="9.140625" hidden="1" customWidth="1"/>
    <col min="68" max="85" width="5.7109375" hidden="1" customWidth="1"/>
  </cols>
  <sheetData>
    <row r="1" spans="1:85" ht="38.25" x14ac:dyDescent="0.2">
      <c r="A1" s="12" t="s">
        <v>75</v>
      </c>
      <c r="B1" s="12" t="s">
        <v>133</v>
      </c>
      <c r="C1" s="12" t="s">
        <v>132</v>
      </c>
      <c r="D1" s="157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 x14ac:dyDescent="0.2">
      <c r="A2" s="156">
        <f>'оцене ученика'!A3</f>
        <v>1</v>
      </c>
      <c r="B2" s="156" t="str">
        <f>'оцене ученика'!B3</f>
        <v xml:space="preserve">Бадрић </v>
      </c>
      <c r="C2" s="156" t="str">
        <f>'оцене ученика'!C3</f>
        <v>Лука</v>
      </c>
      <c r="D2" s="158" t="s">
        <v>154</v>
      </c>
      <c r="E2" s="15" t="s">
        <v>155</v>
      </c>
      <c r="F2" s="15" t="s">
        <v>203</v>
      </c>
      <c r="G2" s="15">
        <v>2000</v>
      </c>
      <c r="H2" s="15" t="s">
        <v>207</v>
      </c>
      <c r="I2" s="15" t="s">
        <v>208</v>
      </c>
      <c r="J2" s="15" t="s">
        <v>209</v>
      </c>
      <c r="K2" s="15" t="s">
        <v>210</v>
      </c>
      <c r="L2" s="15" t="s">
        <v>211</v>
      </c>
      <c r="M2" s="15"/>
      <c r="N2" s="15"/>
      <c r="O2" t="str">
        <f>'подаци о школи за сведочанство'!$B$1</f>
        <v>Трговачка школа</v>
      </c>
      <c r="P2" t="str">
        <f>'подаци о школи за сведочанство'!$B$2</f>
        <v>у Београду</v>
      </c>
      <c r="Q2" t="str">
        <f>'подаци о школи за сведочанство'!$B$3</f>
        <v>022-05-425/94-03</v>
      </c>
      <c r="R2" t="str">
        <f>'подаци о школи за сведочанство'!$B$4</f>
        <v>22.04.1994.</v>
      </c>
      <c r="S2" t="str">
        <f>'подаци о школи за сведочанство'!$B$5</f>
        <v>2016/2017.</v>
      </c>
      <c r="T2">
        <f>'подаци о школи за сведочанство'!$B$6</f>
        <v>0</v>
      </c>
      <c r="U2" t="str">
        <f>'подаци о школи за сведочанство'!$B$7</f>
        <v>трговински техничар</v>
      </c>
      <c r="V2" t="str">
        <f>'подаци о школи за сведочанство'!$B$8</f>
        <v>четири</v>
      </c>
      <c r="W2" t="str">
        <f>'оцене ученика'!$D$2</f>
        <v>Српски језик и књижевност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 xml:space="preserve"> </v>
      </c>
      <c r="Y2" t="str">
        <f>IF('оцене ученика'!$E$2=0," ",'оцене ученика'!$E$2)</f>
        <v>Енглески језик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 xml:space="preserve"> </v>
      </c>
      <c r="AA2" t="str">
        <f>IF('оцене ученика'!$F$2=0," ",'оцене ученика'!$F$2)</f>
        <v>Историја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 xml:space="preserve"> </v>
      </c>
      <c r="AC2" t="str">
        <f>IF('оцене ученика'!$G$2=0," ",'оцене ученика'!$G$2)</f>
        <v>Ликовна култура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 xml:space="preserve"> </v>
      </c>
      <c r="AE2" t="str">
        <f>IF('оцене ученика'!$H$2=0," ",'оцене ученика'!$H$2)</f>
        <v>Физичко васпитање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 xml:space="preserve"> </v>
      </c>
      <c r="AG2" t="str">
        <f>IF('оцене ученика'!$I$2=0," ",'оцене ученика'!$I$2)</f>
        <v>Математика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 xml:space="preserve"> </v>
      </c>
      <c r="AI2" t="str">
        <f>IF('оцене ученика'!$J$2=0," ",'оцене ученика'!$J$2)</f>
        <v>Физика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 xml:space="preserve"> </v>
      </c>
      <c r="AK2" t="str">
        <f>IF('оцене ученика'!$K$2=0," ",'оцене ученика'!$K$2)</f>
        <v>Хемија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 xml:space="preserve"> </v>
      </c>
      <c r="AM2" t="str">
        <f>IF('оцене ученика'!$L$2=0," ",'оцене ученика'!$L$2)</f>
        <v>Економика и организација трговинских предузећа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 xml:space="preserve"> </v>
      </c>
      <c r="AO2" t="str">
        <f>IF('оцене ученика'!$M$2=0," ",'оцене ученика'!$M$2)</f>
        <v>Пословна информатика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 xml:space="preserve"> </v>
      </c>
      <c r="AQ2" t="str">
        <f>IF('оцене ученика'!$N$2=0," ",'оцене ученика'!$N$2)</f>
        <v>Трговинско пословање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 xml:space="preserve"> </v>
      </c>
      <c r="AS2" t="str">
        <f>IF('оцене ученика'!$O$2=0," ",'оцене ученика'!$O$2)</f>
        <v>Практична настава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 xml:space="preserve"> </v>
      </c>
      <c r="AU2" t="str">
        <f>IF('оцене ученика'!$P$2=0," ",'оцене ученика'!$P$2)</f>
        <v xml:space="preserve"> 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 xml:space="preserve"> 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 xml:space="preserve"> </v>
      </c>
      <c r="BH2" t="str">
        <f>IF(BG2='оцене ученика'!$W$2,'оцене ученика'!W3,IF('подаци о ученицима'!BG2='оцене ученика'!$X$2,'оцене ученика'!X3," "))</f>
        <v xml:space="preserve"> 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 xml:space="preserve"> 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 xml:space="preserve"> </v>
      </c>
      <c r="BK2" s="10" t="str">
        <f>'оцене ученика'!AE3</f>
        <v xml:space="preserve"> </v>
      </c>
      <c r="BL2" s="10" t="e">
        <f t="shared" ref="BL2:BL41" si="0">ROUND(BK2,2)</f>
        <v>#VALUE!</v>
      </c>
      <c r="BM2" s="11" t="e">
        <f>BL2+0.001</f>
        <v>#VALUE!</v>
      </c>
      <c r="BN2" t="e">
        <f>LEFT(BM2,4)</f>
        <v>#VALUE!</v>
      </c>
      <c r="BO2" t="e">
        <f>'подаци о школи за сведочанство'!$D$5</f>
        <v>#VALUE!</v>
      </c>
      <c r="BP2" t="str">
        <f>IF('оцене ученика'!D3=0," ",'оцене ученика'!D3)</f>
        <v xml:space="preserve"> </v>
      </c>
      <c r="BQ2" t="str">
        <f>IF('оцене ученика'!E3=0," ",'оцене ученика'!E3)</f>
        <v xml:space="preserve"> </v>
      </c>
      <c r="BR2" t="str">
        <f>IF('оцене ученика'!F3=0," ",'оцене ученика'!F3)</f>
        <v xml:space="preserve"> </v>
      </c>
      <c r="BS2" t="str">
        <f>IF('оцене ученика'!G3=0," ",'оцене ученика'!G3)</f>
        <v xml:space="preserve"> </v>
      </c>
      <c r="BT2" t="str">
        <f>IF('оцене ученика'!H3=0," ",'оцене ученика'!H3)</f>
        <v xml:space="preserve"> </v>
      </c>
      <c r="BU2" t="str">
        <f>IF('оцене ученика'!I3=0," ",'оцене ученика'!I3)</f>
        <v xml:space="preserve"> </v>
      </c>
      <c r="BV2" t="str">
        <f>IF('оцене ученика'!J3=0," ",'оцене ученика'!J3)</f>
        <v xml:space="preserve"> </v>
      </c>
      <c r="BW2" t="str">
        <f>IF('оцене ученика'!K3=0," ",'оцене ученика'!K3)</f>
        <v xml:space="preserve"> </v>
      </c>
      <c r="BX2" t="str">
        <f>IF('оцене ученика'!L3=0," ",'оцене ученика'!L3)</f>
        <v xml:space="preserve"> </v>
      </c>
      <c r="BY2" t="str">
        <f>IF('оцене ученика'!M3=0," ",'оцене ученика'!M3)</f>
        <v xml:space="preserve"> </v>
      </c>
      <c r="BZ2" t="str">
        <f>IF('оцене ученика'!N3=0," ",'оцене ученика'!N3)</f>
        <v xml:space="preserve"> </v>
      </c>
      <c r="CA2" t="str">
        <f>IF('оцене ученика'!O3=0," ",'оцене ученика'!O3)</f>
        <v xml:space="preserve"> </v>
      </c>
      <c r="CB2" t="str">
        <f>IF('оцене ученика'!P3=0," ",'оцене ученика'!P3)</f>
        <v xml:space="preserve"> 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 x14ac:dyDescent="0.2">
      <c r="A3" s="156">
        <f>'оцене ученика'!A4</f>
        <v>2</v>
      </c>
      <c r="B3" s="156" t="str">
        <f>'оцене ученика'!B4</f>
        <v>Бијук</v>
      </c>
      <c r="C3" s="156" t="str">
        <f>'оцене ученика'!C4</f>
        <v>Коста</v>
      </c>
      <c r="D3" s="158" t="s">
        <v>204</v>
      </c>
      <c r="E3" s="15" t="s">
        <v>205</v>
      </c>
      <c r="F3" s="15" t="s">
        <v>206</v>
      </c>
      <c r="G3" s="15">
        <v>2000</v>
      </c>
      <c r="H3" s="15" t="s">
        <v>207</v>
      </c>
      <c r="I3" s="15" t="s">
        <v>208</v>
      </c>
      <c r="J3" s="15" t="s">
        <v>209</v>
      </c>
      <c r="K3" s="15" t="s">
        <v>210</v>
      </c>
      <c r="L3" s="15" t="s">
        <v>211</v>
      </c>
      <c r="M3" s="15"/>
      <c r="N3" s="15"/>
      <c r="O3" t="str">
        <f>'подаци о школи за сведочанство'!$B$1</f>
        <v>Трговачка школа</v>
      </c>
      <c r="P3" t="str">
        <f>'подаци о школи за сведочанство'!$B$2</f>
        <v>у Београду</v>
      </c>
      <c r="Q3" t="str">
        <f>'подаци о школи за сведочанство'!$B$3</f>
        <v>022-05-425/94-03</v>
      </c>
      <c r="R3" t="str">
        <f>'подаци о школи за сведочанство'!$B$4</f>
        <v>22.04.1994.</v>
      </c>
      <c r="S3" t="str">
        <f>'подаци о школи за сведочанство'!$B$5</f>
        <v>2016/2017.</v>
      </c>
      <c r="T3">
        <f>'подаци о школи за сведочанство'!$B$6</f>
        <v>0</v>
      </c>
      <c r="U3" t="str">
        <f>'подаци о школи за сведочанство'!$B$7</f>
        <v>трговински техничар</v>
      </c>
      <c r="V3" t="str">
        <f>'подаци о школи за сведочанство'!$B$8</f>
        <v>четири</v>
      </c>
      <c r="W3" t="str">
        <f>'оцене ученика'!$D$2</f>
        <v>Српски језик и књижевност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 xml:space="preserve"> </v>
      </c>
      <c r="Y3" t="str">
        <f>IF('оцене ученика'!$E$2=0," ",'оцене ученика'!$E$2)</f>
        <v>Енглески језик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 xml:space="preserve"> </v>
      </c>
      <c r="AA3" t="str">
        <f>IF('оцене ученика'!$F$2=0," ",'оцене ученика'!$F$2)</f>
        <v>Историја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 xml:space="preserve"> </v>
      </c>
      <c r="AC3" t="str">
        <f>IF('оцене ученика'!$G$2=0," ",'оцене ученика'!$G$2)</f>
        <v>Ликовна култура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 xml:space="preserve"> </v>
      </c>
      <c r="AE3" t="str">
        <f>IF('оцене ученика'!$H$2=0," ",'оцене ученика'!$H$2)</f>
        <v>Физичко васпитање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 xml:space="preserve"> </v>
      </c>
      <c r="AG3" t="str">
        <f>IF('оцене ученика'!$I$2=0," ",'оцене ученика'!$I$2)</f>
        <v>Математика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 xml:space="preserve"> </v>
      </c>
      <c r="AI3" t="str">
        <f>IF('оцене ученика'!$J$2=0," ",'оцене ученика'!$J$2)</f>
        <v>Физика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 xml:space="preserve"> </v>
      </c>
      <c r="AK3" t="str">
        <f>IF('оцене ученика'!$K$2=0," ",'оцене ученика'!$K$2)</f>
        <v>Хемија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 xml:space="preserve"> </v>
      </c>
      <c r="AM3" t="str">
        <f>IF('оцене ученика'!$L$2=0," ",'оцене ученика'!$L$2)</f>
        <v>Економика и организација трговинских предузећа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 xml:space="preserve"> </v>
      </c>
      <c r="AO3" t="str">
        <f>IF('оцене ученика'!$M$2=0," ",'оцене ученика'!$M$2)</f>
        <v>Пословна информатика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 xml:space="preserve"> </v>
      </c>
      <c r="AQ3" t="str">
        <f>IF('оцене ученика'!$N$2=0," ",'оцене ученика'!$N$2)</f>
        <v>Трговинско пословање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 xml:space="preserve"> </v>
      </c>
      <c r="AS3" t="str">
        <f>IF('оцене ученика'!$O$2=0," ",'оцене ученика'!$O$2)</f>
        <v>Практична настава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 xml:space="preserve"> </v>
      </c>
      <c r="AU3" t="str">
        <f>IF('оцене ученика'!$P$2=0," ",'оцене ученика'!$P$2)</f>
        <v xml:space="preserve"> 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 xml:space="preserve"> 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 xml:space="preserve"> </v>
      </c>
      <c r="BH3" t="str">
        <f>IF(BG3='оцене ученика'!$W$2,'оцене ученика'!W4,IF('подаци о ученицима'!BG3='оцене ученика'!$X$2,'оцене ученика'!X4," "))</f>
        <v xml:space="preserve"> 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 xml:space="preserve"> 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 xml:space="preserve"> </v>
      </c>
      <c r="BK3" s="10" t="str">
        <f>'оцене ученика'!AE4</f>
        <v xml:space="preserve"> </v>
      </c>
      <c r="BL3" s="10" t="e">
        <f t="shared" si="0"/>
        <v>#VALUE!</v>
      </c>
      <c r="BM3" s="11" t="e">
        <f t="shared" ref="BM3:BM41" si="1">BL3+0.001</f>
        <v>#VALUE!</v>
      </c>
      <c r="BN3" t="e">
        <f t="shared" ref="BN3:BN41" si="2">LEFT(BM3,4)</f>
        <v>#VALUE!</v>
      </c>
      <c r="BO3" t="e">
        <f>'подаци о школи за сведочанство'!$D$5</f>
        <v>#VALUE!</v>
      </c>
      <c r="BP3" t="str">
        <f>IF('оцене ученика'!D4=0," ",'оцене ученика'!D4)</f>
        <v xml:space="preserve"> </v>
      </c>
      <c r="BQ3" t="str">
        <f>IF('оцене ученика'!E4=0," ",'оцене ученика'!E4)</f>
        <v xml:space="preserve"> </v>
      </c>
      <c r="BR3" t="str">
        <f>IF('оцене ученика'!F4=0," ",'оцене ученика'!F4)</f>
        <v xml:space="preserve"> </v>
      </c>
      <c r="BS3" t="str">
        <f>IF('оцене ученика'!G4=0," ",'оцене ученика'!G4)</f>
        <v xml:space="preserve"> </v>
      </c>
      <c r="BT3" t="str">
        <f>IF('оцене ученика'!H4=0," ",'оцене ученика'!H4)</f>
        <v xml:space="preserve"> </v>
      </c>
      <c r="BU3" t="str">
        <f>IF('оцене ученика'!I4=0," ",'оцене ученика'!I4)</f>
        <v xml:space="preserve"> </v>
      </c>
      <c r="BV3" t="str">
        <f>IF('оцене ученика'!J4=0," ",'оцене ученика'!J4)</f>
        <v xml:space="preserve"> </v>
      </c>
      <c r="BW3" t="str">
        <f>IF('оцене ученика'!K4=0," ",'оцене ученика'!K4)</f>
        <v xml:space="preserve"> </v>
      </c>
      <c r="BX3" t="str">
        <f>IF('оцене ученика'!L4=0," ",'оцене ученика'!L4)</f>
        <v xml:space="preserve"> </v>
      </c>
      <c r="BY3" t="str">
        <f>IF('оцене ученика'!M4=0," ",'оцене ученика'!M4)</f>
        <v xml:space="preserve"> </v>
      </c>
      <c r="BZ3" t="str">
        <f>IF('оцене ученика'!N4=0," ",'оцене ученика'!N4)</f>
        <v xml:space="preserve"> </v>
      </c>
      <c r="CA3" t="str">
        <f>IF('оцене ученика'!O4=0," ",'оцене ученика'!O4)</f>
        <v xml:space="preserve"> </v>
      </c>
      <c r="CB3" t="str">
        <f>IF('оцене ученика'!P4=0," ",'оцене ученика'!P4)</f>
        <v xml:space="preserve"> 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 x14ac:dyDescent="0.2">
      <c r="A4" s="156">
        <f>'оцене ученика'!A5</f>
        <v>3</v>
      </c>
      <c r="B4" s="156" t="str">
        <f>'оцене ученика'!B5</f>
        <v>Вујић</v>
      </c>
      <c r="C4" s="156" t="str">
        <f>'оцене ученика'!C5</f>
        <v>Жељко</v>
      </c>
      <c r="D4" s="158" t="s">
        <v>212</v>
      </c>
      <c r="E4" s="15" t="s">
        <v>213</v>
      </c>
      <c r="F4" s="15" t="s">
        <v>214</v>
      </c>
      <c r="G4" s="15">
        <v>2000</v>
      </c>
      <c r="H4" s="15" t="s">
        <v>207</v>
      </c>
      <c r="I4" s="15" t="s">
        <v>208</v>
      </c>
      <c r="J4" s="15" t="s">
        <v>209</v>
      </c>
      <c r="K4" s="15" t="s">
        <v>210</v>
      </c>
      <c r="L4" s="15" t="s">
        <v>211</v>
      </c>
      <c r="M4" s="15"/>
      <c r="N4" s="15"/>
      <c r="O4" t="str">
        <f>'подаци о школи за сведочанство'!$B$1</f>
        <v>Трговачка школа</v>
      </c>
      <c r="P4" t="str">
        <f>'подаци о школи за сведочанство'!$B$2</f>
        <v>у Београду</v>
      </c>
      <c r="Q4" t="str">
        <f>'подаци о школи за сведочанство'!$B$3</f>
        <v>022-05-425/94-03</v>
      </c>
      <c r="R4" t="str">
        <f>'подаци о школи за сведочанство'!$B$4</f>
        <v>22.04.1994.</v>
      </c>
      <c r="S4" t="str">
        <f>'подаци о школи за сведочанство'!$B$5</f>
        <v>2016/2017.</v>
      </c>
      <c r="T4">
        <f>'подаци о школи за сведочанство'!$B$6</f>
        <v>0</v>
      </c>
      <c r="U4" t="str">
        <f>'подаци о школи за сведочанство'!$B$7</f>
        <v>трговински техничар</v>
      </c>
      <c r="V4" t="str">
        <f>'подаци о школи за сведочанство'!$B$8</f>
        <v>четири</v>
      </c>
      <c r="W4" t="str">
        <f>'оцене ученика'!$D$2</f>
        <v>Српски језик и књижевност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 xml:space="preserve"> </v>
      </c>
      <c r="Y4" t="str">
        <f>IF('оцене ученика'!$E$2=0," ",'оцене ученика'!$E$2)</f>
        <v>Енглески језик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 xml:space="preserve"> </v>
      </c>
      <c r="AA4" t="str">
        <f>IF('оцене ученика'!$F$2=0," ",'оцене ученика'!$F$2)</f>
        <v>Историја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 xml:space="preserve"> </v>
      </c>
      <c r="AC4" t="str">
        <f>IF('оцене ученика'!$G$2=0," ",'оцене ученика'!$G$2)</f>
        <v>Ликовна култура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 xml:space="preserve"> </v>
      </c>
      <c r="AE4" t="str">
        <f>IF('оцене ученика'!$H$2=0," ",'оцене ученика'!$H$2)</f>
        <v>Физичко васпитање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 xml:space="preserve"> </v>
      </c>
      <c r="AG4" t="str">
        <f>IF('оцене ученика'!$I$2=0," ",'оцене ученика'!$I$2)</f>
        <v>Математика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 xml:space="preserve"> </v>
      </c>
      <c r="AI4" t="str">
        <f>IF('оцене ученика'!$J$2=0," ",'оцене ученика'!$J$2)</f>
        <v>Физика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 xml:space="preserve"> </v>
      </c>
      <c r="AK4" t="str">
        <f>IF('оцене ученика'!$K$2=0," ",'оцене ученика'!$K$2)</f>
        <v>Хемија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 xml:space="preserve"> </v>
      </c>
      <c r="AM4" t="str">
        <f>IF('оцене ученика'!$L$2=0," ",'оцене ученика'!$L$2)</f>
        <v>Економика и организација трговинских предузећа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 xml:space="preserve"> </v>
      </c>
      <c r="AO4" t="str">
        <f>IF('оцене ученика'!$M$2=0," ",'оцене ученика'!$M$2)</f>
        <v>Пословна информатика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 xml:space="preserve"> </v>
      </c>
      <c r="AQ4" t="str">
        <f>IF('оцене ученика'!$N$2=0," ",'оцене ученика'!$N$2)</f>
        <v>Трговинско пословање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 xml:space="preserve"> </v>
      </c>
      <c r="AS4" t="str">
        <f>IF('оцене ученика'!$O$2=0," ",'оцене ученика'!$O$2)</f>
        <v>Практична настава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 xml:space="preserve"> </v>
      </c>
      <c r="AU4" t="str">
        <f>IF('оцене ученика'!$P$2=0," ",'оцене ученика'!$P$2)</f>
        <v xml:space="preserve"> 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 xml:space="preserve"> 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 xml:space="preserve"> </v>
      </c>
      <c r="BH4" t="str">
        <f>IF(BG4='оцене ученика'!$W$2,'оцене ученика'!W5,IF('подаци о ученицима'!BG4='оцене ученика'!$X$2,'оцене ученика'!X5," "))</f>
        <v xml:space="preserve"> 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 xml:space="preserve"> 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 xml:space="preserve"> </v>
      </c>
      <c r="BK4" s="10" t="str">
        <f>'оцене ученика'!AE5</f>
        <v xml:space="preserve"> </v>
      </c>
      <c r="BL4" s="10" t="e">
        <f t="shared" si="0"/>
        <v>#VALUE!</v>
      </c>
      <c r="BM4" s="11" t="e">
        <f t="shared" si="1"/>
        <v>#VALUE!</v>
      </c>
      <c r="BN4" t="e">
        <f t="shared" si="2"/>
        <v>#VALUE!</v>
      </c>
      <c r="BO4" t="e">
        <f>'подаци о школи за сведочанство'!$D$5</f>
        <v>#VALUE!</v>
      </c>
      <c r="BP4" t="str">
        <f>IF('оцене ученика'!D5=0," ",'оцене ученика'!D5)</f>
        <v xml:space="preserve"> </v>
      </c>
      <c r="BQ4" t="str">
        <f>IF('оцене ученика'!E5=0," ",'оцене ученика'!E5)</f>
        <v xml:space="preserve"> </v>
      </c>
      <c r="BR4" t="str">
        <f>IF('оцене ученика'!F5=0," ",'оцене ученика'!F5)</f>
        <v xml:space="preserve"> </v>
      </c>
      <c r="BS4" t="str">
        <f>IF('оцене ученика'!G5=0," ",'оцене ученика'!G5)</f>
        <v xml:space="preserve"> </v>
      </c>
      <c r="BT4" t="str">
        <f>IF('оцене ученика'!H5=0," ",'оцене ученика'!H5)</f>
        <v xml:space="preserve"> </v>
      </c>
      <c r="BU4" t="str">
        <f>IF('оцене ученика'!I5=0," ",'оцене ученика'!I5)</f>
        <v xml:space="preserve"> </v>
      </c>
      <c r="BV4" t="str">
        <f>IF('оцене ученика'!J5=0," ",'оцене ученика'!J5)</f>
        <v xml:space="preserve"> </v>
      </c>
      <c r="BW4" t="str">
        <f>IF('оцене ученика'!K5=0," ",'оцене ученика'!K5)</f>
        <v xml:space="preserve"> </v>
      </c>
      <c r="BX4" t="str">
        <f>IF('оцене ученика'!L5=0," ",'оцене ученика'!L5)</f>
        <v xml:space="preserve"> </v>
      </c>
      <c r="BY4" t="str">
        <f>IF('оцене ученика'!M5=0," ",'оцене ученика'!M5)</f>
        <v xml:space="preserve"> </v>
      </c>
      <c r="BZ4" t="str">
        <f>IF('оцене ученика'!N5=0," ",'оцене ученика'!N5)</f>
        <v xml:space="preserve"> </v>
      </c>
      <c r="CA4" t="str">
        <f>IF('оцене ученика'!O5=0," ",'оцене ученика'!O5)</f>
        <v xml:space="preserve"> </v>
      </c>
      <c r="CB4" t="str">
        <f>IF('оцене ученика'!P5=0," ",'оцене ученика'!P5)</f>
        <v xml:space="preserve"> 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 x14ac:dyDescent="0.2">
      <c r="A5" s="156">
        <f>'оцене ученика'!A6</f>
        <v>4</v>
      </c>
      <c r="B5" s="156" t="str">
        <f>'оцене ученика'!B6</f>
        <v>Вукмановић</v>
      </c>
      <c r="C5" s="156" t="str">
        <f>'оцене ученика'!C6</f>
        <v>Огњен</v>
      </c>
      <c r="D5" s="158" t="s">
        <v>215</v>
      </c>
      <c r="E5" s="15" t="s">
        <v>216</v>
      </c>
      <c r="F5" s="15" t="s">
        <v>217</v>
      </c>
      <c r="G5" s="15">
        <v>2000</v>
      </c>
      <c r="H5" s="15" t="s">
        <v>207</v>
      </c>
      <c r="I5" s="15" t="s">
        <v>208</v>
      </c>
      <c r="J5" s="15" t="s">
        <v>209</v>
      </c>
      <c r="K5" s="15" t="s">
        <v>210</v>
      </c>
      <c r="L5" s="15" t="s">
        <v>211</v>
      </c>
      <c r="M5" s="15"/>
      <c r="N5" s="15"/>
      <c r="O5" t="str">
        <f>'подаци о школи за сведочанство'!$B$1</f>
        <v>Трговачка школа</v>
      </c>
      <c r="P5" t="str">
        <f>'подаци о школи за сведочанство'!$B$2</f>
        <v>у Београду</v>
      </c>
      <c r="Q5" t="str">
        <f>'подаци о школи за сведочанство'!$B$3</f>
        <v>022-05-425/94-03</v>
      </c>
      <c r="R5" t="str">
        <f>'подаци о школи за сведочанство'!$B$4</f>
        <v>22.04.1994.</v>
      </c>
      <c r="S5" t="str">
        <f>'подаци о школи за сведочанство'!$B$5</f>
        <v>2016/2017.</v>
      </c>
      <c r="T5">
        <f>'подаци о школи за сведочанство'!$B$6</f>
        <v>0</v>
      </c>
      <c r="U5" t="str">
        <f>'подаци о школи за сведочанство'!$B$7</f>
        <v>трговински техничар</v>
      </c>
      <c r="V5" t="str">
        <f>'подаци о школи за сведочанство'!$B$8</f>
        <v>четири</v>
      </c>
      <c r="W5" t="str">
        <f>'оцене ученика'!$D$2</f>
        <v>Српски језик и књижевност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 xml:space="preserve"> </v>
      </c>
      <c r="Y5" t="str">
        <f>IF('оцене ученика'!$E$2=0," ",'оцене ученика'!$E$2)</f>
        <v>Енглески језик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 xml:space="preserve"> </v>
      </c>
      <c r="AA5" t="str">
        <f>IF('оцене ученика'!$F$2=0," ",'оцене ученика'!$F$2)</f>
        <v>Историја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 xml:space="preserve"> </v>
      </c>
      <c r="AC5" t="str">
        <f>IF('оцене ученика'!$G$2=0," ",'оцене ученика'!$G$2)</f>
        <v>Ликовна култура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 xml:space="preserve"> </v>
      </c>
      <c r="AE5" t="str">
        <f>IF('оцене ученика'!$H$2=0," ",'оцене ученика'!$H$2)</f>
        <v>Физичко васпитање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 xml:space="preserve"> </v>
      </c>
      <c r="AG5" t="str">
        <f>IF('оцене ученика'!$I$2=0," ",'оцене ученика'!$I$2)</f>
        <v>Математика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 xml:space="preserve"> </v>
      </c>
      <c r="AI5" t="str">
        <f>IF('оцене ученика'!$J$2=0," ",'оцене ученика'!$J$2)</f>
        <v>Физика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 xml:space="preserve"> </v>
      </c>
      <c r="AK5" t="str">
        <f>IF('оцене ученика'!$K$2=0," ",'оцене ученика'!$K$2)</f>
        <v>Хемија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 xml:space="preserve"> </v>
      </c>
      <c r="AM5" t="str">
        <f>IF('оцене ученика'!$L$2=0," ",'оцене ученика'!$L$2)</f>
        <v>Економика и организација трговинских предузећа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 xml:space="preserve"> </v>
      </c>
      <c r="AO5" t="str">
        <f>IF('оцене ученика'!$M$2=0," ",'оцене ученика'!$M$2)</f>
        <v>Пословна информатика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 xml:space="preserve"> </v>
      </c>
      <c r="AQ5" t="str">
        <f>IF('оцене ученика'!$N$2=0," ",'оцене ученика'!$N$2)</f>
        <v>Трговинско пословање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 xml:space="preserve"> </v>
      </c>
      <c r="AS5" t="str">
        <f>IF('оцене ученика'!$O$2=0," ",'оцене ученика'!$O$2)</f>
        <v>Практична настава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 xml:space="preserve"> </v>
      </c>
      <c r="AU5" t="str">
        <f>IF('оцене ученика'!$P$2=0," ",'оцене ученика'!$P$2)</f>
        <v xml:space="preserve"> 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 xml:space="preserve"> 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 xml:space="preserve"> </v>
      </c>
      <c r="BH5" t="str">
        <f>IF(BG5='оцене ученика'!$W$2,'оцене ученика'!W6,IF('подаци о ученицима'!BG5='оцене ученика'!$X$2,'оцене ученика'!X6," "))</f>
        <v xml:space="preserve"> 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 xml:space="preserve"> 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 xml:space="preserve"> </v>
      </c>
      <c r="BK5" s="10" t="str">
        <f>'оцене ученика'!AE6</f>
        <v xml:space="preserve"> </v>
      </c>
      <c r="BL5" s="10" t="e">
        <f t="shared" si="0"/>
        <v>#VALUE!</v>
      </c>
      <c r="BM5" s="11" t="e">
        <f t="shared" si="1"/>
        <v>#VALUE!</v>
      </c>
      <c r="BN5" t="e">
        <f t="shared" si="2"/>
        <v>#VALUE!</v>
      </c>
      <c r="BO5" t="e">
        <f>'подаци о школи за сведочанство'!$D$5</f>
        <v>#VALUE!</v>
      </c>
      <c r="BP5" t="str">
        <f>IF('оцене ученика'!D6=0," ",'оцене ученика'!D6)</f>
        <v xml:space="preserve"> </v>
      </c>
      <c r="BQ5" t="str">
        <f>IF('оцене ученика'!E6=0," ",'оцене ученика'!E6)</f>
        <v xml:space="preserve"> </v>
      </c>
      <c r="BR5" t="str">
        <f>IF('оцене ученика'!F6=0," ",'оцене ученика'!F6)</f>
        <v xml:space="preserve"> </v>
      </c>
      <c r="BS5" t="str">
        <f>IF('оцене ученика'!G6=0," ",'оцене ученика'!G6)</f>
        <v xml:space="preserve"> </v>
      </c>
      <c r="BT5" t="str">
        <f>IF('оцене ученика'!H6=0," ",'оцене ученика'!H6)</f>
        <v xml:space="preserve"> </v>
      </c>
      <c r="BU5" t="str">
        <f>IF('оцене ученика'!I6=0," ",'оцене ученика'!I6)</f>
        <v xml:space="preserve"> </v>
      </c>
      <c r="BV5" t="str">
        <f>IF('оцене ученика'!J6=0," ",'оцене ученика'!J6)</f>
        <v xml:space="preserve"> </v>
      </c>
      <c r="BW5" t="str">
        <f>IF('оцене ученика'!K6=0," ",'оцене ученика'!K6)</f>
        <v xml:space="preserve"> </v>
      </c>
      <c r="BX5" t="str">
        <f>IF('оцене ученика'!L6=0," ",'оцене ученика'!L6)</f>
        <v xml:space="preserve"> </v>
      </c>
      <c r="BY5" t="str">
        <f>IF('оцене ученика'!M6=0," ",'оцене ученика'!M6)</f>
        <v xml:space="preserve"> </v>
      </c>
      <c r="BZ5" t="str">
        <f>IF('оцене ученика'!N6=0," ",'оцене ученика'!N6)</f>
        <v xml:space="preserve"> </v>
      </c>
      <c r="CA5" t="str">
        <f>IF('оцене ученика'!O6=0," ",'оцене ученика'!O6)</f>
        <v xml:space="preserve"> </v>
      </c>
      <c r="CB5" t="str">
        <f>IF('оцене ученика'!P6=0," ",'оцене ученика'!P6)</f>
        <v xml:space="preserve"> 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 x14ac:dyDescent="0.2">
      <c r="A6" s="156">
        <f>'оцене ученика'!A7</f>
        <v>5</v>
      </c>
      <c r="B6" s="156" t="str">
        <f>'оцене ученика'!B7</f>
        <v>Дабижљевић</v>
      </c>
      <c r="C6" s="156" t="str">
        <f>'оцене ученика'!C7</f>
        <v>Данијела</v>
      </c>
      <c r="D6" s="158" t="s">
        <v>221</v>
      </c>
      <c r="E6" s="15" t="s">
        <v>222</v>
      </c>
      <c r="F6" s="15" t="s">
        <v>223</v>
      </c>
      <c r="G6" s="15">
        <v>1999</v>
      </c>
      <c r="H6" s="15" t="s">
        <v>224</v>
      </c>
      <c r="I6" s="15" t="s">
        <v>224</v>
      </c>
      <c r="J6" s="15" t="s">
        <v>209</v>
      </c>
      <c r="K6" s="15" t="s">
        <v>210</v>
      </c>
      <c r="L6" s="15" t="s">
        <v>210</v>
      </c>
      <c r="M6" s="15"/>
      <c r="N6" s="15"/>
      <c r="O6" t="str">
        <f>'подаци о школи за сведочанство'!$B$1</f>
        <v>Трговачка школа</v>
      </c>
      <c r="P6" t="str">
        <f>'подаци о школи за сведочанство'!$B$2</f>
        <v>у Београду</v>
      </c>
      <c r="Q6" t="str">
        <f>'подаци о школи за сведочанство'!$B$3</f>
        <v>022-05-425/94-03</v>
      </c>
      <c r="R6" t="str">
        <f>'подаци о школи за сведочанство'!$B$4</f>
        <v>22.04.1994.</v>
      </c>
      <c r="S6" t="str">
        <f>'подаци о школи за сведочанство'!$B$5</f>
        <v>2016/2017.</v>
      </c>
      <c r="T6">
        <f>'подаци о школи за сведочанство'!$B$6</f>
        <v>0</v>
      </c>
      <c r="U6" t="str">
        <f>'подаци о школи за сведочанство'!$B$7</f>
        <v>трговински техничар</v>
      </c>
      <c r="V6" t="str">
        <f>'подаци о школи за сведочанство'!$B$8</f>
        <v>четири</v>
      </c>
      <c r="W6" t="str">
        <f>'оцене ученика'!$D$2</f>
        <v>Српски језик и књижевност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 xml:space="preserve"> </v>
      </c>
      <c r="Y6" t="str">
        <f>IF('оцене ученика'!$E$2=0," ",'оцене ученика'!$E$2)</f>
        <v>Енглески језик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 xml:space="preserve"> </v>
      </c>
      <c r="AA6" t="str">
        <f>IF('оцене ученика'!$F$2=0," ",'оцене ученика'!$F$2)</f>
        <v>Историја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 xml:space="preserve"> </v>
      </c>
      <c r="AC6" t="str">
        <f>IF('оцене ученика'!$G$2=0," ",'оцене ученика'!$G$2)</f>
        <v>Ликовна култура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 xml:space="preserve"> </v>
      </c>
      <c r="AE6" t="str">
        <f>IF('оцене ученика'!$H$2=0," ",'оцене ученика'!$H$2)</f>
        <v>Физичко васпитање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 xml:space="preserve"> </v>
      </c>
      <c r="AG6" t="str">
        <f>IF('оцене ученика'!$I$2=0," ",'оцене ученика'!$I$2)</f>
        <v>Математика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 xml:space="preserve"> </v>
      </c>
      <c r="AI6" t="str">
        <f>IF('оцене ученика'!$J$2=0," ",'оцене ученика'!$J$2)</f>
        <v>Физика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 xml:space="preserve"> </v>
      </c>
      <c r="AK6" t="str">
        <f>IF('оцене ученика'!$K$2=0," ",'оцене ученика'!$K$2)</f>
        <v>Хемија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 xml:space="preserve"> </v>
      </c>
      <c r="AM6" t="str">
        <f>IF('оцене ученика'!$L$2=0," ",'оцене ученика'!$L$2)</f>
        <v>Економика и организација трговинских предузећа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 xml:space="preserve"> </v>
      </c>
      <c r="AO6" t="str">
        <f>IF('оцене ученика'!$M$2=0," ",'оцене ученика'!$M$2)</f>
        <v>Пословна информатика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 xml:space="preserve"> </v>
      </c>
      <c r="AQ6" t="str">
        <f>IF('оцене ученика'!$N$2=0," ",'оцене ученика'!$N$2)</f>
        <v>Трговинско пословање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 xml:space="preserve"> </v>
      </c>
      <c r="AS6" t="str">
        <f>IF('оцене ученика'!$O$2=0," ",'оцене ученика'!$O$2)</f>
        <v>Практична настава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 xml:space="preserve"> </v>
      </c>
      <c r="AU6" t="str">
        <f>IF('оцене ученика'!$P$2=0," ",'оцене ученика'!$P$2)</f>
        <v xml:space="preserve"> 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 xml:space="preserve"> 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 xml:space="preserve"> </v>
      </c>
      <c r="BH6" t="str">
        <f>IF(BG6='оцене ученика'!$W$2,'оцене ученика'!W7,IF('подаци о ученицима'!BG6='оцене ученика'!$X$2,'оцене ученика'!X7," "))</f>
        <v xml:space="preserve"> 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 xml:space="preserve"> 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 xml:space="preserve"> </v>
      </c>
      <c r="BK6" s="10" t="str">
        <f>'оцене ученика'!AE7</f>
        <v xml:space="preserve"> </v>
      </c>
      <c r="BL6" s="10" t="e">
        <f t="shared" si="0"/>
        <v>#VALUE!</v>
      </c>
      <c r="BM6" s="11" t="e">
        <f t="shared" si="1"/>
        <v>#VALUE!</v>
      </c>
      <c r="BN6" t="e">
        <f t="shared" si="2"/>
        <v>#VALUE!</v>
      </c>
      <c r="BO6" t="e">
        <f>'подаци о школи за сведочанство'!$D$5</f>
        <v>#VALUE!</v>
      </c>
      <c r="BP6" t="str">
        <f>IF('оцене ученика'!D7=0," ",'оцене ученика'!D7)</f>
        <v xml:space="preserve"> </v>
      </c>
      <c r="BQ6" t="str">
        <f>IF('оцене ученика'!E7=0," ",'оцене ученика'!E7)</f>
        <v xml:space="preserve"> </v>
      </c>
      <c r="BR6" t="str">
        <f>IF('оцене ученика'!F7=0," ",'оцене ученика'!F7)</f>
        <v xml:space="preserve"> </v>
      </c>
      <c r="BS6" t="str">
        <f>IF('оцене ученика'!G7=0," ",'оцене ученика'!G7)</f>
        <v xml:space="preserve"> </v>
      </c>
      <c r="BT6" t="str">
        <f>IF('оцене ученика'!H7=0," ",'оцене ученика'!H7)</f>
        <v xml:space="preserve"> </v>
      </c>
      <c r="BU6" t="str">
        <f>IF('оцене ученика'!I7=0," ",'оцене ученика'!I7)</f>
        <v xml:space="preserve"> </v>
      </c>
      <c r="BV6" t="str">
        <f>IF('оцене ученика'!J7=0," ",'оцене ученика'!J7)</f>
        <v xml:space="preserve"> </v>
      </c>
      <c r="BW6" t="str">
        <f>IF('оцене ученика'!K7=0," ",'оцене ученика'!K7)</f>
        <v xml:space="preserve"> </v>
      </c>
      <c r="BX6" t="str">
        <f>IF('оцене ученика'!L7=0," ",'оцене ученика'!L7)</f>
        <v xml:space="preserve"> </v>
      </c>
      <c r="BY6" t="str">
        <f>IF('оцене ученика'!M7=0," ",'оцене ученика'!M7)</f>
        <v xml:space="preserve"> </v>
      </c>
      <c r="BZ6" t="str">
        <f>IF('оцене ученика'!N7=0," ",'оцене ученика'!N7)</f>
        <v xml:space="preserve"> </v>
      </c>
      <c r="CA6" t="str">
        <f>IF('оцене ученика'!O7=0," ",'оцене ученика'!O7)</f>
        <v xml:space="preserve"> </v>
      </c>
      <c r="CB6" t="str">
        <f>IF('оцене ученика'!P7=0," ",'оцене ученика'!P7)</f>
        <v xml:space="preserve"> 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 x14ac:dyDescent="0.2">
      <c r="A7" s="156">
        <f>'оцене ученика'!A8</f>
        <v>6</v>
      </c>
      <c r="B7" s="156" t="str">
        <f>'оцене ученика'!B8</f>
        <v>Дамњановић</v>
      </c>
      <c r="C7" s="156" t="str">
        <f>'оцене ученика'!C8</f>
        <v>Марко</v>
      </c>
      <c r="D7" s="158" t="s">
        <v>218</v>
      </c>
      <c r="E7" s="15" t="s">
        <v>219</v>
      </c>
      <c r="F7" s="15" t="s">
        <v>220</v>
      </c>
      <c r="G7" s="15">
        <v>2000</v>
      </c>
      <c r="H7" s="15" t="s">
        <v>207</v>
      </c>
      <c r="I7" s="15" t="s">
        <v>208</v>
      </c>
      <c r="J7" s="15" t="s">
        <v>209</v>
      </c>
      <c r="K7" s="15" t="s">
        <v>210</v>
      </c>
      <c r="L7" s="15" t="s">
        <v>211</v>
      </c>
      <c r="M7" s="15"/>
      <c r="N7" s="15"/>
      <c r="O7" t="str">
        <f>'подаци о школи за сведочанство'!$B$1</f>
        <v>Трговачка школа</v>
      </c>
      <c r="P7" t="str">
        <f>'подаци о школи за сведочанство'!$B$2</f>
        <v>у Београду</v>
      </c>
      <c r="Q7" t="str">
        <f>'подаци о школи за сведочанство'!$B$3</f>
        <v>022-05-425/94-03</v>
      </c>
      <c r="R7" t="str">
        <f>'подаци о школи за сведочанство'!$B$4</f>
        <v>22.04.1994.</v>
      </c>
      <c r="S7" t="str">
        <f>'подаци о школи за сведочанство'!$B$5</f>
        <v>2016/2017.</v>
      </c>
      <c r="T7">
        <f>'подаци о школи за сведочанство'!$B$6</f>
        <v>0</v>
      </c>
      <c r="U7" t="str">
        <f>'подаци о школи за сведочанство'!$B$7</f>
        <v>трговински техничар</v>
      </c>
      <c r="V7" t="str">
        <f>'подаци о школи за сведочанство'!$B$8</f>
        <v>четири</v>
      </c>
      <c r="W7" t="str">
        <f>'оцене ученика'!$D$2</f>
        <v>Српски језик и књижевност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 xml:space="preserve"> </v>
      </c>
      <c r="Y7" t="str">
        <f>IF('оцене ученика'!$E$2=0," ",'оцене ученика'!$E$2)</f>
        <v>Енглески језик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 xml:space="preserve"> </v>
      </c>
      <c r="AA7" t="str">
        <f>IF('оцене ученика'!$F$2=0," ",'оцене ученика'!$F$2)</f>
        <v>Историја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 xml:space="preserve"> </v>
      </c>
      <c r="AC7" t="str">
        <f>IF('оцене ученика'!$G$2=0," ",'оцене ученика'!$G$2)</f>
        <v>Ликовна култура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 xml:space="preserve"> </v>
      </c>
      <c r="AE7" t="str">
        <f>IF('оцене ученика'!$H$2=0," ",'оцене ученика'!$H$2)</f>
        <v>Физичко васпитање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 xml:space="preserve"> </v>
      </c>
      <c r="AG7" t="str">
        <f>IF('оцене ученика'!$I$2=0," ",'оцене ученика'!$I$2)</f>
        <v>Математика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 xml:space="preserve"> </v>
      </c>
      <c r="AI7" t="str">
        <f>IF('оцене ученика'!$J$2=0," ",'оцене ученика'!$J$2)</f>
        <v>Физика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 xml:space="preserve"> </v>
      </c>
      <c r="AK7" t="str">
        <f>IF('оцене ученика'!$K$2=0," ",'оцене ученика'!$K$2)</f>
        <v>Хемија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 xml:space="preserve"> </v>
      </c>
      <c r="AM7" t="str">
        <f>IF('оцене ученика'!$L$2=0," ",'оцене ученика'!$L$2)</f>
        <v>Економика и организација трговинских предузећа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 xml:space="preserve"> </v>
      </c>
      <c r="AO7" t="str">
        <f>IF('оцене ученика'!$M$2=0," ",'оцене ученика'!$M$2)</f>
        <v>Пословна информатика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 xml:space="preserve"> </v>
      </c>
      <c r="AQ7" t="str">
        <f>IF('оцене ученика'!$N$2=0," ",'оцене ученика'!$N$2)</f>
        <v>Трговинско пословање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 xml:space="preserve"> </v>
      </c>
      <c r="AS7" t="str">
        <f>IF('оцене ученика'!$O$2=0," ",'оцене ученика'!$O$2)</f>
        <v>Практична настава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 xml:space="preserve"> </v>
      </c>
      <c r="AU7" t="str">
        <f>IF('оцене ученика'!$P$2=0," ",'оцене ученика'!$P$2)</f>
        <v xml:space="preserve"> 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 xml:space="preserve"> 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 xml:space="preserve"> </v>
      </c>
      <c r="BH7" t="str">
        <f>IF(BG7='оцене ученика'!$W$2,'оцене ученика'!W8,IF('подаци о ученицима'!BG7='оцене ученика'!$X$2,'оцене ученика'!X8," "))</f>
        <v xml:space="preserve"> 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 xml:space="preserve"> 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 xml:space="preserve"> </v>
      </c>
      <c r="BK7" s="10" t="str">
        <f>'оцене ученика'!AE8</f>
        <v xml:space="preserve"> </v>
      </c>
      <c r="BL7" s="10" t="e">
        <f t="shared" si="0"/>
        <v>#VALUE!</v>
      </c>
      <c r="BM7" s="11" t="e">
        <f t="shared" si="1"/>
        <v>#VALUE!</v>
      </c>
      <c r="BN7" t="e">
        <f t="shared" si="2"/>
        <v>#VALUE!</v>
      </c>
      <c r="BO7" t="e">
        <f>'подаци о школи за сведочанство'!$D$5</f>
        <v>#VALUE!</v>
      </c>
      <c r="BP7" t="str">
        <f>IF('оцене ученика'!D8=0," ",'оцене ученика'!D8)</f>
        <v xml:space="preserve"> </v>
      </c>
      <c r="BQ7" t="str">
        <f>IF('оцене ученика'!E8=0," ",'оцене ученика'!E8)</f>
        <v xml:space="preserve"> </v>
      </c>
      <c r="BR7" t="str">
        <f>IF('оцене ученика'!F8=0," ",'оцене ученика'!F8)</f>
        <v xml:space="preserve"> </v>
      </c>
      <c r="BS7" t="str">
        <f>IF('оцене ученика'!G8=0," ",'оцене ученика'!G8)</f>
        <v xml:space="preserve"> </v>
      </c>
      <c r="BT7" t="str">
        <f>IF('оцене ученика'!H8=0," ",'оцене ученика'!H8)</f>
        <v xml:space="preserve"> </v>
      </c>
      <c r="BU7" t="str">
        <f>IF('оцене ученика'!I8=0," ",'оцене ученика'!I8)</f>
        <v xml:space="preserve"> </v>
      </c>
      <c r="BV7" t="str">
        <f>IF('оцене ученика'!J8=0," ",'оцене ученика'!J8)</f>
        <v xml:space="preserve"> </v>
      </c>
      <c r="BW7" t="str">
        <f>IF('оцене ученика'!K8=0," ",'оцене ученика'!K8)</f>
        <v xml:space="preserve"> </v>
      </c>
      <c r="BX7" t="str">
        <f>IF('оцене ученика'!L8=0," ",'оцене ученика'!L8)</f>
        <v xml:space="preserve"> </v>
      </c>
      <c r="BY7" t="str">
        <f>IF('оцене ученика'!M8=0," ",'оцене ученика'!M8)</f>
        <v xml:space="preserve"> </v>
      </c>
      <c r="BZ7" t="str">
        <f>IF('оцене ученика'!N8=0," ",'оцене ученика'!N8)</f>
        <v xml:space="preserve"> </v>
      </c>
      <c r="CA7" t="str">
        <f>IF('оцене ученика'!O8=0," ",'оцене ученика'!O8)</f>
        <v xml:space="preserve"> </v>
      </c>
      <c r="CB7" t="str">
        <f>IF('оцене ученика'!P8=0," ",'оцене ученика'!P8)</f>
        <v xml:space="preserve"> 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 x14ac:dyDescent="0.2">
      <c r="A8" s="156">
        <f>'оцене ученика'!A9</f>
        <v>7</v>
      </c>
      <c r="B8" s="156" t="str">
        <f>'оцене ученика'!B9</f>
        <v>Здравковић</v>
      </c>
      <c r="C8" s="156" t="str">
        <f>'оцене ученика'!C9</f>
        <v>Ђорђе</v>
      </c>
      <c r="D8" s="158" t="s">
        <v>225</v>
      </c>
      <c r="E8" s="15" t="s">
        <v>216</v>
      </c>
      <c r="F8" s="15" t="s">
        <v>226</v>
      </c>
      <c r="G8" s="15">
        <v>2000</v>
      </c>
      <c r="H8" s="15" t="s">
        <v>227</v>
      </c>
      <c r="I8" s="15" t="s">
        <v>227</v>
      </c>
      <c r="J8" s="15" t="s">
        <v>209</v>
      </c>
      <c r="K8" s="15" t="s">
        <v>210</v>
      </c>
      <c r="L8" s="15" t="s">
        <v>211</v>
      </c>
      <c r="M8" s="15"/>
      <c r="N8" s="15"/>
      <c r="O8" t="str">
        <f>'подаци о школи за сведочанство'!$B$1</f>
        <v>Трговачка школа</v>
      </c>
      <c r="P8" t="str">
        <f>'подаци о школи за сведочанство'!$B$2</f>
        <v>у Београду</v>
      </c>
      <c r="Q8" t="str">
        <f>'подаци о школи за сведочанство'!$B$3</f>
        <v>022-05-425/94-03</v>
      </c>
      <c r="R8" t="str">
        <f>'подаци о школи за сведочанство'!$B$4</f>
        <v>22.04.1994.</v>
      </c>
      <c r="S8" t="str">
        <f>'подаци о школи за сведочанство'!$B$5</f>
        <v>2016/2017.</v>
      </c>
      <c r="T8">
        <f>'подаци о школи за сведочанство'!$B$6</f>
        <v>0</v>
      </c>
      <c r="U8" t="str">
        <f>'подаци о школи за сведочанство'!$B$7</f>
        <v>трговински техничар</v>
      </c>
      <c r="V8" t="str">
        <f>'подаци о школи за сведочанство'!$B$8</f>
        <v>четири</v>
      </c>
      <c r="W8" t="str">
        <f>'оцене ученика'!$D$2</f>
        <v>Српски језик и књижевност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 xml:space="preserve"> </v>
      </c>
      <c r="Y8" t="str">
        <f>IF('оцене ученика'!$E$2=0," ",'оцене ученика'!$E$2)</f>
        <v>Енглески језик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 xml:space="preserve"> </v>
      </c>
      <c r="AA8" t="str">
        <f>IF('оцене ученика'!$F$2=0," ",'оцене ученика'!$F$2)</f>
        <v>Историја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 xml:space="preserve"> </v>
      </c>
      <c r="AC8" t="str">
        <f>IF('оцене ученика'!$G$2=0," ",'оцене ученика'!$G$2)</f>
        <v>Ликовна култура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 xml:space="preserve"> </v>
      </c>
      <c r="AE8" t="str">
        <f>IF('оцене ученика'!$H$2=0," ",'оцене ученика'!$H$2)</f>
        <v>Физичко васпитање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 xml:space="preserve"> </v>
      </c>
      <c r="AG8" t="str">
        <f>IF('оцене ученика'!$I$2=0," ",'оцене ученика'!$I$2)</f>
        <v>Математика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 xml:space="preserve"> </v>
      </c>
      <c r="AI8" t="str">
        <f>IF('оцене ученика'!$J$2=0," ",'оцене ученика'!$J$2)</f>
        <v>Физика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 xml:space="preserve"> </v>
      </c>
      <c r="AK8" t="str">
        <f>IF('оцене ученика'!$K$2=0," ",'оцене ученика'!$K$2)</f>
        <v>Хемија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 xml:space="preserve"> </v>
      </c>
      <c r="AM8" t="str">
        <f>IF('оцене ученика'!$L$2=0," ",'оцене ученика'!$L$2)</f>
        <v>Економика и организација трговинских предузећа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 xml:space="preserve"> </v>
      </c>
      <c r="AO8" t="str">
        <f>IF('оцене ученика'!$M$2=0," ",'оцене ученика'!$M$2)</f>
        <v>Пословна информатика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 xml:space="preserve"> </v>
      </c>
      <c r="AQ8" t="str">
        <f>IF('оцене ученика'!$N$2=0," ",'оцене ученика'!$N$2)</f>
        <v>Трговинско пословање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 xml:space="preserve"> </v>
      </c>
      <c r="AS8" t="str">
        <f>IF('оцене ученика'!$O$2=0," ",'оцене ученика'!$O$2)</f>
        <v>Практична настава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 xml:space="preserve"> </v>
      </c>
      <c r="AU8" t="str">
        <f>IF('оцене ученика'!$P$2=0," ",'оцене ученика'!$P$2)</f>
        <v xml:space="preserve"> 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 xml:space="preserve"> 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 xml:space="preserve"> </v>
      </c>
      <c r="BH8" t="str">
        <f>IF(BG8='оцене ученика'!$W$2,'оцене ученика'!W9,IF('подаци о ученицима'!BG8='оцене ученика'!$X$2,'оцене ученика'!X9," "))</f>
        <v xml:space="preserve"> 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 xml:space="preserve"> 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 xml:space="preserve"> </v>
      </c>
      <c r="BK8" s="10" t="str">
        <f>'оцене ученика'!AE9</f>
        <v xml:space="preserve"> </v>
      </c>
      <c r="BL8" s="10" t="e">
        <f t="shared" si="0"/>
        <v>#VALUE!</v>
      </c>
      <c r="BM8" s="11" t="e">
        <f t="shared" si="1"/>
        <v>#VALUE!</v>
      </c>
      <c r="BN8" t="e">
        <f t="shared" si="2"/>
        <v>#VALUE!</v>
      </c>
      <c r="BO8" t="e">
        <f>'подаци о школи за сведочанство'!$D$5</f>
        <v>#VALUE!</v>
      </c>
      <c r="BP8" t="str">
        <f>IF('оцене ученика'!D9=0," ",'оцене ученика'!D9)</f>
        <v xml:space="preserve"> </v>
      </c>
      <c r="BQ8" t="str">
        <f>IF('оцене ученика'!E9=0," ",'оцене ученика'!E9)</f>
        <v xml:space="preserve"> </v>
      </c>
      <c r="BR8" t="str">
        <f>IF('оцене ученика'!F9=0," ",'оцене ученика'!F9)</f>
        <v xml:space="preserve"> </v>
      </c>
      <c r="BS8" t="str">
        <f>IF('оцене ученика'!G9=0," ",'оцене ученика'!G9)</f>
        <v xml:space="preserve"> </v>
      </c>
      <c r="BT8" t="str">
        <f>IF('оцене ученика'!H9=0," ",'оцене ученика'!H9)</f>
        <v xml:space="preserve"> </v>
      </c>
      <c r="BU8" t="str">
        <f>IF('оцене ученика'!I9=0," ",'оцене ученика'!I9)</f>
        <v xml:space="preserve"> </v>
      </c>
      <c r="BV8" t="str">
        <f>IF('оцене ученика'!J9=0," ",'оцене ученика'!J9)</f>
        <v xml:space="preserve"> </v>
      </c>
      <c r="BW8" t="str">
        <f>IF('оцене ученика'!K9=0," ",'оцене ученика'!K9)</f>
        <v xml:space="preserve"> </v>
      </c>
      <c r="BX8" t="str">
        <f>IF('оцене ученика'!L9=0," ",'оцене ученика'!L9)</f>
        <v xml:space="preserve"> </v>
      </c>
      <c r="BY8" t="str">
        <f>IF('оцене ученика'!M9=0," ",'оцене ученика'!M9)</f>
        <v xml:space="preserve"> </v>
      </c>
      <c r="BZ8" t="str">
        <f>IF('оцене ученика'!N9=0," ",'оцене ученика'!N9)</f>
        <v xml:space="preserve"> </v>
      </c>
      <c r="CA8" t="str">
        <f>IF('оцене ученика'!O9=0," ",'оцене ученика'!O9)</f>
        <v xml:space="preserve"> </v>
      </c>
      <c r="CB8" t="str">
        <f>IF('оцене ученика'!P9=0," ",'оцене ученика'!P9)</f>
        <v xml:space="preserve"> 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 x14ac:dyDescent="0.2">
      <c r="A9" s="156">
        <f>'оцене ученика'!A10</f>
        <v>8</v>
      </c>
      <c r="B9" s="156" t="str">
        <f>'оцене ученика'!B10</f>
        <v>Ивановски</v>
      </c>
      <c r="C9" s="156" t="str">
        <f>'оцене ученика'!C10</f>
        <v>Александра</v>
      </c>
      <c r="D9" s="158" t="s">
        <v>228</v>
      </c>
      <c r="E9" s="15" t="s">
        <v>229</v>
      </c>
      <c r="F9" s="15" t="s">
        <v>230</v>
      </c>
      <c r="G9" s="15">
        <v>2000</v>
      </c>
      <c r="H9" s="15" t="s">
        <v>231</v>
      </c>
      <c r="I9" s="15" t="s">
        <v>231</v>
      </c>
      <c r="J9" s="15" t="s">
        <v>209</v>
      </c>
      <c r="K9" s="15" t="s">
        <v>210</v>
      </c>
      <c r="L9" s="15" t="s">
        <v>211</v>
      </c>
      <c r="M9" s="15"/>
      <c r="N9" s="15"/>
      <c r="O9" t="str">
        <f>'подаци о школи за сведочанство'!$B$1</f>
        <v>Трговачка школа</v>
      </c>
      <c r="P9" t="str">
        <f>'подаци о школи за сведочанство'!$B$2</f>
        <v>у Београду</v>
      </c>
      <c r="Q9" t="str">
        <f>'подаци о школи за сведочанство'!$B$3</f>
        <v>022-05-425/94-03</v>
      </c>
      <c r="R9" t="str">
        <f>'подаци о школи за сведочанство'!$B$4</f>
        <v>22.04.1994.</v>
      </c>
      <c r="S9" t="str">
        <f>'подаци о школи за сведочанство'!$B$5</f>
        <v>2016/2017.</v>
      </c>
      <c r="T9">
        <f>'подаци о школи за сведочанство'!$B$6</f>
        <v>0</v>
      </c>
      <c r="U9" t="str">
        <f>'подаци о школи за сведочанство'!$B$7</f>
        <v>трговински техничар</v>
      </c>
      <c r="V9" t="str">
        <f>'подаци о школи за сведочанство'!$B$8</f>
        <v>четири</v>
      </c>
      <c r="W9" t="str">
        <f>'оцене ученика'!$D$2</f>
        <v>Српски језик и књижевност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 xml:space="preserve"> </v>
      </c>
      <c r="Y9" t="str">
        <f>IF('оцене ученика'!$E$2=0," ",'оцене ученика'!$E$2)</f>
        <v>Енглески језик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 xml:space="preserve"> </v>
      </c>
      <c r="AA9" t="str">
        <f>IF('оцене ученика'!$F$2=0," ",'оцене ученика'!$F$2)</f>
        <v>Историја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 xml:space="preserve"> </v>
      </c>
      <c r="AC9" t="str">
        <f>IF('оцене ученика'!$G$2=0," ",'оцене ученика'!$G$2)</f>
        <v>Ликовна култура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 xml:space="preserve"> </v>
      </c>
      <c r="AE9" t="str">
        <f>IF('оцене ученика'!$H$2=0," ",'оцене ученика'!$H$2)</f>
        <v>Физичко васпитање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 xml:space="preserve"> </v>
      </c>
      <c r="AG9" t="str">
        <f>IF('оцене ученика'!$I$2=0," ",'оцене ученика'!$I$2)</f>
        <v>Математика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 xml:space="preserve"> </v>
      </c>
      <c r="AI9" t="str">
        <f>IF('оцене ученика'!$J$2=0," ",'оцене ученика'!$J$2)</f>
        <v>Физика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 xml:space="preserve"> </v>
      </c>
      <c r="AK9" t="str">
        <f>IF('оцене ученика'!$K$2=0," ",'оцене ученика'!$K$2)</f>
        <v>Хемија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 xml:space="preserve"> </v>
      </c>
      <c r="AM9" t="str">
        <f>IF('оцене ученика'!$L$2=0," ",'оцене ученика'!$L$2)</f>
        <v>Економика и организација трговинских предузећа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 xml:space="preserve"> </v>
      </c>
      <c r="AO9" t="str">
        <f>IF('оцене ученика'!$M$2=0," ",'оцене ученика'!$M$2)</f>
        <v>Пословна информатика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 xml:space="preserve"> </v>
      </c>
      <c r="AQ9" t="str">
        <f>IF('оцене ученика'!$N$2=0," ",'оцене ученика'!$N$2)</f>
        <v>Трговинско пословање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 xml:space="preserve"> </v>
      </c>
      <c r="AS9" t="str">
        <f>IF('оцене ученика'!$O$2=0," ",'оцене ученика'!$O$2)</f>
        <v>Практична настава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 xml:space="preserve"> </v>
      </c>
      <c r="AU9" t="str">
        <f>IF('оцене ученика'!$P$2=0," ",'оцене ученика'!$P$2)</f>
        <v xml:space="preserve"> 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 xml:space="preserve"> 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 xml:space="preserve"> </v>
      </c>
      <c r="BH9" t="str">
        <f>IF(BG9='оцене ученика'!$W$2,'оцене ученика'!W10,IF('подаци о ученицима'!BG9='оцене ученика'!$X$2,'оцене ученика'!X10," "))</f>
        <v xml:space="preserve"> 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 xml:space="preserve"> 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 xml:space="preserve"> </v>
      </c>
      <c r="BK9" s="10" t="str">
        <f>'оцене ученика'!AE10</f>
        <v xml:space="preserve"> </v>
      </c>
      <c r="BL9" s="10" t="e">
        <f t="shared" si="0"/>
        <v>#VALUE!</v>
      </c>
      <c r="BM9" s="11" t="e">
        <f t="shared" si="1"/>
        <v>#VALUE!</v>
      </c>
      <c r="BN9" t="e">
        <f t="shared" si="2"/>
        <v>#VALUE!</v>
      </c>
      <c r="BO9" t="e">
        <f>'подаци о школи за сведочанство'!$D$5</f>
        <v>#VALUE!</v>
      </c>
      <c r="BP9" t="str">
        <f>IF('оцене ученика'!D10=0," ",'оцене ученика'!D10)</f>
        <v xml:space="preserve"> </v>
      </c>
      <c r="BQ9" t="str">
        <f>IF('оцене ученика'!E10=0," ",'оцене ученика'!E10)</f>
        <v xml:space="preserve"> </v>
      </c>
      <c r="BR9" t="str">
        <f>IF('оцене ученика'!F10=0," ",'оцене ученика'!F10)</f>
        <v xml:space="preserve"> </v>
      </c>
      <c r="BS9" t="str">
        <f>IF('оцене ученика'!G10=0," ",'оцене ученика'!G10)</f>
        <v xml:space="preserve"> </v>
      </c>
      <c r="BT9" t="str">
        <f>IF('оцене ученика'!H10=0," ",'оцене ученика'!H10)</f>
        <v xml:space="preserve"> </v>
      </c>
      <c r="BU9" t="str">
        <f>IF('оцене ученика'!I10=0," ",'оцене ученика'!I10)</f>
        <v xml:space="preserve"> </v>
      </c>
      <c r="BV9" t="str">
        <f>IF('оцене ученика'!J10=0," ",'оцене ученика'!J10)</f>
        <v xml:space="preserve"> </v>
      </c>
      <c r="BW9" t="str">
        <f>IF('оцене ученика'!K10=0," ",'оцене ученика'!K10)</f>
        <v xml:space="preserve"> </v>
      </c>
      <c r="BX9" t="str">
        <f>IF('оцене ученика'!L10=0," ",'оцене ученика'!L10)</f>
        <v xml:space="preserve"> </v>
      </c>
      <c r="BY9" t="str">
        <f>IF('оцене ученика'!M10=0," ",'оцене ученика'!M10)</f>
        <v xml:space="preserve"> </v>
      </c>
      <c r="BZ9" t="str">
        <f>IF('оцене ученика'!N10=0," ",'оцене ученика'!N10)</f>
        <v xml:space="preserve"> </v>
      </c>
      <c r="CA9" t="str">
        <f>IF('оцене ученика'!O10=0," ",'оцене ученика'!O10)</f>
        <v xml:space="preserve"> </v>
      </c>
      <c r="CB9" t="str">
        <f>IF('оцене ученика'!P10=0," ",'оцене ученика'!P10)</f>
        <v xml:space="preserve"> 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 x14ac:dyDescent="0.2">
      <c r="A10" s="156">
        <f>'оцене ученика'!A11</f>
        <v>9</v>
      </c>
      <c r="B10" s="156" t="str">
        <f>'оцене ученика'!B11</f>
        <v>Јашар</v>
      </c>
      <c r="C10" s="156" t="str">
        <f>'оцене ученика'!C11</f>
        <v>Дамир</v>
      </c>
      <c r="D10" s="158" t="s">
        <v>232</v>
      </c>
      <c r="E10" s="15" t="s">
        <v>233</v>
      </c>
      <c r="F10" s="15" t="s">
        <v>234</v>
      </c>
      <c r="G10" s="15">
        <v>1999</v>
      </c>
      <c r="H10" s="15" t="s">
        <v>207</v>
      </c>
      <c r="I10" s="15" t="s">
        <v>208</v>
      </c>
      <c r="J10" s="15" t="s">
        <v>209</v>
      </c>
      <c r="K10" s="15" t="s">
        <v>210</v>
      </c>
      <c r="L10" s="15" t="s">
        <v>210</v>
      </c>
      <c r="M10" s="15"/>
      <c r="N10" s="15"/>
      <c r="O10" t="str">
        <f>'подаци о школи за сведочанство'!$B$1</f>
        <v>Трговачка школа</v>
      </c>
      <c r="P10" t="str">
        <f>'подаци о школи за сведочанство'!$B$2</f>
        <v>у Београду</v>
      </c>
      <c r="Q10" t="str">
        <f>'подаци о школи за сведочанство'!$B$3</f>
        <v>022-05-425/94-03</v>
      </c>
      <c r="R10" t="str">
        <f>'подаци о школи за сведочанство'!$B$4</f>
        <v>22.04.1994.</v>
      </c>
      <c r="S10" t="str">
        <f>'подаци о школи за сведочанство'!$B$5</f>
        <v>2016/2017.</v>
      </c>
      <c r="T10">
        <f>'подаци о школи за сведочанство'!$B$6</f>
        <v>0</v>
      </c>
      <c r="U10" t="str">
        <f>'подаци о школи за сведочанство'!$B$7</f>
        <v>трговински техничар</v>
      </c>
      <c r="V10" t="str">
        <f>'подаци о школи за сведочанство'!$B$8</f>
        <v>четири</v>
      </c>
      <c r="W10" t="str">
        <f>'оцене ученика'!$D$2</f>
        <v>Српски језик и књижевност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 xml:space="preserve"> </v>
      </c>
      <c r="Y10" t="str">
        <f>IF('оцене ученика'!$E$2=0," ",'оцене ученика'!$E$2)</f>
        <v>Енглески језик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 xml:space="preserve"> </v>
      </c>
      <c r="AA10" t="str">
        <f>IF('оцене ученика'!$F$2=0," ",'оцене ученика'!$F$2)</f>
        <v>Историја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 xml:space="preserve"> </v>
      </c>
      <c r="AC10" t="str">
        <f>IF('оцене ученика'!$G$2=0," ",'оцене ученика'!$G$2)</f>
        <v>Ликовна култура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 xml:space="preserve"> </v>
      </c>
      <c r="AE10" t="str">
        <f>IF('оцене ученика'!$H$2=0," ",'оцене ученика'!$H$2)</f>
        <v>Физичко васпитање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 xml:space="preserve"> </v>
      </c>
      <c r="AG10" t="str">
        <f>IF('оцене ученика'!$I$2=0," ",'оцене ученика'!$I$2)</f>
        <v>Математика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 xml:space="preserve"> </v>
      </c>
      <c r="AI10" t="str">
        <f>IF('оцене ученика'!$J$2=0," ",'оцене ученика'!$J$2)</f>
        <v>Физика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 xml:space="preserve"> </v>
      </c>
      <c r="AK10" t="str">
        <f>IF('оцене ученика'!$K$2=0," ",'оцене ученика'!$K$2)</f>
        <v>Хемија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 xml:space="preserve"> </v>
      </c>
      <c r="AM10" t="str">
        <f>IF('оцене ученика'!$L$2=0," ",'оцене ученика'!$L$2)</f>
        <v>Економика и организација трговинских предузећа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 xml:space="preserve"> </v>
      </c>
      <c r="AO10" t="str">
        <f>IF('оцене ученика'!$M$2=0," ",'оцене ученика'!$M$2)</f>
        <v>Пословна информатика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 xml:space="preserve"> </v>
      </c>
      <c r="AQ10" t="str">
        <f>IF('оцене ученика'!$N$2=0," ",'оцене ученика'!$N$2)</f>
        <v>Трговинско пословање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 xml:space="preserve"> </v>
      </c>
      <c r="AS10" t="str">
        <f>IF('оцене ученика'!$O$2=0," ",'оцене ученика'!$O$2)</f>
        <v>Практична настава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 xml:space="preserve"> </v>
      </c>
      <c r="AU10" t="str">
        <f>IF('оцене ученика'!$P$2=0," ",'оцене ученика'!$P$2)</f>
        <v xml:space="preserve"> 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 xml:space="preserve"> 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 xml:space="preserve"> </v>
      </c>
      <c r="BH10" t="str">
        <f>IF(BG10='оцене ученика'!$W$2,'оцене ученика'!W11,IF('подаци о ученицима'!BG10='оцене ученика'!$X$2,'оцене ученика'!X11," "))</f>
        <v xml:space="preserve"> 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 xml:space="preserve"> 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 xml:space="preserve"> </v>
      </c>
      <c r="BK10" s="10" t="str">
        <f>'оцене ученика'!AE11</f>
        <v xml:space="preserve"> </v>
      </c>
      <c r="BL10" s="10" t="e">
        <f t="shared" si="0"/>
        <v>#VALUE!</v>
      </c>
      <c r="BM10" s="11" t="e">
        <f t="shared" si="1"/>
        <v>#VALUE!</v>
      </c>
      <c r="BN10" t="e">
        <f t="shared" si="2"/>
        <v>#VALUE!</v>
      </c>
      <c r="BO10" t="e">
        <f>'подаци о школи за сведочанство'!$D$5</f>
        <v>#VALUE!</v>
      </c>
      <c r="BP10" t="str">
        <f>IF('оцене ученика'!D11=0," ",'оцене ученика'!D11)</f>
        <v xml:space="preserve"> </v>
      </c>
      <c r="BQ10" t="str">
        <f>IF('оцене ученика'!E11=0," ",'оцене ученика'!E11)</f>
        <v xml:space="preserve"> </v>
      </c>
      <c r="BR10" t="str">
        <f>IF('оцене ученика'!F11=0," ",'оцене ученика'!F11)</f>
        <v xml:space="preserve"> </v>
      </c>
      <c r="BS10" t="str">
        <f>IF('оцене ученика'!G11=0," ",'оцене ученика'!G11)</f>
        <v xml:space="preserve"> </v>
      </c>
      <c r="BT10" t="str">
        <f>IF('оцене ученика'!H11=0," ",'оцене ученика'!H11)</f>
        <v xml:space="preserve"> </v>
      </c>
      <c r="BU10" t="str">
        <f>IF('оцене ученика'!I11=0," ",'оцене ученика'!I11)</f>
        <v xml:space="preserve"> </v>
      </c>
      <c r="BV10" t="str">
        <f>IF('оцене ученика'!J11=0," ",'оцене ученика'!J11)</f>
        <v xml:space="preserve"> </v>
      </c>
      <c r="BW10" t="str">
        <f>IF('оцене ученика'!K11=0," ",'оцене ученика'!K11)</f>
        <v xml:space="preserve"> </v>
      </c>
      <c r="BX10" t="str">
        <f>IF('оцене ученика'!L11=0," ",'оцене ученика'!L11)</f>
        <v xml:space="preserve"> </v>
      </c>
      <c r="BY10" t="str">
        <f>IF('оцене ученика'!M11=0," ",'оцене ученика'!M11)</f>
        <v xml:space="preserve"> </v>
      </c>
      <c r="BZ10" t="str">
        <f>IF('оцене ученика'!N11=0," ",'оцене ученика'!N11)</f>
        <v xml:space="preserve"> </v>
      </c>
      <c r="CA10" t="str">
        <f>IF('оцене ученика'!O11=0," ",'оцене ученика'!O11)</f>
        <v xml:space="preserve"> </v>
      </c>
      <c r="CB10" t="str">
        <f>IF('оцене ученика'!P11=0," ",'оцене ученика'!P11)</f>
        <v xml:space="preserve"> 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 x14ac:dyDescent="0.2">
      <c r="A11" s="156">
        <f>'оцене ученика'!A12</f>
        <v>10</v>
      </c>
      <c r="B11" s="156" t="str">
        <f>'оцене ученика'!B12</f>
        <v>Јевтић</v>
      </c>
      <c r="C11" s="156" t="str">
        <f>'оцене ученика'!C12</f>
        <v>Илија</v>
      </c>
      <c r="D11" s="158" t="s">
        <v>235</v>
      </c>
      <c r="E11" s="15" t="s">
        <v>236</v>
      </c>
      <c r="F11" s="15" t="s">
        <v>237</v>
      </c>
      <c r="G11" s="15">
        <v>2001</v>
      </c>
      <c r="H11" s="15" t="s">
        <v>207</v>
      </c>
      <c r="I11" s="15" t="s">
        <v>238</v>
      </c>
      <c r="J11" s="15" t="s">
        <v>209</v>
      </c>
      <c r="K11" s="15" t="s">
        <v>210</v>
      </c>
      <c r="L11" s="15" t="s">
        <v>211</v>
      </c>
      <c r="M11" s="15"/>
      <c r="N11" s="15"/>
      <c r="O11" t="str">
        <f>'подаци о школи за сведочанство'!$B$1</f>
        <v>Трговачка школа</v>
      </c>
      <c r="P11" t="str">
        <f>'подаци о школи за сведочанство'!$B$2</f>
        <v>у Београду</v>
      </c>
      <c r="Q11" t="str">
        <f>'подаци о школи за сведочанство'!$B$3</f>
        <v>022-05-425/94-03</v>
      </c>
      <c r="R11" t="str">
        <f>'подаци о школи за сведочанство'!$B$4</f>
        <v>22.04.1994.</v>
      </c>
      <c r="S11" t="str">
        <f>'подаци о школи за сведочанство'!$B$5</f>
        <v>2016/2017.</v>
      </c>
      <c r="T11">
        <f>'подаци о школи за сведочанство'!$B$6</f>
        <v>0</v>
      </c>
      <c r="U11" t="str">
        <f>'подаци о школи за сведочанство'!$B$7</f>
        <v>трговински техничар</v>
      </c>
      <c r="V11" t="str">
        <f>'подаци о школи за сведочанство'!$B$8</f>
        <v>четири</v>
      </c>
      <c r="W11" t="str">
        <f>'оцене ученика'!$D$2</f>
        <v>Српски језик и књижевност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 xml:space="preserve"> </v>
      </c>
      <c r="Y11" t="str">
        <f>IF('оцене ученика'!$E$2=0," ",'оцене ученика'!$E$2)</f>
        <v>Енглески језик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 xml:space="preserve"> </v>
      </c>
      <c r="AA11" t="str">
        <f>IF('оцене ученика'!$F$2=0," ",'оцене ученика'!$F$2)</f>
        <v>Историја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 xml:space="preserve"> </v>
      </c>
      <c r="AC11" t="str">
        <f>IF('оцене ученика'!$G$2=0," ",'оцене ученика'!$G$2)</f>
        <v>Ликовна култура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 xml:space="preserve"> </v>
      </c>
      <c r="AE11" t="str">
        <f>IF('оцене ученика'!$H$2=0," ",'оцене ученика'!$H$2)</f>
        <v>Физичко васпитање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 xml:space="preserve"> </v>
      </c>
      <c r="AG11" t="str">
        <f>IF('оцене ученика'!$I$2=0," ",'оцене ученика'!$I$2)</f>
        <v>Математика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 xml:space="preserve"> </v>
      </c>
      <c r="AI11" t="str">
        <f>IF('оцене ученика'!$J$2=0," ",'оцене ученика'!$J$2)</f>
        <v>Физика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 xml:space="preserve"> </v>
      </c>
      <c r="AK11" t="str">
        <f>IF('оцене ученика'!$K$2=0," ",'оцене ученика'!$K$2)</f>
        <v>Хемија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 xml:space="preserve"> </v>
      </c>
      <c r="AM11" t="str">
        <f>IF('оцене ученика'!$L$2=0," ",'оцене ученика'!$L$2)</f>
        <v>Економика и организација трговинских предузећа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 xml:space="preserve"> </v>
      </c>
      <c r="AO11" t="str">
        <f>IF('оцене ученика'!$M$2=0," ",'оцене ученика'!$M$2)</f>
        <v>Пословна информатика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 xml:space="preserve"> </v>
      </c>
      <c r="AQ11" t="str">
        <f>IF('оцене ученика'!$N$2=0," ",'оцене ученика'!$N$2)</f>
        <v>Трговинско пословање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 xml:space="preserve"> </v>
      </c>
      <c r="AS11" t="str">
        <f>IF('оцене ученика'!$O$2=0," ",'оцене ученика'!$O$2)</f>
        <v>Практична настава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 xml:space="preserve"> </v>
      </c>
      <c r="AU11" t="str">
        <f>IF('оцене ученика'!$P$2=0," ",'оцене ученика'!$P$2)</f>
        <v xml:space="preserve"> 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 xml:space="preserve"> 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 xml:space="preserve"> </v>
      </c>
      <c r="BH11" t="str">
        <f>IF(BG11='оцене ученика'!$W$2,'оцене ученика'!W12,IF('подаци о ученицима'!BG11='оцене ученика'!$X$2,'оцене ученика'!X12," "))</f>
        <v xml:space="preserve"> 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 xml:space="preserve"> 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 xml:space="preserve"> </v>
      </c>
      <c r="BK11" s="10" t="str">
        <f>'оцене ученика'!AE12</f>
        <v xml:space="preserve"> </v>
      </c>
      <c r="BL11" s="10" t="e">
        <f t="shared" si="0"/>
        <v>#VALUE!</v>
      </c>
      <c r="BM11" s="11" t="e">
        <f t="shared" si="1"/>
        <v>#VALUE!</v>
      </c>
      <c r="BN11" t="e">
        <f t="shared" si="2"/>
        <v>#VALUE!</v>
      </c>
      <c r="BO11" t="e">
        <f>'подаци о школи за сведочанство'!$D$5</f>
        <v>#VALUE!</v>
      </c>
      <c r="BP11" t="str">
        <f>IF('оцене ученика'!D12=0," ",'оцене ученика'!D12)</f>
        <v xml:space="preserve"> </v>
      </c>
      <c r="BQ11" t="str">
        <f>IF('оцене ученика'!E12=0," ",'оцене ученика'!E12)</f>
        <v xml:space="preserve"> </v>
      </c>
      <c r="BR11" t="str">
        <f>IF('оцене ученика'!F12=0," ",'оцене ученика'!F12)</f>
        <v xml:space="preserve"> </v>
      </c>
      <c r="BS11" t="str">
        <f>IF('оцене ученика'!G12=0," ",'оцене ученика'!G12)</f>
        <v xml:space="preserve"> </v>
      </c>
      <c r="BT11" t="str">
        <f>IF('оцене ученика'!H12=0," ",'оцене ученика'!H12)</f>
        <v xml:space="preserve"> </v>
      </c>
      <c r="BU11" t="str">
        <f>IF('оцене ученика'!I12=0," ",'оцене ученика'!I12)</f>
        <v xml:space="preserve"> </v>
      </c>
      <c r="BV11" t="str">
        <f>IF('оцене ученика'!J12=0," ",'оцене ученика'!J12)</f>
        <v xml:space="preserve"> </v>
      </c>
      <c r="BW11" t="str">
        <f>IF('оцене ученика'!K12=0," ",'оцене ученика'!K12)</f>
        <v xml:space="preserve"> </v>
      </c>
      <c r="BX11" t="str">
        <f>IF('оцене ученика'!L12=0," ",'оцене ученика'!L12)</f>
        <v xml:space="preserve"> </v>
      </c>
      <c r="BY11" t="str">
        <f>IF('оцене ученика'!M12=0," ",'оцене ученика'!M12)</f>
        <v xml:space="preserve"> </v>
      </c>
      <c r="BZ11" t="str">
        <f>IF('оцене ученика'!N12=0," ",'оцене ученика'!N12)</f>
        <v xml:space="preserve"> </v>
      </c>
      <c r="CA11" t="str">
        <f>IF('оцене ученика'!O12=0," ",'оцене ученика'!O12)</f>
        <v xml:space="preserve"> </v>
      </c>
      <c r="CB11" t="str">
        <f>IF('оцене ученика'!P12=0," ",'оцене ученика'!P12)</f>
        <v xml:space="preserve"> 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 x14ac:dyDescent="0.2">
      <c r="A12" s="156">
        <f>'оцене ученика'!A13</f>
        <v>11</v>
      </c>
      <c r="B12" s="156" t="str">
        <f>'оцене ученика'!B13</f>
        <v>Јотић</v>
      </c>
      <c r="C12" s="156" t="str">
        <f>'оцене ученика'!C13</f>
        <v>Милица</v>
      </c>
      <c r="D12" s="158" t="s">
        <v>239</v>
      </c>
      <c r="E12" s="15" t="s">
        <v>240</v>
      </c>
      <c r="F12" s="15" t="s">
        <v>241</v>
      </c>
      <c r="G12" s="15">
        <v>2001</v>
      </c>
      <c r="H12" s="15" t="s">
        <v>207</v>
      </c>
      <c r="I12" s="15" t="s">
        <v>238</v>
      </c>
      <c r="J12" s="15" t="s">
        <v>209</v>
      </c>
      <c r="K12" s="15" t="s">
        <v>210</v>
      </c>
      <c r="L12" s="15" t="s">
        <v>211</v>
      </c>
      <c r="M12" s="15"/>
      <c r="N12" s="15"/>
      <c r="O12" t="str">
        <f>'подаци о школи за сведочанство'!$B$1</f>
        <v>Трговачка школа</v>
      </c>
      <c r="P12" t="str">
        <f>'подаци о школи за сведочанство'!$B$2</f>
        <v>у Београду</v>
      </c>
      <c r="Q12" t="str">
        <f>'подаци о школи за сведочанство'!$B$3</f>
        <v>022-05-425/94-03</v>
      </c>
      <c r="R12" t="str">
        <f>'подаци о школи за сведочанство'!$B$4</f>
        <v>22.04.1994.</v>
      </c>
      <c r="S12" t="str">
        <f>'подаци о школи за сведочанство'!$B$5</f>
        <v>2016/2017.</v>
      </c>
      <c r="T12">
        <f>'подаци о школи за сведочанство'!$B$6</f>
        <v>0</v>
      </c>
      <c r="U12" t="str">
        <f>'подаци о школи за сведочанство'!$B$7</f>
        <v>трговински техничар</v>
      </c>
      <c r="V12" t="str">
        <f>'подаци о школи за сведочанство'!$B$8</f>
        <v>четири</v>
      </c>
      <c r="W12" t="str">
        <f>'оцене ученика'!$D$2</f>
        <v>Српски језик и књижевност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 xml:space="preserve"> </v>
      </c>
      <c r="Y12" t="str">
        <f>IF('оцене ученика'!$E$2=0," ",'оцене ученика'!$E$2)</f>
        <v>Енглески језик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 xml:space="preserve"> </v>
      </c>
      <c r="AA12" t="str">
        <f>IF('оцене ученика'!$F$2=0," ",'оцене ученика'!$F$2)</f>
        <v>Историја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 xml:space="preserve"> </v>
      </c>
      <c r="AC12" t="str">
        <f>IF('оцене ученика'!$G$2=0," ",'оцене ученика'!$G$2)</f>
        <v>Ликовна култура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 xml:space="preserve"> </v>
      </c>
      <c r="AE12" t="str">
        <f>IF('оцене ученика'!$H$2=0," ",'оцене ученика'!$H$2)</f>
        <v>Физичко васпитање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 xml:space="preserve"> </v>
      </c>
      <c r="AG12" t="str">
        <f>IF('оцене ученика'!$I$2=0," ",'оцене ученика'!$I$2)</f>
        <v>Математика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 xml:space="preserve"> </v>
      </c>
      <c r="AI12" t="str">
        <f>IF('оцене ученика'!$J$2=0," ",'оцене ученика'!$J$2)</f>
        <v>Физика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 xml:space="preserve"> </v>
      </c>
      <c r="AK12" t="str">
        <f>IF('оцене ученика'!$K$2=0," ",'оцене ученика'!$K$2)</f>
        <v>Хемија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 xml:space="preserve"> </v>
      </c>
      <c r="AM12" t="str">
        <f>IF('оцене ученика'!$L$2=0," ",'оцене ученика'!$L$2)</f>
        <v>Економика и организација трговинских предузећа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 xml:space="preserve"> </v>
      </c>
      <c r="AO12" t="str">
        <f>IF('оцене ученика'!$M$2=0," ",'оцене ученика'!$M$2)</f>
        <v>Пословна информатика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 xml:space="preserve"> </v>
      </c>
      <c r="AQ12" t="str">
        <f>IF('оцене ученика'!$N$2=0," ",'оцене ученика'!$N$2)</f>
        <v>Трговинско пословање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 xml:space="preserve"> </v>
      </c>
      <c r="AS12" t="str">
        <f>IF('оцене ученика'!$O$2=0," ",'оцене ученика'!$O$2)</f>
        <v>Практична настава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 xml:space="preserve"> </v>
      </c>
      <c r="AU12" t="str">
        <f>IF('оцене ученика'!$P$2=0," ",'оцене ученика'!$P$2)</f>
        <v xml:space="preserve"> 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 xml:space="preserve"> 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 xml:space="preserve"> </v>
      </c>
      <c r="BH12" t="str">
        <f>IF(BG12='оцене ученика'!$W$2,'оцене ученика'!W13,IF('подаци о ученицима'!BG12='оцене ученика'!$X$2,'оцене ученика'!X13," "))</f>
        <v xml:space="preserve"> 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 xml:space="preserve"> 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 xml:space="preserve"> </v>
      </c>
      <c r="BK12" s="10" t="str">
        <f>'оцене ученика'!AE13</f>
        <v xml:space="preserve"> </v>
      </c>
      <c r="BL12" s="10" t="e">
        <f t="shared" si="0"/>
        <v>#VALUE!</v>
      </c>
      <c r="BM12" s="11" t="e">
        <f t="shared" si="1"/>
        <v>#VALUE!</v>
      </c>
      <c r="BN12" t="e">
        <f t="shared" si="2"/>
        <v>#VALUE!</v>
      </c>
      <c r="BO12" t="e">
        <f>'подаци о школи за сведочанство'!$D$5</f>
        <v>#VALUE!</v>
      </c>
      <c r="BP12" t="str">
        <f>IF('оцене ученика'!D13=0," ",'оцене ученика'!D13)</f>
        <v xml:space="preserve"> </v>
      </c>
      <c r="BQ12" t="str">
        <f>IF('оцене ученика'!E13=0," ",'оцене ученика'!E13)</f>
        <v xml:space="preserve"> </v>
      </c>
      <c r="BR12" t="str">
        <f>IF('оцене ученика'!F13=0," ",'оцене ученика'!F13)</f>
        <v xml:space="preserve"> </v>
      </c>
      <c r="BS12" t="str">
        <f>IF('оцене ученика'!G13=0," ",'оцене ученика'!G13)</f>
        <v xml:space="preserve"> </v>
      </c>
      <c r="BT12" t="str">
        <f>IF('оцене ученика'!H13=0," ",'оцене ученика'!H13)</f>
        <v xml:space="preserve"> </v>
      </c>
      <c r="BU12" t="str">
        <f>IF('оцене ученика'!I13=0," ",'оцене ученика'!I13)</f>
        <v xml:space="preserve"> </v>
      </c>
      <c r="BV12" t="str">
        <f>IF('оцене ученика'!J13=0," ",'оцене ученика'!J13)</f>
        <v xml:space="preserve"> </v>
      </c>
      <c r="BW12" t="str">
        <f>IF('оцене ученика'!K13=0," ",'оцене ученика'!K13)</f>
        <v xml:space="preserve"> </v>
      </c>
      <c r="BX12" t="str">
        <f>IF('оцене ученика'!L13=0," ",'оцене ученика'!L13)</f>
        <v xml:space="preserve"> </v>
      </c>
      <c r="BY12" t="str">
        <f>IF('оцене ученика'!M13=0," ",'оцене ученика'!M13)</f>
        <v xml:space="preserve"> </v>
      </c>
      <c r="BZ12" t="str">
        <f>IF('оцене ученика'!N13=0," ",'оцене ученика'!N13)</f>
        <v xml:space="preserve"> </v>
      </c>
      <c r="CA12" t="str">
        <f>IF('оцене ученика'!O13=0," ",'оцене ученика'!O13)</f>
        <v xml:space="preserve"> </v>
      </c>
      <c r="CB12" t="str">
        <f>IF('оцене ученика'!P13=0," ",'оцене ученика'!P13)</f>
        <v xml:space="preserve"> 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 x14ac:dyDescent="0.2">
      <c r="A13" s="156">
        <f>'оцене ученика'!A14</f>
        <v>12</v>
      </c>
      <c r="B13" s="156" t="str">
        <f>'оцене ученика'!B14</f>
        <v>Караклајић</v>
      </c>
      <c r="C13" s="156" t="str">
        <f>'оцене ученика'!C14</f>
        <v>Петар</v>
      </c>
      <c r="D13" s="158" t="s">
        <v>242</v>
      </c>
      <c r="E13" s="15" t="s">
        <v>229</v>
      </c>
      <c r="F13" s="15" t="s">
        <v>243</v>
      </c>
      <c r="G13" s="15">
        <v>2000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5"/>
      <c r="N13" s="15"/>
      <c r="O13" t="str">
        <f>'подаци о школи за сведочанство'!$B$1</f>
        <v>Трговачка школа</v>
      </c>
      <c r="P13" t="str">
        <f>'подаци о школи за сведочанство'!$B$2</f>
        <v>у Београду</v>
      </c>
      <c r="Q13" t="str">
        <f>'подаци о школи за сведочанство'!$B$3</f>
        <v>022-05-425/94-03</v>
      </c>
      <c r="R13" t="str">
        <f>'подаци о школи за сведочанство'!$B$4</f>
        <v>22.04.1994.</v>
      </c>
      <c r="S13" t="str">
        <f>'подаци о школи за сведочанство'!$B$5</f>
        <v>2016/2017.</v>
      </c>
      <c r="T13">
        <f>'подаци о школи за сведочанство'!$B$6</f>
        <v>0</v>
      </c>
      <c r="U13" t="str">
        <f>'подаци о школи за сведочанство'!$B$7</f>
        <v>трговински техничар</v>
      </c>
      <c r="V13" t="str">
        <f>'подаци о школи за сведочанство'!$B$8</f>
        <v>четири</v>
      </c>
      <c r="W13" t="str">
        <f>'оцене ученика'!$D$2</f>
        <v>Српски језик и књижевност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 xml:space="preserve"> </v>
      </c>
      <c r="Y13" t="str">
        <f>IF('оцене ученика'!$E$2=0," ",'оцене ученика'!$E$2)</f>
        <v>Енглески језик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 xml:space="preserve"> </v>
      </c>
      <c r="AA13" t="str">
        <f>IF('оцене ученика'!$F$2=0," ",'оцене ученика'!$F$2)</f>
        <v>Историја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 xml:space="preserve"> </v>
      </c>
      <c r="AC13" t="str">
        <f>IF('оцене ученика'!$G$2=0," ",'оцене ученика'!$G$2)</f>
        <v>Ликовна култура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 xml:space="preserve"> </v>
      </c>
      <c r="AE13" t="str">
        <f>IF('оцене ученика'!$H$2=0," ",'оцене ученика'!$H$2)</f>
        <v>Физичко васпитање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 xml:space="preserve"> </v>
      </c>
      <c r="AG13" t="str">
        <f>IF('оцене ученика'!$I$2=0," ",'оцене ученика'!$I$2)</f>
        <v>Математика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 xml:space="preserve"> </v>
      </c>
      <c r="AI13" t="str">
        <f>IF('оцене ученика'!$J$2=0," ",'оцене ученика'!$J$2)</f>
        <v>Физика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 xml:space="preserve"> </v>
      </c>
      <c r="AK13" t="str">
        <f>IF('оцене ученика'!$K$2=0," ",'оцене ученика'!$K$2)</f>
        <v>Хемија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 xml:space="preserve"> </v>
      </c>
      <c r="AM13" t="str">
        <f>IF('оцене ученика'!$L$2=0," ",'оцене ученика'!$L$2)</f>
        <v>Економика и организација трговинских предузећа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 xml:space="preserve"> </v>
      </c>
      <c r="AO13" t="str">
        <f>IF('оцене ученика'!$M$2=0," ",'оцене ученика'!$M$2)</f>
        <v>Пословна информатика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 xml:space="preserve"> </v>
      </c>
      <c r="AQ13" t="str">
        <f>IF('оцене ученика'!$N$2=0," ",'оцене ученика'!$N$2)</f>
        <v>Трговинско пословање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 xml:space="preserve"> </v>
      </c>
      <c r="AS13" t="str">
        <f>IF('оцене ученика'!$O$2=0," ",'оцене ученика'!$O$2)</f>
        <v>Практична настава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 xml:space="preserve"> </v>
      </c>
      <c r="AU13" t="str">
        <f>IF('оцене ученика'!$P$2=0," ",'оцене ученика'!$P$2)</f>
        <v xml:space="preserve"> 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 xml:space="preserve"> 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 xml:space="preserve"> </v>
      </c>
      <c r="BH13" t="str">
        <f>IF(BG13='оцене ученика'!$W$2,'оцене ученика'!W14,IF('подаци о ученицима'!BG13='оцене ученика'!$X$2,'оцене ученика'!X14," "))</f>
        <v xml:space="preserve"> 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 xml:space="preserve"> 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 xml:space="preserve"> </v>
      </c>
      <c r="BK13" s="10" t="str">
        <f>'оцене ученика'!AE14</f>
        <v xml:space="preserve"> </v>
      </c>
      <c r="BL13" s="10" t="e">
        <f t="shared" si="0"/>
        <v>#VALUE!</v>
      </c>
      <c r="BM13" s="11" t="e">
        <f t="shared" si="1"/>
        <v>#VALUE!</v>
      </c>
      <c r="BN13" t="e">
        <f t="shared" si="2"/>
        <v>#VALUE!</v>
      </c>
      <c r="BO13" t="e">
        <f>'подаци о школи за сведочанство'!$D$5</f>
        <v>#VALUE!</v>
      </c>
      <c r="BP13" t="str">
        <f>IF('оцене ученика'!D14=0," ",'оцене ученика'!D14)</f>
        <v xml:space="preserve"> </v>
      </c>
      <c r="BQ13" t="str">
        <f>IF('оцене ученика'!E14=0," ",'оцене ученика'!E14)</f>
        <v xml:space="preserve"> </v>
      </c>
      <c r="BR13" t="str">
        <f>IF('оцене ученика'!F14=0," ",'оцене ученика'!F14)</f>
        <v xml:space="preserve"> </v>
      </c>
      <c r="BS13" t="str">
        <f>IF('оцене ученика'!G14=0," ",'оцене ученика'!G14)</f>
        <v xml:space="preserve"> </v>
      </c>
      <c r="BT13" t="str">
        <f>IF('оцене ученика'!H14=0," ",'оцене ученика'!H14)</f>
        <v xml:space="preserve"> </v>
      </c>
      <c r="BU13" t="str">
        <f>IF('оцене ученика'!I14=0," ",'оцене ученика'!I14)</f>
        <v xml:space="preserve"> </v>
      </c>
      <c r="BV13" t="str">
        <f>IF('оцене ученика'!J14=0," ",'оцене ученика'!J14)</f>
        <v xml:space="preserve"> </v>
      </c>
      <c r="BW13" t="str">
        <f>IF('оцене ученика'!K14=0," ",'оцене ученика'!K14)</f>
        <v xml:space="preserve"> </v>
      </c>
      <c r="BX13" t="str">
        <f>IF('оцене ученика'!L14=0," ",'оцене ученика'!L14)</f>
        <v xml:space="preserve"> </v>
      </c>
      <c r="BY13" t="str">
        <f>IF('оцене ученика'!M14=0," ",'оцене ученика'!M14)</f>
        <v xml:space="preserve"> </v>
      </c>
      <c r="BZ13" t="str">
        <f>IF('оцене ученика'!N14=0," ",'оцене ученика'!N14)</f>
        <v xml:space="preserve"> </v>
      </c>
      <c r="CA13" t="str">
        <f>IF('оцене ученика'!O14=0," ",'оцене ученика'!O14)</f>
        <v xml:space="preserve"> </v>
      </c>
      <c r="CB13" t="str">
        <f>IF('оцене ученика'!P14=0," ",'оцене ученика'!P14)</f>
        <v xml:space="preserve"> 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 x14ac:dyDescent="0.2">
      <c r="A14" s="156">
        <f>'оцене ученика'!A15</f>
        <v>13</v>
      </c>
      <c r="B14" s="156" t="str">
        <f>'оцене ученика'!B15</f>
        <v>Лазаревић</v>
      </c>
      <c r="C14" s="156" t="str">
        <f>'оцене ученика'!C15</f>
        <v>Сандра</v>
      </c>
      <c r="D14" s="158" t="s">
        <v>244</v>
      </c>
      <c r="E14" s="15" t="s">
        <v>245</v>
      </c>
      <c r="F14" s="15" t="s">
        <v>246</v>
      </c>
      <c r="G14" s="15">
        <v>2000</v>
      </c>
      <c r="H14" s="15" t="s">
        <v>207</v>
      </c>
      <c r="I14" s="15" t="s">
        <v>208</v>
      </c>
      <c r="J14" s="15" t="s">
        <v>209</v>
      </c>
      <c r="K14" s="15" t="s">
        <v>210</v>
      </c>
      <c r="L14" s="15" t="s">
        <v>211</v>
      </c>
      <c r="M14" s="15"/>
      <c r="N14" s="15"/>
      <c r="O14" t="str">
        <f>'подаци о школи за сведочанство'!$B$1</f>
        <v>Трговачка школа</v>
      </c>
      <c r="P14" t="str">
        <f>'подаци о школи за сведочанство'!$B$2</f>
        <v>у Београду</v>
      </c>
      <c r="Q14" t="str">
        <f>'подаци о школи за сведочанство'!$B$3</f>
        <v>022-05-425/94-03</v>
      </c>
      <c r="R14" t="str">
        <f>'подаци о школи за сведочанство'!$B$4</f>
        <v>22.04.1994.</v>
      </c>
      <c r="S14" t="str">
        <f>'подаци о школи за сведочанство'!$B$5</f>
        <v>2016/2017.</v>
      </c>
      <c r="T14">
        <f>'подаци о школи за сведочанство'!$B$6</f>
        <v>0</v>
      </c>
      <c r="U14" t="str">
        <f>'подаци о школи за сведочанство'!$B$7</f>
        <v>трговински техничар</v>
      </c>
      <c r="V14" t="str">
        <f>'подаци о школи за сведочанство'!$B$8</f>
        <v>четири</v>
      </c>
      <c r="W14" t="str">
        <f>'оцене ученика'!$D$2</f>
        <v>Српски језик и књижевност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 xml:space="preserve"> </v>
      </c>
      <c r="Y14" t="str">
        <f>IF('оцене ученика'!$E$2=0," ",'оцене ученика'!$E$2)</f>
        <v>Енглески језик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 xml:space="preserve"> </v>
      </c>
      <c r="AA14" t="str">
        <f>IF('оцене ученика'!$F$2=0," ",'оцене ученика'!$F$2)</f>
        <v>Историја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 xml:space="preserve"> </v>
      </c>
      <c r="AC14" t="str">
        <f>IF('оцене ученика'!$G$2=0," ",'оцене ученика'!$G$2)</f>
        <v>Ликовна култура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 xml:space="preserve"> </v>
      </c>
      <c r="AE14" t="str">
        <f>IF('оцене ученика'!$H$2=0," ",'оцене ученика'!$H$2)</f>
        <v>Физичко васпитање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 xml:space="preserve"> </v>
      </c>
      <c r="AG14" t="str">
        <f>IF('оцене ученика'!$I$2=0," ",'оцене ученика'!$I$2)</f>
        <v>Математика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 xml:space="preserve"> </v>
      </c>
      <c r="AI14" t="str">
        <f>IF('оцене ученика'!$J$2=0," ",'оцене ученика'!$J$2)</f>
        <v>Физика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 xml:space="preserve"> </v>
      </c>
      <c r="AK14" t="str">
        <f>IF('оцене ученика'!$K$2=0," ",'оцене ученика'!$K$2)</f>
        <v>Хемија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 xml:space="preserve"> </v>
      </c>
      <c r="AM14" t="str">
        <f>IF('оцене ученика'!$L$2=0," ",'оцене ученика'!$L$2)</f>
        <v>Економика и организација трговинских предузећа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 xml:space="preserve"> </v>
      </c>
      <c r="AO14" t="str">
        <f>IF('оцене ученика'!$M$2=0," ",'оцене ученика'!$M$2)</f>
        <v>Пословна информатика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 xml:space="preserve"> </v>
      </c>
      <c r="AQ14" t="str">
        <f>IF('оцене ученика'!$N$2=0," ",'оцене ученика'!$N$2)</f>
        <v>Трговинско пословање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 xml:space="preserve"> </v>
      </c>
      <c r="AS14" t="str">
        <f>IF('оцене ученика'!$O$2=0," ",'оцене ученика'!$O$2)</f>
        <v>Практична настава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 xml:space="preserve"> </v>
      </c>
      <c r="AU14" t="str">
        <f>IF('оцене ученика'!$P$2=0," ",'оцене ученика'!$P$2)</f>
        <v xml:space="preserve"> 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 xml:space="preserve"> 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 xml:space="preserve"> </v>
      </c>
      <c r="BH14" t="str">
        <f>IF(BG14='оцене ученика'!$W$2,'оцене ученика'!W15,IF('подаци о ученицима'!BG14='оцене ученика'!$X$2,'оцене ученика'!X15," "))</f>
        <v xml:space="preserve"> 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 xml:space="preserve"> 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 xml:space="preserve"> </v>
      </c>
      <c r="BK14" s="10" t="str">
        <f>'оцене ученика'!AE15</f>
        <v xml:space="preserve"> </v>
      </c>
      <c r="BL14" s="10" t="e">
        <f t="shared" si="0"/>
        <v>#VALUE!</v>
      </c>
      <c r="BM14" s="11" t="e">
        <f t="shared" si="1"/>
        <v>#VALUE!</v>
      </c>
      <c r="BN14" t="e">
        <f t="shared" si="2"/>
        <v>#VALUE!</v>
      </c>
      <c r="BO14" t="e">
        <f>'подаци о школи за сведочанство'!$D$5</f>
        <v>#VALUE!</v>
      </c>
      <c r="BP14" t="str">
        <f>IF('оцене ученика'!D15=0," ",'оцене ученика'!D15)</f>
        <v xml:space="preserve"> </v>
      </c>
      <c r="BQ14" t="str">
        <f>IF('оцене ученика'!E15=0," ",'оцене ученика'!E15)</f>
        <v xml:space="preserve"> </v>
      </c>
      <c r="BR14" t="str">
        <f>IF('оцене ученика'!F15=0," ",'оцене ученика'!F15)</f>
        <v xml:space="preserve"> </v>
      </c>
      <c r="BS14" t="str">
        <f>IF('оцене ученика'!G15=0," ",'оцене ученика'!G15)</f>
        <v xml:space="preserve"> </v>
      </c>
      <c r="BT14" t="str">
        <f>IF('оцене ученика'!H15=0," ",'оцене ученика'!H15)</f>
        <v xml:space="preserve"> </v>
      </c>
      <c r="BU14" t="str">
        <f>IF('оцене ученика'!I15=0," ",'оцене ученика'!I15)</f>
        <v xml:space="preserve"> </v>
      </c>
      <c r="BV14" t="str">
        <f>IF('оцене ученика'!J15=0," ",'оцене ученика'!J15)</f>
        <v xml:space="preserve"> </v>
      </c>
      <c r="BW14" t="str">
        <f>IF('оцене ученика'!K15=0," ",'оцене ученика'!K15)</f>
        <v xml:space="preserve"> </v>
      </c>
      <c r="BX14" t="str">
        <f>IF('оцене ученика'!L15=0," ",'оцене ученика'!L15)</f>
        <v xml:space="preserve"> </v>
      </c>
      <c r="BY14" t="str">
        <f>IF('оцене ученика'!M15=0," ",'оцене ученика'!M15)</f>
        <v xml:space="preserve"> </v>
      </c>
      <c r="BZ14" t="str">
        <f>IF('оцене ученика'!N15=0," ",'оцене ученика'!N15)</f>
        <v xml:space="preserve"> </v>
      </c>
      <c r="CA14" t="str">
        <f>IF('оцене ученика'!O15=0," ",'оцене ученика'!O15)</f>
        <v xml:space="preserve"> </v>
      </c>
      <c r="CB14" t="str">
        <f>IF('оцене ученика'!P15=0," ",'оцене ученика'!P15)</f>
        <v xml:space="preserve"> 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 x14ac:dyDescent="0.2">
      <c r="A15" s="156">
        <f>'оцене ученика'!A16</f>
        <v>14</v>
      </c>
      <c r="B15" s="156" t="str">
        <f>'оцене ученика'!B16</f>
        <v>Максимовић</v>
      </c>
      <c r="C15" s="156" t="str">
        <f>'оцене ученика'!C16</f>
        <v>Љиљана</v>
      </c>
      <c r="D15" s="158" t="s">
        <v>247</v>
      </c>
      <c r="E15" s="15" t="s">
        <v>216</v>
      </c>
      <c r="F15" s="15" t="s">
        <v>248</v>
      </c>
      <c r="G15" s="15">
        <v>2000</v>
      </c>
      <c r="H15" s="15" t="s">
        <v>207</v>
      </c>
      <c r="I15" s="15" t="s">
        <v>208</v>
      </c>
      <c r="J15" s="15" t="s">
        <v>209</v>
      </c>
      <c r="K15" s="15" t="s">
        <v>210</v>
      </c>
      <c r="L15" s="15" t="s">
        <v>211</v>
      </c>
      <c r="M15" s="15"/>
      <c r="N15" s="15"/>
      <c r="O15" t="str">
        <f>'подаци о школи за сведочанство'!$B$1</f>
        <v>Трговачка школа</v>
      </c>
      <c r="P15" t="str">
        <f>'подаци о школи за сведочанство'!$B$2</f>
        <v>у Београду</v>
      </c>
      <c r="Q15" t="str">
        <f>'подаци о школи за сведочанство'!$B$3</f>
        <v>022-05-425/94-03</v>
      </c>
      <c r="R15" t="str">
        <f>'подаци о школи за сведочанство'!$B$4</f>
        <v>22.04.1994.</v>
      </c>
      <c r="S15" t="str">
        <f>'подаци о школи за сведочанство'!$B$5</f>
        <v>2016/2017.</v>
      </c>
      <c r="T15">
        <f>'подаци о школи за сведочанство'!$B$6</f>
        <v>0</v>
      </c>
      <c r="U15" t="str">
        <f>'подаци о школи за сведочанство'!$B$7</f>
        <v>трговински техничар</v>
      </c>
      <c r="V15" t="str">
        <f>'подаци о школи за сведочанство'!$B$8</f>
        <v>четири</v>
      </c>
      <c r="W15" t="str">
        <f>'оцене ученика'!$D$2</f>
        <v>Српски језик и књижевност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 xml:space="preserve"> </v>
      </c>
      <c r="Y15" t="str">
        <f>IF('оцене ученика'!$E$2=0," ",'оцене ученика'!$E$2)</f>
        <v>Енглески језик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 xml:space="preserve"> </v>
      </c>
      <c r="AA15" t="str">
        <f>IF('оцене ученика'!$F$2=0," ",'оцене ученика'!$F$2)</f>
        <v>Историја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 xml:space="preserve"> </v>
      </c>
      <c r="AC15" t="str">
        <f>IF('оцене ученика'!$G$2=0," ",'оцене ученика'!$G$2)</f>
        <v>Ликовна култура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 xml:space="preserve"> </v>
      </c>
      <c r="AE15" t="str">
        <f>IF('оцене ученика'!$H$2=0," ",'оцене ученика'!$H$2)</f>
        <v>Физичко васпитање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 xml:space="preserve"> </v>
      </c>
      <c r="AG15" t="str">
        <f>IF('оцене ученика'!$I$2=0," ",'оцене ученика'!$I$2)</f>
        <v>Математика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 xml:space="preserve"> </v>
      </c>
      <c r="AI15" t="str">
        <f>IF('оцене ученика'!$J$2=0," ",'оцене ученика'!$J$2)</f>
        <v>Физика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 xml:space="preserve"> </v>
      </c>
      <c r="AK15" t="str">
        <f>IF('оцене ученика'!$K$2=0," ",'оцене ученика'!$K$2)</f>
        <v>Хемија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 xml:space="preserve"> </v>
      </c>
      <c r="AM15" t="str">
        <f>IF('оцене ученика'!$L$2=0," ",'оцене ученика'!$L$2)</f>
        <v>Економика и организација трговинских предузећа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 xml:space="preserve"> </v>
      </c>
      <c r="AO15" t="str">
        <f>IF('оцене ученика'!$M$2=0," ",'оцене ученика'!$M$2)</f>
        <v>Пословна информатика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 xml:space="preserve"> </v>
      </c>
      <c r="AQ15" t="str">
        <f>IF('оцене ученика'!$N$2=0," ",'оцене ученика'!$N$2)</f>
        <v>Трговинско пословање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 xml:space="preserve"> </v>
      </c>
      <c r="AS15" t="str">
        <f>IF('оцене ученика'!$O$2=0," ",'оцене ученика'!$O$2)</f>
        <v>Практична настава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 xml:space="preserve"> </v>
      </c>
      <c r="AU15" t="str">
        <f>IF('оцене ученика'!$P$2=0," ",'оцене ученика'!$P$2)</f>
        <v xml:space="preserve"> 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 xml:space="preserve"> 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 xml:space="preserve"> </v>
      </c>
      <c r="BH15" t="str">
        <f>IF(BG15='оцене ученика'!$W$2,'оцене ученика'!W16,IF('подаци о ученицима'!BG15='оцене ученика'!$X$2,'оцене ученика'!X16," "))</f>
        <v xml:space="preserve"> 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 xml:space="preserve"> 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 xml:space="preserve"> </v>
      </c>
      <c r="BK15" s="10" t="str">
        <f>'оцене ученика'!AE16</f>
        <v xml:space="preserve"> </v>
      </c>
      <c r="BL15" s="10" t="e">
        <f t="shared" si="0"/>
        <v>#VALUE!</v>
      </c>
      <c r="BM15" s="11" t="e">
        <f t="shared" si="1"/>
        <v>#VALUE!</v>
      </c>
      <c r="BN15" t="e">
        <f t="shared" si="2"/>
        <v>#VALUE!</v>
      </c>
      <c r="BO15" t="e">
        <f>'подаци о школи за сведочанство'!$D$5</f>
        <v>#VALUE!</v>
      </c>
      <c r="BP15" t="str">
        <f>IF('оцене ученика'!D16=0," ",'оцене ученика'!D16)</f>
        <v xml:space="preserve"> </v>
      </c>
      <c r="BQ15" t="str">
        <f>IF('оцене ученика'!E16=0," ",'оцене ученика'!E16)</f>
        <v xml:space="preserve"> </v>
      </c>
      <c r="BR15" t="str">
        <f>IF('оцене ученика'!F16=0," ",'оцене ученика'!F16)</f>
        <v xml:space="preserve"> </v>
      </c>
      <c r="BS15" t="str">
        <f>IF('оцене ученика'!G16=0," ",'оцене ученика'!G16)</f>
        <v xml:space="preserve"> </v>
      </c>
      <c r="BT15" t="str">
        <f>IF('оцене ученика'!H16=0," ",'оцене ученика'!H16)</f>
        <v xml:space="preserve"> </v>
      </c>
      <c r="BU15" t="str">
        <f>IF('оцене ученика'!I16=0," ",'оцене ученика'!I16)</f>
        <v xml:space="preserve"> </v>
      </c>
      <c r="BV15" t="str">
        <f>IF('оцене ученика'!J16=0," ",'оцене ученика'!J16)</f>
        <v xml:space="preserve"> </v>
      </c>
      <c r="BW15" t="str">
        <f>IF('оцене ученика'!K16=0," ",'оцене ученика'!K16)</f>
        <v xml:space="preserve"> </v>
      </c>
      <c r="BX15" t="str">
        <f>IF('оцене ученика'!L16=0," ",'оцене ученика'!L16)</f>
        <v xml:space="preserve"> </v>
      </c>
      <c r="BY15" t="str">
        <f>IF('оцене ученика'!M16=0," ",'оцене ученика'!M16)</f>
        <v xml:space="preserve"> </v>
      </c>
      <c r="BZ15" t="str">
        <f>IF('оцене ученика'!N16=0," ",'оцене ученика'!N16)</f>
        <v xml:space="preserve"> </v>
      </c>
      <c r="CA15" t="str">
        <f>IF('оцене ученика'!O16=0," ",'оцене ученика'!O16)</f>
        <v xml:space="preserve"> </v>
      </c>
      <c r="CB15" t="str">
        <f>IF('оцене ученика'!P16=0," ",'оцене ученика'!P16)</f>
        <v xml:space="preserve"> 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 x14ac:dyDescent="0.2">
      <c r="A16" s="156">
        <f>'оцене ученика'!A17</f>
        <v>15</v>
      </c>
      <c r="B16" s="156" t="str">
        <f>'оцене ученика'!B17</f>
        <v>Медош</v>
      </c>
      <c r="C16" s="156" t="str">
        <f>'оцене ученика'!C17</f>
        <v>Стефан</v>
      </c>
      <c r="D16" s="158" t="s">
        <v>249</v>
      </c>
      <c r="E16" s="15" t="s">
        <v>250</v>
      </c>
      <c r="F16" s="15" t="s">
        <v>251</v>
      </c>
      <c r="G16" s="15">
        <v>2001</v>
      </c>
      <c r="H16" s="15" t="s">
        <v>207</v>
      </c>
      <c r="I16" s="15" t="s">
        <v>208</v>
      </c>
      <c r="J16" s="15" t="s">
        <v>209</v>
      </c>
      <c r="K16" s="15" t="s">
        <v>210</v>
      </c>
      <c r="L16" s="15" t="s">
        <v>211</v>
      </c>
      <c r="M16" s="15"/>
      <c r="N16" s="15"/>
      <c r="O16" t="str">
        <f>'подаци о школи за сведочанство'!$B$1</f>
        <v>Трговачка школа</v>
      </c>
      <c r="P16" t="str">
        <f>'подаци о школи за сведочанство'!$B$2</f>
        <v>у Београду</v>
      </c>
      <c r="Q16" t="str">
        <f>'подаци о школи за сведочанство'!$B$3</f>
        <v>022-05-425/94-03</v>
      </c>
      <c r="R16" t="str">
        <f>'подаци о школи за сведочанство'!$B$4</f>
        <v>22.04.1994.</v>
      </c>
      <c r="S16" t="str">
        <f>'подаци о школи за сведочанство'!$B$5</f>
        <v>2016/2017.</v>
      </c>
      <c r="T16">
        <f>'подаци о школи за сведочанство'!$B$6</f>
        <v>0</v>
      </c>
      <c r="U16" t="str">
        <f>'подаци о школи за сведочанство'!$B$7</f>
        <v>трговински техничар</v>
      </c>
      <c r="V16" t="str">
        <f>'подаци о школи за сведочанство'!$B$8</f>
        <v>четири</v>
      </c>
      <c r="W16" t="str">
        <f>'оцене ученика'!$D$2</f>
        <v>Српски језик и књижевност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 xml:space="preserve"> </v>
      </c>
      <c r="Y16" t="str">
        <f>IF('оцене ученика'!$E$2=0," ",'оцене ученика'!$E$2)</f>
        <v>Енглески језик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 xml:space="preserve"> </v>
      </c>
      <c r="AA16" t="str">
        <f>IF('оцене ученика'!$F$2=0," ",'оцене ученика'!$F$2)</f>
        <v>Историја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 xml:space="preserve"> </v>
      </c>
      <c r="AC16" t="str">
        <f>IF('оцене ученика'!$G$2=0," ",'оцене ученика'!$G$2)</f>
        <v>Ликовна култура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 xml:space="preserve"> </v>
      </c>
      <c r="AE16" t="str">
        <f>IF('оцене ученика'!$H$2=0," ",'оцене ученика'!$H$2)</f>
        <v>Физичко васпитање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 xml:space="preserve"> </v>
      </c>
      <c r="AG16" t="str">
        <f>IF('оцене ученика'!$I$2=0," ",'оцене ученика'!$I$2)</f>
        <v>Математика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 xml:space="preserve"> </v>
      </c>
      <c r="AI16" t="str">
        <f>IF('оцене ученика'!$J$2=0," ",'оцене ученика'!$J$2)</f>
        <v>Физика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 xml:space="preserve"> </v>
      </c>
      <c r="AK16" t="str">
        <f>IF('оцене ученика'!$K$2=0," ",'оцене ученика'!$K$2)</f>
        <v>Хемија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 xml:space="preserve"> </v>
      </c>
      <c r="AM16" t="str">
        <f>IF('оцене ученика'!$L$2=0," ",'оцене ученика'!$L$2)</f>
        <v>Економика и организација трговинских предузећа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 xml:space="preserve"> </v>
      </c>
      <c r="AO16" t="str">
        <f>IF('оцене ученика'!$M$2=0," ",'оцене ученика'!$M$2)</f>
        <v>Пословна информатика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 xml:space="preserve"> </v>
      </c>
      <c r="AQ16" t="str">
        <f>IF('оцене ученика'!$N$2=0," ",'оцене ученика'!$N$2)</f>
        <v>Трговинско пословање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 xml:space="preserve"> </v>
      </c>
      <c r="AS16" t="str">
        <f>IF('оцене ученика'!$O$2=0," ",'оцене ученика'!$O$2)</f>
        <v>Практична настава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 xml:space="preserve"> </v>
      </c>
      <c r="AU16" t="str">
        <f>IF('оцене ученика'!$P$2=0," ",'оцене ученика'!$P$2)</f>
        <v xml:space="preserve"> 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 xml:space="preserve"> 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 xml:space="preserve"> </v>
      </c>
      <c r="BH16" t="str">
        <f>IF(BG16='оцене ученика'!$W$2,'оцене ученика'!W17,IF('подаци о ученицима'!BG16='оцене ученика'!$X$2,'оцене ученика'!X17," "))</f>
        <v xml:space="preserve"> 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 xml:space="preserve"> 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 xml:space="preserve"> </v>
      </c>
      <c r="BK16" s="10" t="str">
        <f>'оцене ученика'!AE17</f>
        <v xml:space="preserve"> </v>
      </c>
      <c r="BL16" s="10" t="e">
        <f t="shared" si="0"/>
        <v>#VALUE!</v>
      </c>
      <c r="BM16" s="11" t="e">
        <f t="shared" si="1"/>
        <v>#VALUE!</v>
      </c>
      <c r="BN16" t="e">
        <f t="shared" si="2"/>
        <v>#VALUE!</v>
      </c>
      <c r="BO16" t="e">
        <f>'подаци о школи за сведочанство'!$D$5</f>
        <v>#VALUE!</v>
      </c>
      <c r="BP16" t="str">
        <f>IF('оцене ученика'!D17=0," ",'оцене ученика'!D17)</f>
        <v xml:space="preserve"> </v>
      </c>
      <c r="BQ16" t="str">
        <f>IF('оцене ученика'!E17=0," ",'оцене ученика'!E17)</f>
        <v xml:space="preserve"> </v>
      </c>
      <c r="BR16" t="str">
        <f>IF('оцене ученика'!F17=0," ",'оцене ученика'!F17)</f>
        <v xml:space="preserve"> </v>
      </c>
      <c r="BS16" t="str">
        <f>IF('оцене ученика'!G17=0," ",'оцене ученика'!G17)</f>
        <v xml:space="preserve"> </v>
      </c>
      <c r="BT16" t="str">
        <f>IF('оцене ученика'!H17=0," ",'оцене ученика'!H17)</f>
        <v xml:space="preserve"> </v>
      </c>
      <c r="BU16" t="str">
        <f>IF('оцене ученика'!I17=0," ",'оцене ученика'!I17)</f>
        <v xml:space="preserve"> </v>
      </c>
      <c r="BV16" t="str">
        <f>IF('оцене ученика'!J17=0," ",'оцене ученика'!J17)</f>
        <v xml:space="preserve"> </v>
      </c>
      <c r="BW16" t="str">
        <f>IF('оцене ученика'!K17=0," ",'оцене ученика'!K17)</f>
        <v xml:space="preserve"> </v>
      </c>
      <c r="BX16" t="str">
        <f>IF('оцене ученика'!L17=0," ",'оцене ученика'!L17)</f>
        <v xml:space="preserve"> </v>
      </c>
      <c r="BY16" t="str">
        <f>IF('оцене ученика'!M17=0," ",'оцене ученика'!M17)</f>
        <v xml:space="preserve"> </v>
      </c>
      <c r="BZ16" t="str">
        <f>IF('оцене ученика'!N17=0," ",'оцене ученика'!N17)</f>
        <v xml:space="preserve"> </v>
      </c>
      <c r="CA16" t="str">
        <f>IF('оцене ученика'!O17=0," ",'оцене ученика'!O17)</f>
        <v xml:space="preserve"> </v>
      </c>
      <c r="CB16" t="str">
        <f>IF('оцене ученика'!P17=0," ",'оцене ученика'!P17)</f>
        <v xml:space="preserve"> 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 x14ac:dyDescent="0.2">
      <c r="A17" s="156">
        <f>'оцене ученика'!A18</f>
        <v>16</v>
      </c>
      <c r="B17" s="156" t="str">
        <f>'оцене ученика'!B18</f>
        <v>Николић</v>
      </c>
      <c r="C17" s="156" t="str">
        <f>'оцене ученика'!C18</f>
        <v>Лука</v>
      </c>
      <c r="D17" s="158" t="s">
        <v>252</v>
      </c>
      <c r="E17" s="15" t="s">
        <v>253</v>
      </c>
      <c r="F17" s="15" t="s">
        <v>254</v>
      </c>
      <c r="G17" s="15">
        <v>2000</v>
      </c>
      <c r="H17" s="15" t="s">
        <v>207</v>
      </c>
      <c r="I17" s="15" t="s">
        <v>255</v>
      </c>
      <c r="J17" s="15" t="s">
        <v>209</v>
      </c>
      <c r="K17" s="15" t="s">
        <v>210</v>
      </c>
      <c r="L17" s="15" t="s">
        <v>211</v>
      </c>
      <c r="M17" s="15"/>
      <c r="N17" s="15"/>
      <c r="O17" t="str">
        <f>'подаци о школи за сведочанство'!$B$1</f>
        <v>Трговачка школа</v>
      </c>
      <c r="P17" t="str">
        <f>'подаци о школи за сведочанство'!$B$2</f>
        <v>у Београду</v>
      </c>
      <c r="Q17" t="str">
        <f>'подаци о школи за сведочанство'!$B$3</f>
        <v>022-05-425/94-03</v>
      </c>
      <c r="R17" t="str">
        <f>'подаци о школи за сведочанство'!$B$4</f>
        <v>22.04.1994.</v>
      </c>
      <c r="S17" t="str">
        <f>'подаци о школи за сведочанство'!$B$5</f>
        <v>2016/2017.</v>
      </c>
      <c r="T17">
        <f>'подаци о школи за сведочанство'!$B$6</f>
        <v>0</v>
      </c>
      <c r="U17" t="str">
        <f>'подаци о школи за сведочанство'!$B$7</f>
        <v>трговински техничар</v>
      </c>
      <c r="V17" t="str">
        <f>'подаци о школи за сведочанство'!$B$8</f>
        <v>четири</v>
      </c>
      <c r="W17" t="str">
        <f>'оцене ученика'!$D$2</f>
        <v>Српски језик и књижевност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 xml:space="preserve"> </v>
      </c>
      <c r="Y17" t="str">
        <f>IF('оцене ученика'!$E$2=0," ",'оцене ученика'!$E$2)</f>
        <v>Енглески језик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 xml:space="preserve"> </v>
      </c>
      <c r="AA17" t="str">
        <f>IF('оцене ученика'!$F$2=0," ",'оцене ученика'!$F$2)</f>
        <v>Историја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 xml:space="preserve"> </v>
      </c>
      <c r="AC17" t="str">
        <f>IF('оцене ученика'!$G$2=0," ",'оцене ученика'!$G$2)</f>
        <v>Ликовна култура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 xml:space="preserve"> </v>
      </c>
      <c r="AE17" t="str">
        <f>IF('оцене ученика'!$H$2=0," ",'оцене ученика'!$H$2)</f>
        <v>Физичко васпитање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 xml:space="preserve"> </v>
      </c>
      <c r="AG17" t="str">
        <f>IF('оцене ученика'!$I$2=0," ",'оцене ученика'!$I$2)</f>
        <v>Математика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 xml:space="preserve"> </v>
      </c>
      <c r="AI17" t="str">
        <f>IF('оцене ученика'!$J$2=0," ",'оцене ученика'!$J$2)</f>
        <v>Физика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 xml:space="preserve"> </v>
      </c>
      <c r="AK17" t="str">
        <f>IF('оцене ученика'!$K$2=0," ",'оцене ученика'!$K$2)</f>
        <v>Хемија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 xml:space="preserve"> </v>
      </c>
      <c r="AM17" t="str">
        <f>IF('оцене ученика'!$L$2=0," ",'оцене ученика'!$L$2)</f>
        <v>Економика и организација трговинских предузећа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 xml:space="preserve"> </v>
      </c>
      <c r="AO17" t="str">
        <f>IF('оцене ученика'!$M$2=0," ",'оцене ученика'!$M$2)</f>
        <v>Пословна информатика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 xml:space="preserve"> </v>
      </c>
      <c r="AQ17" t="str">
        <f>IF('оцене ученика'!$N$2=0," ",'оцене ученика'!$N$2)</f>
        <v>Трговинско пословање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 xml:space="preserve"> </v>
      </c>
      <c r="AS17" t="str">
        <f>IF('оцене ученика'!$O$2=0," ",'оцене ученика'!$O$2)</f>
        <v>Практична настава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 xml:space="preserve"> </v>
      </c>
      <c r="AU17" t="str">
        <f>IF('оцене ученика'!$P$2=0," ",'оцене ученика'!$P$2)</f>
        <v xml:space="preserve"> 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 xml:space="preserve"> 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 xml:space="preserve"> </v>
      </c>
      <c r="BH17" t="str">
        <f>IF(BG17='оцене ученика'!$W$2,'оцене ученика'!W18,IF('подаци о ученицима'!BG17='оцене ученика'!$X$2,'оцене ученика'!X18," "))</f>
        <v xml:space="preserve"> 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 xml:space="preserve"> 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 xml:space="preserve"> </v>
      </c>
      <c r="BK17" s="10" t="str">
        <f>'оцене ученика'!AE18</f>
        <v xml:space="preserve"> </v>
      </c>
      <c r="BL17" s="10" t="e">
        <f t="shared" si="0"/>
        <v>#VALUE!</v>
      </c>
      <c r="BM17" s="11" t="e">
        <f t="shared" si="1"/>
        <v>#VALUE!</v>
      </c>
      <c r="BN17" t="e">
        <f t="shared" si="2"/>
        <v>#VALUE!</v>
      </c>
      <c r="BO17" t="e">
        <f>'подаци о школи за сведочанство'!$D$5</f>
        <v>#VALUE!</v>
      </c>
      <c r="BP17" t="str">
        <f>IF('оцене ученика'!D18=0," ",'оцене ученика'!D18)</f>
        <v xml:space="preserve"> </v>
      </c>
      <c r="BQ17" t="str">
        <f>IF('оцене ученика'!E18=0," ",'оцене ученика'!E18)</f>
        <v xml:space="preserve"> </v>
      </c>
      <c r="BR17" t="str">
        <f>IF('оцене ученика'!F18=0," ",'оцене ученика'!F18)</f>
        <v xml:space="preserve"> </v>
      </c>
      <c r="BS17" t="str">
        <f>IF('оцене ученика'!G18=0," ",'оцене ученика'!G18)</f>
        <v xml:space="preserve"> </v>
      </c>
      <c r="BT17" t="str">
        <f>IF('оцене ученика'!H18=0," ",'оцене ученика'!H18)</f>
        <v xml:space="preserve"> </v>
      </c>
      <c r="BU17" t="str">
        <f>IF('оцене ученика'!I18=0," ",'оцене ученика'!I18)</f>
        <v xml:space="preserve"> </v>
      </c>
      <c r="BV17" t="str">
        <f>IF('оцене ученика'!J18=0," ",'оцене ученика'!J18)</f>
        <v xml:space="preserve"> </v>
      </c>
      <c r="BW17" t="str">
        <f>IF('оцене ученика'!K18=0," ",'оцене ученика'!K18)</f>
        <v xml:space="preserve"> </v>
      </c>
      <c r="BX17" t="str">
        <f>IF('оцене ученика'!L18=0," ",'оцене ученика'!L18)</f>
        <v xml:space="preserve"> </v>
      </c>
      <c r="BY17" t="str">
        <f>IF('оцене ученика'!M18=0," ",'оцене ученика'!M18)</f>
        <v xml:space="preserve"> </v>
      </c>
      <c r="BZ17" t="str">
        <f>IF('оцене ученика'!N18=0," ",'оцене ученика'!N18)</f>
        <v xml:space="preserve"> </v>
      </c>
      <c r="CA17" t="str">
        <f>IF('оцене ученика'!O18=0," ",'оцене ученика'!O18)</f>
        <v xml:space="preserve"> </v>
      </c>
      <c r="CB17" t="str">
        <f>IF('оцене ученика'!P18=0," ",'оцене ученика'!P18)</f>
        <v xml:space="preserve"> 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 x14ac:dyDescent="0.2">
      <c r="A18" s="156">
        <f>'оцене ученика'!A19</f>
        <v>17</v>
      </c>
      <c r="B18" s="156" t="str">
        <f>'оцене ученика'!B19</f>
        <v>Петковић</v>
      </c>
      <c r="C18" s="156" t="str">
        <f>'оцене ученика'!C19</f>
        <v>Сања</v>
      </c>
      <c r="D18" s="158" t="s">
        <v>256</v>
      </c>
      <c r="E18" s="15" t="s">
        <v>257</v>
      </c>
      <c r="F18" s="15" t="s">
        <v>258</v>
      </c>
      <c r="G18" s="15">
        <v>1999</v>
      </c>
      <c r="H18" s="15" t="s">
        <v>207</v>
      </c>
      <c r="I18" s="15" t="s">
        <v>208</v>
      </c>
      <c r="J18" s="15" t="s">
        <v>209</v>
      </c>
      <c r="K18" s="15" t="s">
        <v>210</v>
      </c>
      <c r="L18" s="15" t="s">
        <v>211</v>
      </c>
      <c r="M18" s="15"/>
      <c r="N18" s="15"/>
      <c r="O18" t="str">
        <f>'подаци о школи за сведочанство'!$B$1</f>
        <v>Трговачка школа</v>
      </c>
      <c r="P18" t="str">
        <f>'подаци о школи за сведочанство'!$B$2</f>
        <v>у Београду</v>
      </c>
      <c r="Q18" t="str">
        <f>'подаци о школи за сведочанство'!$B$3</f>
        <v>022-05-425/94-03</v>
      </c>
      <c r="R18" t="str">
        <f>'подаци о школи за сведочанство'!$B$4</f>
        <v>22.04.1994.</v>
      </c>
      <c r="S18" t="str">
        <f>'подаци о школи за сведочанство'!$B$5</f>
        <v>2016/2017.</v>
      </c>
      <c r="T18">
        <f>'подаци о школи за сведочанство'!$B$6</f>
        <v>0</v>
      </c>
      <c r="U18" t="str">
        <f>'подаци о школи за сведочанство'!$B$7</f>
        <v>трговински техничар</v>
      </c>
      <c r="V18" t="str">
        <f>'подаци о школи за сведочанство'!$B$8</f>
        <v>четири</v>
      </c>
      <c r="W18" t="str">
        <f>'оцене ученика'!$D$2</f>
        <v>Српски језик и књижевност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 xml:space="preserve"> </v>
      </c>
      <c r="Y18" t="str">
        <f>IF('оцене ученика'!$E$2=0," ",'оцене ученика'!$E$2)</f>
        <v>Енглески језик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 xml:space="preserve"> </v>
      </c>
      <c r="AA18" t="str">
        <f>IF('оцене ученика'!$F$2=0," ",'оцене ученика'!$F$2)</f>
        <v>Историја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 xml:space="preserve"> </v>
      </c>
      <c r="AC18" t="str">
        <f>IF('оцене ученика'!$G$2=0," ",'оцене ученика'!$G$2)</f>
        <v>Ликовна култура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 xml:space="preserve"> </v>
      </c>
      <c r="AE18" t="str">
        <f>IF('оцене ученика'!$H$2=0," ",'оцене ученика'!$H$2)</f>
        <v>Физичко васпитање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 xml:space="preserve"> </v>
      </c>
      <c r="AG18" t="str">
        <f>IF('оцене ученика'!$I$2=0," ",'оцене ученика'!$I$2)</f>
        <v>Математика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 xml:space="preserve"> </v>
      </c>
      <c r="AI18" t="str">
        <f>IF('оцене ученика'!$J$2=0," ",'оцене ученика'!$J$2)</f>
        <v>Физика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 xml:space="preserve"> </v>
      </c>
      <c r="AK18" t="str">
        <f>IF('оцене ученика'!$K$2=0," ",'оцене ученика'!$K$2)</f>
        <v>Хемија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 xml:space="preserve"> </v>
      </c>
      <c r="AM18" t="str">
        <f>IF('оцене ученика'!$L$2=0," ",'оцене ученика'!$L$2)</f>
        <v>Економика и организација трговинских предузећа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 xml:space="preserve"> </v>
      </c>
      <c r="AO18" t="str">
        <f>IF('оцене ученика'!$M$2=0," ",'оцене ученика'!$M$2)</f>
        <v>Пословна информатика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 xml:space="preserve"> </v>
      </c>
      <c r="AQ18" t="str">
        <f>IF('оцене ученика'!$N$2=0," ",'оцене ученика'!$N$2)</f>
        <v>Трговинско пословање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 xml:space="preserve"> </v>
      </c>
      <c r="AS18" t="str">
        <f>IF('оцене ученика'!$O$2=0," ",'оцене ученика'!$O$2)</f>
        <v>Практична настава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 xml:space="preserve"> </v>
      </c>
      <c r="AU18" t="str">
        <f>IF('оцене ученика'!$P$2=0," ",'оцене ученика'!$P$2)</f>
        <v xml:space="preserve"> 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 xml:space="preserve"> 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 xml:space="preserve"> </v>
      </c>
      <c r="BH18" t="str">
        <f>IF(BG18='оцене ученика'!$W$2,'оцене ученика'!W19,IF('подаци о ученицима'!BG18='оцене ученика'!$X$2,'оцене ученика'!X19," "))</f>
        <v xml:space="preserve"> 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 xml:space="preserve"> 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 xml:space="preserve"> </v>
      </c>
      <c r="BK18" s="10" t="str">
        <f>'оцене ученика'!AE19</f>
        <v xml:space="preserve"> </v>
      </c>
      <c r="BL18" s="10" t="e">
        <f t="shared" si="0"/>
        <v>#VALUE!</v>
      </c>
      <c r="BM18" s="11" t="e">
        <f t="shared" si="1"/>
        <v>#VALUE!</v>
      </c>
      <c r="BN18" t="e">
        <f t="shared" si="2"/>
        <v>#VALUE!</v>
      </c>
      <c r="BO18" t="e">
        <f>'подаци о школи за сведочанство'!$D$5</f>
        <v>#VALUE!</v>
      </c>
      <c r="BP18" t="str">
        <f>IF('оцене ученика'!D19=0," ",'оцене ученика'!D19)</f>
        <v xml:space="preserve"> </v>
      </c>
      <c r="BQ18" t="str">
        <f>IF('оцене ученика'!E19=0," ",'оцене ученика'!E19)</f>
        <v xml:space="preserve"> </v>
      </c>
      <c r="BR18" t="str">
        <f>IF('оцене ученика'!F19=0," ",'оцене ученика'!F19)</f>
        <v xml:space="preserve"> </v>
      </c>
      <c r="BS18" t="str">
        <f>IF('оцене ученика'!G19=0," ",'оцене ученика'!G19)</f>
        <v xml:space="preserve"> </v>
      </c>
      <c r="BT18" t="str">
        <f>IF('оцене ученика'!H19=0," ",'оцене ученика'!H19)</f>
        <v xml:space="preserve"> </v>
      </c>
      <c r="BU18" t="str">
        <f>IF('оцене ученика'!I19=0," ",'оцене ученика'!I19)</f>
        <v xml:space="preserve"> </v>
      </c>
      <c r="BV18" t="str">
        <f>IF('оцене ученика'!J19=0," ",'оцене ученика'!J19)</f>
        <v xml:space="preserve"> </v>
      </c>
      <c r="BW18" t="str">
        <f>IF('оцене ученика'!K19=0," ",'оцене ученика'!K19)</f>
        <v xml:space="preserve"> </v>
      </c>
      <c r="BX18" t="str">
        <f>IF('оцене ученика'!L19=0," ",'оцене ученика'!L19)</f>
        <v xml:space="preserve"> </v>
      </c>
      <c r="BY18" t="str">
        <f>IF('оцене ученика'!M19=0," ",'оцене ученика'!M19)</f>
        <v xml:space="preserve"> </v>
      </c>
      <c r="BZ18" t="str">
        <f>IF('оцене ученика'!N19=0," ",'оцене ученика'!N19)</f>
        <v xml:space="preserve"> </v>
      </c>
      <c r="CA18" t="str">
        <f>IF('оцене ученика'!O19=0," ",'оцене ученика'!O19)</f>
        <v xml:space="preserve"> </v>
      </c>
      <c r="CB18" t="str">
        <f>IF('оцене ученика'!P19=0," ",'оцене ученика'!P19)</f>
        <v xml:space="preserve"> 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 x14ac:dyDescent="0.2">
      <c r="A19" s="156">
        <f>'оцене ученика'!A20</f>
        <v>18</v>
      </c>
      <c r="B19" s="156" t="str">
        <f>'оцене ученика'!B20</f>
        <v>Планинчевић</v>
      </c>
      <c r="C19" s="156" t="str">
        <f>'оцене ученика'!C20</f>
        <v>Урош</v>
      </c>
      <c r="D19" s="158" t="s">
        <v>261</v>
      </c>
      <c r="E19" s="15" t="s">
        <v>259</v>
      </c>
      <c r="F19" s="15" t="s">
        <v>260</v>
      </c>
      <c r="G19" s="15">
        <v>2000</v>
      </c>
      <c r="H19" s="15" t="s">
        <v>207</v>
      </c>
      <c r="I19" s="15" t="s">
        <v>208</v>
      </c>
      <c r="J19" s="15" t="s">
        <v>209</v>
      </c>
      <c r="K19" s="15" t="s">
        <v>210</v>
      </c>
      <c r="L19" s="15" t="s">
        <v>211</v>
      </c>
      <c r="M19" s="15"/>
      <c r="N19" s="15"/>
      <c r="O19" t="str">
        <f>'подаци о школи за сведочанство'!$B$1</f>
        <v>Трговачка школа</v>
      </c>
      <c r="P19" t="str">
        <f>'подаци о школи за сведочанство'!$B$2</f>
        <v>у Београду</v>
      </c>
      <c r="Q19" t="str">
        <f>'подаци о школи за сведочанство'!$B$3</f>
        <v>022-05-425/94-03</v>
      </c>
      <c r="R19" t="str">
        <f>'подаци о школи за сведочанство'!$B$4</f>
        <v>22.04.1994.</v>
      </c>
      <c r="S19" t="str">
        <f>'подаци о школи за сведочанство'!$B$5</f>
        <v>2016/2017.</v>
      </c>
      <c r="T19">
        <f>'подаци о школи за сведочанство'!$B$6</f>
        <v>0</v>
      </c>
      <c r="U19" t="str">
        <f>'подаци о школи за сведочанство'!$B$7</f>
        <v>трговински техничар</v>
      </c>
      <c r="V19" t="str">
        <f>'подаци о школи за сведочанство'!$B$8</f>
        <v>четири</v>
      </c>
      <c r="W19" t="str">
        <f>'оцене ученика'!$D$2</f>
        <v>Српски језик и књижевност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 xml:space="preserve"> </v>
      </c>
      <c r="Y19" t="str">
        <f>IF('оцене ученика'!$E$2=0," ",'оцене ученика'!$E$2)</f>
        <v>Енглески језик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 xml:space="preserve"> </v>
      </c>
      <c r="AA19" t="str">
        <f>IF('оцене ученика'!$F$2=0," ",'оцене ученика'!$F$2)</f>
        <v>Историја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 xml:space="preserve"> </v>
      </c>
      <c r="AC19" t="str">
        <f>IF('оцене ученика'!$G$2=0," ",'оцене ученика'!$G$2)</f>
        <v>Ликовна култура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 xml:space="preserve"> </v>
      </c>
      <c r="AE19" t="str">
        <f>IF('оцене ученика'!$H$2=0," ",'оцене ученика'!$H$2)</f>
        <v>Физичко васпитање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 xml:space="preserve"> </v>
      </c>
      <c r="AG19" t="str">
        <f>IF('оцене ученика'!$I$2=0," ",'оцене ученика'!$I$2)</f>
        <v>Математика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 xml:space="preserve"> </v>
      </c>
      <c r="AI19" t="str">
        <f>IF('оцене ученика'!$J$2=0," ",'оцене ученика'!$J$2)</f>
        <v>Физика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 xml:space="preserve"> </v>
      </c>
      <c r="AK19" t="str">
        <f>IF('оцене ученика'!$K$2=0," ",'оцене ученика'!$K$2)</f>
        <v>Хемија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 xml:space="preserve"> </v>
      </c>
      <c r="AM19" t="str">
        <f>IF('оцене ученика'!$L$2=0," ",'оцене ученика'!$L$2)</f>
        <v>Економика и организација трговинских предузећа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 xml:space="preserve"> </v>
      </c>
      <c r="AO19" t="str">
        <f>IF('оцене ученика'!$M$2=0," ",'оцене ученика'!$M$2)</f>
        <v>Пословна информатика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 xml:space="preserve"> </v>
      </c>
      <c r="AQ19" t="str">
        <f>IF('оцене ученика'!$N$2=0," ",'оцене ученика'!$N$2)</f>
        <v>Трговинско пословање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 xml:space="preserve"> </v>
      </c>
      <c r="AS19" t="str">
        <f>IF('оцене ученика'!$O$2=0," ",'оцене ученика'!$O$2)</f>
        <v>Практична настава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 xml:space="preserve"> </v>
      </c>
      <c r="AU19" t="str">
        <f>IF('оцене ученика'!$P$2=0," ",'оцене ученика'!$P$2)</f>
        <v xml:space="preserve"> 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 xml:space="preserve"> 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 xml:space="preserve"> </v>
      </c>
      <c r="BH19" t="str">
        <f>IF(BG19='оцене ученика'!$W$2,'оцене ученика'!W20,IF('подаци о ученицима'!BG19='оцене ученика'!$X$2,'оцене ученика'!X20," "))</f>
        <v xml:space="preserve"> 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 xml:space="preserve"> 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 xml:space="preserve"> </v>
      </c>
      <c r="BK19" s="10" t="str">
        <f>'оцене ученика'!AE20</f>
        <v xml:space="preserve"> </v>
      </c>
      <c r="BL19" s="10" t="e">
        <f t="shared" si="0"/>
        <v>#VALUE!</v>
      </c>
      <c r="BM19" s="11" t="e">
        <f t="shared" si="1"/>
        <v>#VALUE!</v>
      </c>
      <c r="BN19" t="e">
        <f t="shared" si="2"/>
        <v>#VALUE!</v>
      </c>
      <c r="BO19" t="e">
        <f>'подаци о школи за сведочанство'!$D$5</f>
        <v>#VALUE!</v>
      </c>
      <c r="BP19" t="str">
        <f>IF('оцене ученика'!D20=0," ",'оцене ученика'!D20)</f>
        <v xml:space="preserve"> </v>
      </c>
      <c r="BQ19" t="str">
        <f>IF('оцене ученика'!E20=0," ",'оцене ученика'!E20)</f>
        <v xml:space="preserve"> </v>
      </c>
      <c r="BR19" t="str">
        <f>IF('оцене ученика'!F20=0," ",'оцене ученика'!F20)</f>
        <v xml:space="preserve"> </v>
      </c>
      <c r="BS19" t="str">
        <f>IF('оцене ученика'!G20=0," ",'оцене ученика'!G20)</f>
        <v xml:space="preserve"> </v>
      </c>
      <c r="BT19" t="str">
        <f>IF('оцене ученика'!H20=0," ",'оцене ученика'!H20)</f>
        <v xml:space="preserve"> </v>
      </c>
      <c r="BU19" t="str">
        <f>IF('оцене ученика'!I20=0," ",'оцене ученика'!I20)</f>
        <v xml:space="preserve"> </v>
      </c>
      <c r="BV19" t="str">
        <f>IF('оцене ученика'!J20=0," ",'оцене ученика'!J20)</f>
        <v xml:space="preserve"> </v>
      </c>
      <c r="BW19" t="str">
        <f>IF('оцене ученика'!K20=0," ",'оцене ученика'!K20)</f>
        <v xml:space="preserve"> </v>
      </c>
      <c r="BX19" t="str">
        <f>IF('оцене ученика'!L20=0," ",'оцене ученика'!L20)</f>
        <v xml:space="preserve"> </v>
      </c>
      <c r="BY19" t="str">
        <f>IF('оцене ученика'!M20=0," ",'оцене ученика'!M20)</f>
        <v xml:space="preserve"> </v>
      </c>
      <c r="BZ19" t="str">
        <f>IF('оцене ученика'!N20=0," ",'оцене ученика'!N20)</f>
        <v xml:space="preserve"> </v>
      </c>
      <c r="CA19" t="str">
        <f>IF('оцене ученика'!O20=0," ",'оцене ученика'!O20)</f>
        <v xml:space="preserve"> </v>
      </c>
      <c r="CB19" t="str">
        <f>IF('оцене ученика'!P20=0," ",'оцене ученика'!P20)</f>
        <v xml:space="preserve"> 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 x14ac:dyDescent="0.2">
      <c r="A20" s="156">
        <f>'оцене ученика'!A21</f>
        <v>19</v>
      </c>
      <c r="B20" s="156" t="str">
        <f>'оцене ученика'!B21</f>
        <v>Поповић</v>
      </c>
      <c r="C20" s="156" t="str">
        <f>'оцене ученика'!C21</f>
        <v>Алекса</v>
      </c>
      <c r="D20" s="158" t="s">
        <v>262</v>
      </c>
      <c r="E20" s="15" t="s">
        <v>216</v>
      </c>
      <c r="F20" s="15" t="s">
        <v>263</v>
      </c>
      <c r="G20" s="15">
        <v>2000</v>
      </c>
      <c r="H20" s="15" t="s">
        <v>207</v>
      </c>
      <c r="I20" s="15" t="s">
        <v>208</v>
      </c>
      <c r="J20" s="15" t="s">
        <v>209</v>
      </c>
      <c r="K20" s="15" t="s">
        <v>210</v>
      </c>
      <c r="L20" s="15" t="s">
        <v>211</v>
      </c>
      <c r="M20" s="15"/>
      <c r="N20" s="15"/>
      <c r="O20" t="str">
        <f>'подаци о школи за сведочанство'!$B$1</f>
        <v>Трговачка школа</v>
      </c>
      <c r="P20" t="str">
        <f>'подаци о школи за сведочанство'!$B$2</f>
        <v>у Београду</v>
      </c>
      <c r="Q20" t="str">
        <f>'подаци о школи за сведочанство'!$B$3</f>
        <v>022-05-425/94-03</v>
      </c>
      <c r="R20" t="str">
        <f>'подаци о школи за сведочанство'!$B$4</f>
        <v>22.04.1994.</v>
      </c>
      <c r="S20" t="str">
        <f>'подаци о школи за сведочанство'!$B$5</f>
        <v>2016/2017.</v>
      </c>
      <c r="T20">
        <f>'подаци о школи за сведочанство'!$B$6</f>
        <v>0</v>
      </c>
      <c r="U20" t="str">
        <f>'подаци о школи за сведочанство'!$B$7</f>
        <v>трговински техничар</v>
      </c>
      <c r="V20" t="str">
        <f>'подаци о школи за сведочанство'!$B$8</f>
        <v>четири</v>
      </c>
      <c r="W20" t="str">
        <f>'оцене ученика'!$D$2</f>
        <v>Српски језик и књижевност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 xml:space="preserve"> </v>
      </c>
      <c r="Y20" t="str">
        <f>IF('оцене ученика'!$E$2=0," ",'оцене ученика'!$E$2)</f>
        <v>Енглески језик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 xml:space="preserve"> </v>
      </c>
      <c r="AA20" t="str">
        <f>IF('оцене ученика'!$F$2=0," ",'оцене ученика'!$F$2)</f>
        <v>Историја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 xml:space="preserve"> </v>
      </c>
      <c r="AC20" t="str">
        <f>IF('оцене ученика'!$G$2=0," ",'оцене ученика'!$G$2)</f>
        <v>Ликовна култура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 xml:space="preserve"> </v>
      </c>
      <c r="AE20" t="str">
        <f>IF('оцене ученика'!$H$2=0," ",'оцене ученика'!$H$2)</f>
        <v>Физичко васпитање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 xml:space="preserve"> </v>
      </c>
      <c r="AG20" t="str">
        <f>IF('оцене ученика'!$I$2=0," ",'оцене ученика'!$I$2)</f>
        <v>Математика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 xml:space="preserve"> </v>
      </c>
      <c r="AI20" t="str">
        <f>IF('оцене ученика'!$J$2=0," ",'оцене ученика'!$J$2)</f>
        <v>Физика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 xml:space="preserve"> </v>
      </c>
      <c r="AK20" t="str">
        <f>IF('оцене ученика'!$K$2=0," ",'оцене ученика'!$K$2)</f>
        <v>Хемија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 xml:space="preserve"> </v>
      </c>
      <c r="AM20" t="str">
        <f>IF('оцене ученика'!$L$2=0," ",'оцене ученика'!$L$2)</f>
        <v>Економика и организација трговинских предузећа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 xml:space="preserve"> </v>
      </c>
      <c r="AO20" t="str">
        <f>IF('оцене ученика'!$M$2=0," ",'оцене ученика'!$M$2)</f>
        <v>Пословна информатика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 xml:space="preserve"> </v>
      </c>
      <c r="AQ20" t="str">
        <f>IF('оцене ученика'!$N$2=0," ",'оцене ученика'!$N$2)</f>
        <v>Трговинско пословање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 xml:space="preserve"> </v>
      </c>
      <c r="AS20" t="str">
        <f>IF('оцене ученика'!$O$2=0," ",'оцене ученика'!$O$2)</f>
        <v>Практична настава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 xml:space="preserve"> </v>
      </c>
      <c r="AU20" t="str">
        <f>IF('оцене ученика'!$P$2=0," ",'оцене ученика'!$P$2)</f>
        <v xml:space="preserve"> 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 xml:space="preserve"> 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 xml:space="preserve"> </v>
      </c>
      <c r="BH20" t="str">
        <f>IF(BG20='оцене ученика'!$W$2,'оцене ученика'!W21,IF('подаци о ученицима'!BG20='оцене ученика'!$X$2,'оцене ученика'!X21," "))</f>
        <v xml:space="preserve"> 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 xml:space="preserve"> 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 xml:space="preserve"> </v>
      </c>
      <c r="BK20" s="10" t="str">
        <f>'оцене ученика'!AE21</f>
        <v xml:space="preserve"> </v>
      </c>
      <c r="BL20" s="10" t="e">
        <f t="shared" si="0"/>
        <v>#VALUE!</v>
      </c>
      <c r="BM20" s="11" t="e">
        <f t="shared" si="1"/>
        <v>#VALUE!</v>
      </c>
      <c r="BN20" t="e">
        <f t="shared" si="2"/>
        <v>#VALUE!</v>
      </c>
      <c r="BO20" t="e">
        <f>'подаци о школи за сведочанство'!$D$5</f>
        <v>#VALUE!</v>
      </c>
      <c r="BP20" t="str">
        <f>IF('оцене ученика'!D21=0," ",'оцене ученика'!D21)</f>
        <v xml:space="preserve"> </v>
      </c>
      <c r="BQ20" t="str">
        <f>IF('оцене ученика'!E21=0," ",'оцене ученика'!E21)</f>
        <v xml:space="preserve"> </v>
      </c>
      <c r="BR20" t="str">
        <f>IF('оцене ученика'!F21=0," ",'оцене ученика'!F21)</f>
        <v xml:space="preserve"> </v>
      </c>
      <c r="BS20" t="str">
        <f>IF('оцене ученика'!G21=0," ",'оцене ученика'!G21)</f>
        <v xml:space="preserve"> </v>
      </c>
      <c r="BT20" t="str">
        <f>IF('оцене ученика'!H21=0," ",'оцене ученика'!H21)</f>
        <v xml:space="preserve"> </v>
      </c>
      <c r="BU20" t="str">
        <f>IF('оцене ученика'!I21=0," ",'оцене ученика'!I21)</f>
        <v xml:space="preserve"> </v>
      </c>
      <c r="BV20" t="str">
        <f>IF('оцене ученика'!J21=0," ",'оцене ученика'!J21)</f>
        <v xml:space="preserve"> </v>
      </c>
      <c r="BW20" t="str">
        <f>IF('оцене ученика'!K21=0," ",'оцене ученика'!K21)</f>
        <v xml:space="preserve"> </v>
      </c>
      <c r="BX20" t="str">
        <f>IF('оцене ученика'!L21=0," ",'оцене ученика'!L21)</f>
        <v xml:space="preserve"> </v>
      </c>
      <c r="BY20" t="str">
        <f>IF('оцене ученика'!M21=0," ",'оцене ученика'!M21)</f>
        <v xml:space="preserve"> </v>
      </c>
      <c r="BZ20" t="str">
        <f>IF('оцене ученика'!N21=0," ",'оцене ученика'!N21)</f>
        <v xml:space="preserve"> </v>
      </c>
      <c r="CA20" t="str">
        <f>IF('оцене ученика'!O21=0," ",'оцене ученика'!O21)</f>
        <v xml:space="preserve"> </v>
      </c>
      <c r="CB20" t="str">
        <f>IF('оцене ученика'!P21=0," ",'оцене ученика'!P21)</f>
        <v xml:space="preserve"> 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 x14ac:dyDescent="0.2">
      <c r="A21" s="156">
        <f>'оцене ученика'!A22</f>
        <v>20</v>
      </c>
      <c r="B21" s="156" t="str">
        <f>'оцене ученика'!B22</f>
        <v>Поповић</v>
      </c>
      <c r="C21" s="156" t="str">
        <f>'оцене ученика'!C22</f>
        <v>Маја</v>
      </c>
      <c r="D21" s="158" t="s">
        <v>264</v>
      </c>
      <c r="E21" s="15" t="s">
        <v>245</v>
      </c>
      <c r="F21" s="15" t="s">
        <v>265</v>
      </c>
      <c r="G21" s="15">
        <v>2000</v>
      </c>
      <c r="H21" s="15" t="s">
        <v>207</v>
      </c>
      <c r="I21" s="15" t="s">
        <v>208</v>
      </c>
      <c r="J21" s="15" t="s">
        <v>209</v>
      </c>
      <c r="K21" s="15" t="s">
        <v>210</v>
      </c>
      <c r="L21" s="15" t="s">
        <v>211</v>
      </c>
      <c r="M21" s="15"/>
      <c r="N21" s="15"/>
      <c r="O21" t="str">
        <f>'подаци о школи за сведочанство'!$B$1</f>
        <v>Трговачка школа</v>
      </c>
      <c r="P21" t="str">
        <f>'подаци о школи за сведочанство'!$B$2</f>
        <v>у Београду</v>
      </c>
      <c r="Q21" t="str">
        <f>'подаци о школи за сведочанство'!$B$3</f>
        <v>022-05-425/94-03</v>
      </c>
      <c r="R21" t="str">
        <f>'подаци о школи за сведочанство'!$B$4</f>
        <v>22.04.1994.</v>
      </c>
      <c r="S21" t="str">
        <f>'подаци о школи за сведочанство'!$B$5</f>
        <v>2016/2017.</v>
      </c>
      <c r="T21">
        <f>'подаци о школи за сведочанство'!$B$6</f>
        <v>0</v>
      </c>
      <c r="U21" t="str">
        <f>'подаци о школи за сведочанство'!$B$7</f>
        <v>трговински техничар</v>
      </c>
      <c r="V21" t="str">
        <f>'подаци о школи за сведочанство'!$B$8</f>
        <v>четири</v>
      </c>
      <c r="W21" t="str">
        <f>'оцене ученика'!$D$2</f>
        <v>Српски језик и књижевност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 xml:space="preserve"> </v>
      </c>
      <c r="Y21" t="str">
        <f>IF('оцене ученика'!$E$2=0," ",'оцене ученика'!$E$2)</f>
        <v>Енглески језик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 xml:space="preserve"> </v>
      </c>
      <c r="AA21" t="str">
        <f>IF('оцене ученика'!$F$2=0," ",'оцене ученика'!$F$2)</f>
        <v>Историја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 xml:space="preserve"> </v>
      </c>
      <c r="AC21" t="str">
        <f>IF('оцене ученика'!$G$2=0," ",'оцене ученика'!$G$2)</f>
        <v>Ликовна култура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 xml:space="preserve"> </v>
      </c>
      <c r="AE21" t="str">
        <f>IF('оцене ученика'!$H$2=0," ",'оцене ученика'!$H$2)</f>
        <v>Физичко васпитање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 xml:space="preserve"> </v>
      </c>
      <c r="AG21" t="str">
        <f>IF('оцене ученика'!$I$2=0," ",'оцене ученика'!$I$2)</f>
        <v>Математика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 xml:space="preserve"> </v>
      </c>
      <c r="AI21" t="str">
        <f>IF('оцене ученика'!$J$2=0," ",'оцене ученика'!$J$2)</f>
        <v>Физика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 xml:space="preserve"> </v>
      </c>
      <c r="AK21" t="str">
        <f>IF('оцене ученика'!$K$2=0," ",'оцене ученика'!$K$2)</f>
        <v>Хемија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 xml:space="preserve"> </v>
      </c>
      <c r="AM21" t="str">
        <f>IF('оцене ученика'!$L$2=0," ",'оцене ученика'!$L$2)</f>
        <v>Економика и организација трговинских предузећа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 xml:space="preserve"> </v>
      </c>
      <c r="AO21" t="str">
        <f>IF('оцене ученика'!$M$2=0," ",'оцене ученика'!$M$2)</f>
        <v>Пословна информатика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 xml:space="preserve"> </v>
      </c>
      <c r="AQ21" t="str">
        <f>IF('оцене ученика'!$N$2=0," ",'оцене ученика'!$N$2)</f>
        <v>Трговинско пословање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 xml:space="preserve"> </v>
      </c>
      <c r="AS21" t="str">
        <f>IF('оцене ученика'!$O$2=0," ",'оцене ученика'!$O$2)</f>
        <v>Практична настава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 xml:space="preserve"> </v>
      </c>
      <c r="AU21" t="str">
        <f>IF('оцене ученика'!$P$2=0," ",'оцене ученика'!$P$2)</f>
        <v xml:space="preserve"> 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 xml:space="preserve"> 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 xml:space="preserve"> </v>
      </c>
      <c r="BH21" t="str">
        <f>IF(BG21='оцене ученика'!$W$2,'оцене ученика'!W22,IF('подаци о ученицима'!BG21='оцене ученика'!$X$2,'оцене ученика'!X22," "))</f>
        <v xml:space="preserve"> 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 xml:space="preserve"> 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 xml:space="preserve"> </v>
      </c>
      <c r="BK21" s="10" t="str">
        <f>'оцене ученика'!AE22</f>
        <v xml:space="preserve"> </v>
      </c>
      <c r="BL21" s="10" t="e">
        <f t="shared" si="0"/>
        <v>#VALUE!</v>
      </c>
      <c r="BM21" s="11" t="e">
        <f t="shared" si="1"/>
        <v>#VALUE!</v>
      </c>
      <c r="BN21" t="e">
        <f t="shared" si="2"/>
        <v>#VALUE!</v>
      </c>
      <c r="BO21" t="e">
        <f>'подаци о школи за сведочанство'!$D$5</f>
        <v>#VALUE!</v>
      </c>
      <c r="BP21" t="str">
        <f>IF('оцене ученика'!D22=0," ",'оцене ученика'!D22)</f>
        <v xml:space="preserve"> </v>
      </c>
      <c r="BQ21" t="str">
        <f>IF('оцене ученика'!E22=0," ",'оцене ученика'!E22)</f>
        <v xml:space="preserve"> </v>
      </c>
      <c r="BR21" t="str">
        <f>IF('оцене ученика'!F22=0," ",'оцене ученика'!F22)</f>
        <v xml:space="preserve"> </v>
      </c>
      <c r="BS21" t="str">
        <f>IF('оцене ученика'!G22=0," ",'оцене ученика'!G22)</f>
        <v xml:space="preserve"> </v>
      </c>
      <c r="BT21" t="str">
        <f>IF('оцене ученика'!H22=0," ",'оцене ученика'!H22)</f>
        <v xml:space="preserve"> </v>
      </c>
      <c r="BU21" t="str">
        <f>IF('оцене ученика'!I22=0," ",'оцене ученика'!I22)</f>
        <v xml:space="preserve"> </v>
      </c>
      <c r="BV21" t="str">
        <f>IF('оцене ученика'!J22=0," ",'оцене ученика'!J22)</f>
        <v xml:space="preserve"> </v>
      </c>
      <c r="BW21" t="str">
        <f>IF('оцене ученика'!K22=0," ",'оцене ученика'!K22)</f>
        <v xml:space="preserve"> </v>
      </c>
      <c r="BX21" t="str">
        <f>IF('оцене ученика'!L22=0," ",'оцене ученика'!L22)</f>
        <v xml:space="preserve"> </v>
      </c>
      <c r="BY21" t="str">
        <f>IF('оцене ученика'!M22=0," ",'оцене ученика'!M22)</f>
        <v xml:space="preserve"> </v>
      </c>
      <c r="BZ21" t="str">
        <f>IF('оцене ученика'!N22=0," ",'оцене ученика'!N22)</f>
        <v xml:space="preserve"> </v>
      </c>
      <c r="CA21" t="str">
        <f>IF('оцене ученика'!O22=0," ",'оцене ученика'!O22)</f>
        <v xml:space="preserve"> </v>
      </c>
      <c r="CB21" t="str">
        <f>IF('оцене ученика'!P22=0," ",'оцене ученика'!P22)</f>
        <v xml:space="preserve"> 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 x14ac:dyDescent="0.2">
      <c r="A22" s="156">
        <f>'оцене ученика'!A23</f>
        <v>21</v>
      </c>
      <c r="B22" s="156" t="str">
        <f>'оцене ученика'!B23</f>
        <v>Преда</v>
      </c>
      <c r="C22" s="156" t="str">
        <f>'оцене ученика'!C23</f>
        <v>Мина</v>
      </c>
      <c r="D22" s="158" t="s">
        <v>266</v>
      </c>
      <c r="E22" s="15" t="s">
        <v>267</v>
      </c>
      <c r="F22" s="15" t="s">
        <v>254</v>
      </c>
      <c r="G22" s="15">
        <v>2000</v>
      </c>
      <c r="H22" s="15" t="s">
        <v>207</v>
      </c>
      <c r="I22" s="15" t="s">
        <v>208</v>
      </c>
      <c r="J22" s="15" t="s">
        <v>209</v>
      </c>
      <c r="K22" s="15" t="s">
        <v>210</v>
      </c>
      <c r="L22" s="15" t="s">
        <v>211</v>
      </c>
      <c r="M22" s="15"/>
      <c r="N22" s="15"/>
      <c r="O22" t="str">
        <f>'подаци о школи за сведочанство'!$B$1</f>
        <v>Трговачка школа</v>
      </c>
      <c r="P22" t="str">
        <f>'подаци о школи за сведочанство'!$B$2</f>
        <v>у Београду</v>
      </c>
      <c r="Q22" t="str">
        <f>'подаци о школи за сведочанство'!$B$3</f>
        <v>022-05-425/94-03</v>
      </c>
      <c r="R22" t="str">
        <f>'подаци о школи за сведочанство'!$B$4</f>
        <v>22.04.1994.</v>
      </c>
      <c r="S22" t="str">
        <f>'подаци о школи за сведочанство'!$B$5</f>
        <v>2016/2017.</v>
      </c>
      <c r="T22">
        <f>'подаци о школи за сведочанство'!$B$6</f>
        <v>0</v>
      </c>
      <c r="U22" t="str">
        <f>'подаци о школи за сведочанство'!$B$7</f>
        <v>трговински техничар</v>
      </c>
      <c r="V22" t="str">
        <f>'подаци о школи за сведочанство'!$B$8</f>
        <v>четири</v>
      </c>
      <c r="W22" t="str">
        <f>'оцене ученика'!$D$2</f>
        <v>Српски језик и књижевност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 xml:space="preserve"> </v>
      </c>
      <c r="Y22" t="str">
        <f>IF('оцене ученика'!$E$2=0," ",'оцене ученика'!$E$2)</f>
        <v>Енглески језик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 xml:space="preserve"> </v>
      </c>
      <c r="AA22" t="str">
        <f>IF('оцене ученика'!$F$2=0," ",'оцене ученика'!$F$2)</f>
        <v>Историја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 xml:space="preserve"> </v>
      </c>
      <c r="AC22" t="str">
        <f>IF('оцене ученика'!$G$2=0," ",'оцене ученика'!$G$2)</f>
        <v>Ликовна култура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 xml:space="preserve"> </v>
      </c>
      <c r="AE22" t="str">
        <f>IF('оцене ученика'!$H$2=0," ",'оцене ученика'!$H$2)</f>
        <v>Физичко васпитање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 xml:space="preserve"> </v>
      </c>
      <c r="AG22" t="str">
        <f>IF('оцене ученика'!$I$2=0," ",'оцене ученика'!$I$2)</f>
        <v>Математика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 xml:space="preserve"> </v>
      </c>
      <c r="AI22" t="str">
        <f>IF('оцене ученика'!$J$2=0," ",'оцене ученика'!$J$2)</f>
        <v>Физика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 xml:space="preserve"> </v>
      </c>
      <c r="AK22" t="str">
        <f>IF('оцене ученика'!$K$2=0," ",'оцене ученика'!$K$2)</f>
        <v>Хемија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 xml:space="preserve"> </v>
      </c>
      <c r="AM22" t="str">
        <f>IF('оцене ученика'!$L$2=0," ",'оцене ученика'!$L$2)</f>
        <v>Економика и организација трговинских предузећа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 xml:space="preserve"> </v>
      </c>
      <c r="AO22" t="str">
        <f>IF('оцене ученика'!$M$2=0," ",'оцене ученика'!$M$2)</f>
        <v>Пословна информатика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 xml:space="preserve"> </v>
      </c>
      <c r="AQ22" t="str">
        <f>IF('оцене ученика'!$N$2=0," ",'оцене ученика'!$N$2)</f>
        <v>Трговинско пословање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 xml:space="preserve"> </v>
      </c>
      <c r="AS22" t="str">
        <f>IF('оцене ученика'!$O$2=0," ",'оцене ученика'!$O$2)</f>
        <v>Практична настава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 xml:space="preserve"> </v>
      </c>
      <c r="AU22" t="str">
        <f>IF('оцене ученика'!$P$2=0," ",'оцене ученика'!$P$2)</f>
        <v xml:space="preserve"> 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 xml:space="preserve"> </v>
      </c>
      <c r="BH22" t="str">
        <f>IF(BG22='оцене ученика'!$W$2,'оцене ученика'!W23,IF('подаци о ученицима'!BG22='оцене ученика'!$X$2,'оцене ученика'!X23," "))</f>
        <v xml:space="preserve"> 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 xml:space="preserve"> 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 xml:space="preserve"> </v>
      </c>
      <c r="BK22" s="10" t="str">
        <f>'оцене ученика'!AE23</f>
        <v xml:space="preserve"> </v>
      </c>
      <c r="BL22" s="10" t="e">
        <f t="shared" si="0"/>
        <v>#VALUE!</v>
      </c>
      <c r="BM22" s="11" t="e">
        <f t="shared" si="1"/>
        <v>#VALUE!</v>
      </c>
      <c r="BN22" t="e">
        <f t="shared" si="2"/>
        <v>#VALUE!</v>
      </c>
      <c r="BO22" t="e">
        <f>'подаци о школи за сведочанство'!$D$5</f>
        <v>#VALUE!</v>
      </c>
      <c r="BP22" t="str">
        <f>IF('оцене ученика'!D23=0," ",'оцене ученика'!D23)</f>
        <v xml:space="preserve"> </v>
      </c>
      <c r="BQ22" t="str">
        <f>IF('оцене ученика'!E23=0," ",'оцене ученика'!E23)</f>
        <v xml:space="preserve"> </v>
      </c>
      <c r="BR22" t="str">
        <f>IF('оцене ученика'!F23=0," ",'оцене ученика'!F23)</f>
        <v xml:space="preserve"> </v>
      </c>
      <c r="BS22" t="str">
        <f>IF('оцене ученика'!G23=0," ",'оцене ученика'!G23)</f>
        <v xml:space="preserve"> </v>
      </c>
      <c r="BT22" t="str">
        <f>IF('оцене ученика'!H23=0," ",'оцене ученика'!H23)</f>
        <v xml:space="preserve"> </v>
      </c>
      <c r="BU22" t="str">
        <f>IF('оцене ученика'!I23=0," ",'оцене ученика'!I23)</f>
        <v xml:space="preserve"> </v>
      </c>
      <c r="BV22" t="str">
        <f>IF('оцене ученика'!J23=0," ",'оцене ученика'!J23)</f>
        <v xml:space="preserve"> </v>
      </c>
      <c r="BW22" t="str">
        <f>IF('оцене ученика'!K23=0," ",'оцене ученика'!K23)</f>
        <v xml:space="preserve"> </v>
      </c>
      <c r="BX22" t="str">
        <f>IF('оцене ученика'!L23=0," ",'оцене ученика'!L23)</f>
        <v xml:space="preserve"> </v>
      </c>
      <c r="BY22" t="str">
        <f>IF('оцене ученика'!M23=0," ",'оцене ученика'!M23)</f>
        <v xml:space="preserve"> </v>
      </c>
      <c r="BZ22" t="str">
        <f>IF('оцене ученика'!N23=0," ",'оцене ученика'!N23)</f>
        <v xml:space="preserve"> </v>
      </c>
      <c r="CA22" t="str">
        <f>IF('оцене ученика'!O23=0," ",'оцене ученика'!O23)</f>
        <v xml:space="preserve"> 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 x14ac:dyDescent="0.2">
      <c r="A23" s="156">
        <f>'оцене ученика'!A24</f>
        <v>22</v>
      </c>
      <c r="B23" s="156" t="str">
        <f>'оцене ученика'!B24</f>
        <v>Стојанац</v>
      </c>
      <c r="C23" s="156" t="str">
        <f>'оцене ученика'!C24</f>
        <v>Жана</v>
      </c>
      <c r="D23" s="158" t="s">
        <v>268</v>
      </c>
      <c r="E23" s="15" t="s">
        <v>269</v>
      </c>
      <c r="F23" s="15" t="s">
        <v>270</v>
      </c>
      <c r="G23" s="15">
        <v>2000</v>
      </c>
      <c r="H23" s="15" t="s">
        <v>271</v>
      </c>
      <c r="I23" s="15" t="s">
        <v>271</v>
      </c>
      <c r="J23" s="15" t="s">
        <v>209</v>
      </c>
      <c r="K23" s="15" t="s">
        <v>210</v>
      </c>
      <c r="L23" s="15" t="s">
        <v>211</v>
      </c>
      <c r="M23" s="15"/>
      <c r="N23" s="15"/>
      <c r="O23" t="str">
        <f>'подаци о школи за сведочанство'!$B$1</f>
        <v>Трговачка школа</v>
      </c>
      <c r="P23" t="str">
        <f>'подаци о школи за сведочанство'!$B$2</f>
        <v>у Београду</v>
      </c>
      <c r="Q23" t="str">
        <f>'подаци о школи за сведочанство'!$B$3</f>
        <v>022-05-425/94-03</v>
      </c>
      <c r="R23" t="str">
        <f>'подаци о школи за сведочанство'!$B$4</f>
        <v>22.04.1994.</v>
      </c>
      <c r="S23" t="str">
        <f>'подаци о школи за сведочанство'!$B$5</f>
        <v>2016/2017.</v>
      </c>
      <c r="T23">
        <f>'подаци о школи за сведочанство'!$B$6</f>
        <v>0</v>
      </c>
      <c r="U23" t="str">
        <f>'подаци о школи за сведочанство'!$B$7</f>
        <v>трговински техничар</v>
      </c>
      <c r="V23" t="str">
        <f>'подаци о школи за сведочанство'!$B$8</f>
        <v>четири</v>
      </c>
      <c r="W23" t="str">
        <f>'оцене ученика'!$D$2</f>
        <v>Српски језик и књижевност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 xml:space="preserve"> </v>
      </c>
      <c r="Y23" t="str">
        <f>IF('оцене ученика'!$E$2=0," ",'оцене ученика'!$E$2)</f>
        <v>Енглески језик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 xml:space="preserve"> </v>
      </c>
      <c r="AA23" t="str">
        <f>IF('оцене ученика'!$F$2=0," ",'оцене ученика'!$F$2)</f>
        <v>Историја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 xml:space="preserve"> </v>
      </c>
      <c r="AC23" t="str">
        <f>IF('оцене ученика'!$G$2=0," ",'оцене ученика'!$G$2)</f>
        <v>Ликовна култура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 xml:space="preserve"> </v>
      </c>
      <c r="AE23" t="str">
        <f>IF('оцене ученика'!$H$2=0," ",'оцене ученика'!$H$2)</f>
        <v>Физичко васпитање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 xml:space="preserve"> </v>
      </c>
      <c r="AG23" t="str">
        <f>IF('оцене ученика'!$I$2=0," ",'оцене ученика'!$I$2)</f>
        <v>Математика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 xml:space="preserve"> </v>
      </c>
      <c r="AI23" t="str">
        <f>IF('оцене ученика'!$J$2=0," ",'оцене ученика'!$J$2)</f>
        <v>Физика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 xml:space="preserve"> </v>
      </c>
      <c r="AK23" t="str">
        <f>IF('оцене ученика'!$K$2=0," ",'оцене ученика'!$K$2)</f>
        <v>Хемија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 xml:space="preserve"> </v>
      </c>
      <c r="AM23" t="str">
        <f>IF('оцене ученика'!$L$2=0," ",'оцене ученика'!$L$2)</f>
        <v>Економика и организација трговинских предузећа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 xml:space="preserve"> </v>
      </c>
      <c r="AO23" t="str">
        <f>IF('оцене ученика'!$M$2=0," ",'оцене ученика'!$M$2)</f>
        <v>Пословна информатика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 xml:space="preserve"> </v>
      </c>
      <c r="AQ23" t="str">
        <f>IF('оцене ученика'!$N$2=0," ",'оцене ученика'!$N$2)</f>
        <v>Трговинско пословање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 xml:space="preserve"> </v>
      </c>
      <c r="AS23" t="str">
        <f>IF('оцене ученика'!$O$2=0," ",'оцене ученика'!$O$2)</f>
        <v>Практична настава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 xml:space="preserve"> </v>
      </c>
      <c r="AU23" t="str">
        <f>IF('оцене ученика'!$P$2=0," ",'оцене ученика'!$P$2)</f>
        <v xml:space="preserve"> 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 xml:space="preserve"> </v>
      </c>
      <c r="BH23" t="str">
        <f>IF(BG23='оцене ученика'!$W$2,'оцене ученика'!W24,IF('подаци о ученицима'!BG23='оцене ученика'!$X$2,'оцене ученика'!X24," "))</f>
        <v xml:space="preserve"> 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 xml:space="preserve"> 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 xml:space="preserve"> </v>
      </c>
      <c r="BK23" s="10" t="str">
        <f>'оцене ученика'!AE24</f>
        <v xml:space="preserve"> </v>
      </c>
      <c r="BL23" s="10" t="e">
        <f t="shared" si="0"/>
        <v>#VALUE!</v>
      </c>
      <c r="BM23" s="11" t="e">
        <f t="shared" si="1"/>
        <v>#VALUE!</v>
      </c>
      <c r="BN23" t="e">
        <f t="shared" si="2"/>
        <v>#VALUE!</v>
      </c>
      <c r="BO23" t="e">
        <f>'подаци о школи за сведочанство'!$D$5</f>
        <v>#VALUE!</v>
      </c>
      <c r="BP23" t="str">
        <f>IF('оцене ученика'!D24=0," ",'оцене ученика'!D24)</f>
        <v xml:space="preserve"> </v>
      </c>
      <c r="BQ23" t="str">
        <f>IF('оцене ученика'!E24=0," ",'оцене ученика'!E24)</f>
        <v xml:space="preserve"> </v>
      </c>
      <c r="BR23" t="str">
        <f>IF('оцене ученика'!F24=0," ",'оцене ученика'!F24)</f>
        <v xml:space="preserve"> </v>
      </c>
      <c r="BS23" t="str">
        <f>IF('оцене ученика'!G24=0," ",'оцене ученика'!G24)</f>
        <v xml:space="preserve"> </v>
      </c>
      <c r="BT23" t="str">
        <f>IF('оцене ученика'!H24=0," ",'оцене ученика'!H24)</f>
        <v xml:space="preserve"> </v>
      </c>
      <c r="BU23" t="str">
        <f>IF('оцене ученика'!I24=0," ",'оцене ученика'!I24)</f>
        <v xml:space="preserve"> </v>
      </c>
      <c r="BV23" t="str">
        <f>IF('оцене ученика'!J24=0," ",'оцене ученика'!J24)</f>
        <v xml:space="preserve"> </v>
      </c>
      <c r="BW23" t="str">
        <f>IF('оцене ученика'!K24=0," ",'оцене ученика'!K24)</f>
        <v xml:space="preserve"> </v>
      </c>
      <c r="BX23" t="str">
        <f>IF('оцене ученика'!L24=0," ",'оцене ученика'!L24)</f>
        <v xml:space="preserve"> </v>
      </c>
      <c r="BY23" t="str">
        <f>IF('оцене ученика'!M24=0," ",'оцене ученика'!M24)</f>
        <v xml:space="preserve"> </v>
      </c>
      <c r="BZ23" t="str">
        <f>IF('оцене ученика'!N24=0," ",'оцене ученика'!N24)</f>
        <v xml:space="preserve"> </v>
      </c>
      <c r="CA23" t="str">
        <f>IF('оцене ученика'!O24=0," ",'оцене ученика'!O24)</f>
        <v xml:space="preserve"> 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 x14ac:dyDescent="0.2">
      <c r="A24" s="156">
        <f>'оцене ученика'!A25</f>
        <v>23</v>
      </c>
      <c r="B24" s="156" t="str">
        <f>'оцене ученика'!B25</f>
        <v>Тошић</v>
      </c>
      <c r="C24" s="156" t="str">
        <f>'оцене ученика'!C25</f>
        <v>Ана</v>
      </c>
      <c r="D24" s="158" t="s">
        <v>272</v>
      </c>
      <c r="E24" s="15" t="s">
        <v>273</v>
      </c>
      <c r="F24" s="15" t="s">
        <v>274</v>
      </c>
      <c r="G24" s="15">
        <v>2000</v>
      </c>
      <c r="H24" s="15" t="s">
        <v>207</v>
      </c>
      <c r="I24" s="15" t="s">
        <v>208</v>
      </c>
      <c r="J24" s="15" t="s">
        <v>209</v>
      </c>
      <c r="K24" s="15" t="s">
        <v>210</v>
      </c>
      <c r="L24" s="15" t="s">
        <v>211</v>
      </c>
      <c r="M24" s="15"/>
      <c r="N24" s="15"/>
      <c r="O24" t="str">
        <f>'подаци о школи за сведочанство'!$B$1</f>
        <v>Трговачка школа</v>
      </c>
      <c r="P24" t="str">
        <f>'подаци о школи за сведочанство'!$B$2</f>
        <v>у Београду</v>
      </c>
      <c r="Q24" t="str">
        <f>'подаци о школи за сведочанство'!$B$3</f>
        <v>022-05-425/94-03</v>
      </c>
      <c r="R24" t="str">
        <f>'подаци о школи за сведочанство'!$B$4</f>
        <v>22.04.1994.</v>
      </c>
      <c r="S24" t="str">
        <f>'подаци о школи за сведочанство'!$B$5</f>
        <v>2016/2017.</v>
      </c>
      <c r="T24">
        <f>'подаци о школи за сведочанство'!$B$6</f>
        <v>0</v>
      </c>
      <c r="U24" t="str">
        <f>'подаци о школи за сведочанство'!$B$7</f>
        <v>трговински техничар</v>
      </c>
      <c r="V24" t="str">
        <f>'подаци о школи за сведочанство'!$B$8</f>
        <v>четири</v>
      </c>
      <c r="W24" t="str">
        <f>'оцене ученика'!$D$2</f>
        <v>Српски језик и књижевност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 xml:space="preserve"> </v>
      </c>
      <c r="Y24" t="str">
        <f>IF('оцене ученика'!$E$2=0," ",'оцене ученика'!$E$2)</f>
        <v>Енглески језик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 xml:space="preserve"> </v>
      </c>
      <c r="AA24" t="str">
        <f>IF('оцене ученика'!$F$2=0," ",'оцене ученика'!$F$2)</f>
        <v>Историја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 xml:space="preserve"> </v>
      </c>
      <c r="AC24" t="str">
        <f>IF('оцене ученика'!$G$2=0," ",'оцене ученика'!$G$2)</f>
        <v>Ликовна култура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 xml:space="preserve"> </v>
      </c>
      <c r="AE24" t="str">
        <f>IF('оцене ученика'!$H$2=0," ",'оцене ученика'!$H$2)</f>
        <v>Физичко васпитање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 xml:space="preserve"> </v>
      </c>
      <c r="AG24" t="str">
        <f>IF('оцене ученика'!$I$2=0," ",'оцене ученика'!$I$2)</f>
        <v>Математика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 xml:space="preserve"> </v>
      </c>
      <c r="AI24" t="str">
        <f>IF('оцене ученика'!$J$2=0," ",'оцене ученика'!$J$2)</f>
        <v>Физика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 xml:space="preserve"> </v>
      </c>
      <c r="AK24" t="str">
        <f>IF('оцене ученика'!$K$2=0," ",'оцене ученика'!$K$2)</f>
        <v>Хемија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 xml:space="preserve"> </v>
      </c>
      <c r="AM24" t="str">
        <f>IF('оцене ученика'!$L$2=0," ",'оцене ученика'!$L$2)</f>
        <v>Економика и организација трговинских предузећа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 xml:space="preserve"> </v>
      </c>
      <c r="AO24" t="str">
        <f>IF('оцене ученика'!$M$2=0," ",'оцене ученика'!$M$2)</f>
        <v>Пословна информатика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 xml:space="preserve"> </v>
      </c>
      <c r="AQ24" t="str">
        <f>IF('оцене ученика'!$N$2=0," ",'оцене ученика'!$N$2)</f>
        <v>Трговинско пословање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 xml:space="preserve"> </v>
      </c>
      <c r="AS24" t="str">
        <f>IF('оцене ученика'!$O$2=0," ",'оцене ученика'!$O$2)</f>
        <v>Практична настава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 xml:space="preserve"> </v>
      </c>
      <c r="AU24" t="str">
        <f>IF('оцене ученика'!$P$2=0," ",'оцене ученика'!$P$2)</f>
        <v xml:space="preserve"> 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 xml:space="preserve"> </v>
      </c>
      <c r="BH24" t="str">
        <f>IF(BG24='оцене ученика'!$W$2,'оцене ученика'!W25,IF('подаци о ученицима'!BG24='оцене ученика'!$X$2,'оцене ученика'!X25," "))</f>
        <v xml:space="preserve"> 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 xml:space="preserve"> 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 xml:space="preserve"> </v>
      </c>
      <c r="BK24" s="10" t="str">
        <f>'оцене ученика'!AE25</f>
        <v xml:space="preserve"> </v>
      </c>
      <c r="BL24" s="10" t="e">
        <f t="shared" si="0"/>
        <v>#VALUE!</v>
      </c>
      <c r="BM24" s="11" t="e">
        <f t="shared" si="1"/>
        <v>#VALUE!</v>
      </c>
      <c r="BN24" t="e">
        <f t="shared" si="2"/>
        <v>#VALUE!</v>
      </c>
      <c r="BO24" t="e">
        <f>'подаци о школи за сведочанство'!$D$5</f>
        <v>#VALUE!</v>
      </c>
      <c r="BP24" t="str">
        <f>IF('оцене ученика'!D25=0," ",'оцене ученика'!D25)</f>
        <v xml:space="preserve"> </v>
      </c>
      <c r="BQ24" t="str">
        <f>IF('оцене ученика'!E25=0," ",'оцене ученика'!E25)</f>
        <v xml:space="preserve"> </v>
      </c>
      <c r="BR24" t="str">
        <f>IF('оцене ученика'!F25=0," ",'оцене ученика'!F25)</f>
        <v xml:space="preserve"> </v>
      </c>
      <c r="BS24" t="str">
        <f>IF('оцене ученика'!G25=0," ",'оцене ученика'!G25)</f>
        <v xml:space="preserve"> </v>
      </c>
      <c r="BT24" t="str">
        <f>IF('оцене ученика'!H25=0," ",'оцене ученика'!H25)</f>
        <v xml:space="preserve"> </v>
      </c>
      <c r="BU24" t="str">
        <f>IF('оцене ученика'!I25=0," ",'оцене ученика'!I25)</f>
        <v xml:space="preserve"> </v>
      </c>
      <c r="BV24" t="str">
        <f>IF('оцене ученика'!J25=0," ",'оцене ученика'!J25)</f>
        <v xml:space="preserve"> </v>
      </c>
      <c r="BW24" t="str">
        <f>IF('оцене ученика'!K25=0," ",'оцене ученика'!K25)</f>
        <v xml:space="preserve"> </v>
      </c>
      <c r="BX24" t="str">
        <f>IF('оцене ученика'!L25=0," ",'оцене ученика'!L25)</f>
        <v xml:space="preserve"> </v>
      </c>
      <c r="BY24" t="str">
        <f>IF('оцене ученика'!M25=0," ",'оцене ученика'!M25)</f>
        <v xml:space="preserve"> </v>
      </c>
      <c r="BZ24" t="str">
        <f>IF('оцене ученика'!N25=0," ",'оцене ученика'!N25)</f>
        <v xml:space="preserve"> </v>
      </c>
      <c r="CA24" t="str">
        <f>IF('оцене ученика'!O25=0," ",'оцене ученика'!O25)</f>
        <v xml:space="preserve"> 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 x14ac:dyDescent="0.2">
      <c r="A25" s="156">
        <f>'оцене ученика'!A26</f>
        <v>24</v>
      </c>
      <c r="B25" s="156" t="str">
        <f>'оцене ученика'!B26</f>
        <v>Трифуновић</v>
      </c>
      <c r="C25" s="156" t="str">
        <f>'оцене ученика'!C26</f>
        <v>Петар</v>
      </c>
      <c r="D25" s="158" t="s">
        <v>275</v>
      </c>
      <c r="E25" s="15" t="s">
        <v>276</v>
      </c>
      <c r="F25" s="15" t="s">
        <v>277</v>
      </c>
      <c r="G25" s="15">
        <v>2000</v>
      </c>
      <c r="H25" s="15" t="s">
        <v>207</v>
      </c>
      <c r="I25" s="15" t="s">
        <v>208</v>
      </c>
      <c r="J25" s="15" t="s">
        <v>209</v>
      </c>
      <c r="K25" s="15" t="s">
        <v>210</v>
      </c>
      <c r="L25" s="15" t="s">
        <v>211</v>
      </c>
      <c r="M25" s="15"/>
      <c r="N25" s="15"/>
      <c r="O25" t="str">
        <f>'подаци о школи за сведочанство'!$B$1</f>
        <v>Трговачка школа</v>
      </c>
      <c r="P25" t="str">
        <f>'подаци о школи за сведочанство'!$B$2</f>
        <v>у Београду</v>
      </c>
      <c r="Q25" t="str">
        <f>'подаци о школи за сведочанство'!$B$3</f>
        <v>022-05-425/94-03</v>
      </c>
      <c r="R25" t="str">
        <f>'подаци о школи за сведочанство'!$B$4</f>
        <v>22.04.1994.</v>
      </c>
      <c r="S25" t="str">
        <f>'подаци о школи за сведочанство'!$B$5</f>
        <v>2016/2017.</v>
      </c>
      <c r="T25">
        <f>'подаци о школи за сведочанство'!$B$6</f>
        <v>0</v>
      </c>
      <c r="U25" t="str">
        <f>'подаци о школи за сведочанство'!$B$7</f>
        <v>трговински техничар</v>
      </c>
      <c r="V25" t="str">
        <f>'подаци о школи за сведочанство'!$B$8</f>
        <v>четири</v>
      </c>
      <c r="W25" t="str">
        <f>'оцене ученика'!$D$2</f>
        <v>Српски језик и књижевност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 xml:space="preserve"> </v>
      </c>
      <c r="Y25" t="str">
        <f>IF('оцене ученика'!$E$2=0," ",'оцене ученика'!$E$2)</f>
        <v>Енглески језик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 xml:space="preserve"> </v>
      </c>
      <c r="AA25" t="str">
        <f>IF('оцене ученика'!$F$2=0," ",'оцене ученика'!$F$2)</f>
        <v>Историја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 xml:space="preserve"> </v>
      </c>
      <c r="AC25" t="str">
        <f>IF('оцене ученика'!$G$2=0," ",'оцене ученика'!$G$2)</f>
        <v>Ликовна култура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 xml:space="preserve"> </v>
      </c>
      <c r="AE25" t="str">
        <f>IF('оцене ученика'!$H$2=0," ",'оцене ученика'!$H$2)</f>
        <v>Физичко васпитање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 xml:space="preserve"> </v>
      </c>
      <c r="AG25" t="str">
        <f>IF('оцене ученика'!$I$2=0," ",'оцене ученика'!$I$2)</f>
        <v>Математика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 xml:space="preserve"> </v>
      </c>
      <c r="AI25" t="str">
        <f>IF('оцене ученика'!$J$2=0," ",'оцене ученика'!$J$2)</f>
        <v>Физика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 xml:space="preserve"> </v>
      </c>
      <c r="AK25" t="str">
        <f>IF('оцене ученика'!$K$2=0," ",'оцене ученика'!$K$2)</f>
        <v>Хемија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 xml:space="preserve"> </v>
      </c>
      <c r="AM25" t="str">
        <f>IF('оцене ученика'!$L$2=0," ",'оцене ученика'!$L$2)</f>
        <v>Економика и организација трговинских предузећа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 xml:space="preserve"> </v>
      </c>
      <c r="AO25" t="str">
        <f>IF('оцене ученика'!$M$2=0," ",'оцене ученика'!$M$2)</f>
        <v>Пословна информатика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 xml:space="preserve"> </v>
      </c>
      <c r="AQ25" t="str">
        <f>IF('оцене ученика'!$N$2=0," ",'оцене ученика'!$N$2)</f>
        <v>Трговинско пословање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 xml:space="preserve"> </v>
      </c>
      <c r="AS25" t="str">
        <f>IF('оцене ученика'!$O$2=0," ",'оцене ученика'!$O$2)</f>
        <v>Практична настава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 xml:space="preserve"> </v>
      </c>
      <c r="AU25" t="str">
        <f>IF('оцене ученика'!$P$2=0," ",'оцене ученика'!$P$2)</f>
        <v xml:space="preserve"> 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 xml:space="preserve"> </v>
      </c>
      <c r="BH25" t="str">
        <f>IF(BG25='оцене ученика'!$W$2,'оцене ученика'!W26,IF('подаци о ученицима'!BG25='оцене ученика'!$X$2,'оцене ученика'!X26," "))</f>
        <v xml:space="preserve"> 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 xml:space="preserve"> 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 xml:space="preserve"> </v>
      </c>
      <c r="BK25" s="10" t="str">
        <f>'оцене ученика'!AE26</f>
        <v xml:space="preserve"> </v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 t="e">
        <f>'подаци о школи за сведочанство'!$D$5</f>
        <v>#VALUE!</v>
      </c>
      <c r="BP25" t="str">
        <f>IF('оцене ученика'!D26=0," ",'оцене ученика'!D26)</f>
        <v xml:space="preserve"> </v>
      </c>
      <c r="BQ25" t="str">
        <f>IF('оцене ученика'!E26=0," ",'оцене ученика'!E26)</f>
        <v xml:space="preserve"> </v>
      </c>
      <c r="BR25" t="str">
        <f>IF('оцене ученика'!F26=0," ",'оцене ученика'!F26)</f>
        <v xml:space="preserve"> </v>
      </c>
      <c r="BS25" t="str">
        <f>IF('оцене ученика'!G26=0," ",'оцене ученика'!G26)</f>
        <v xml:space="preserve"> </v>
      </c>
      <c r="BT25" t="str">
        <f>IF('оцене ученика'!H26=0," ",'оцене ученика'!H26)</f>
        <v xml:space="preserve"> </v>
      </c>
      <c r="BU25" t="str">
        <f>IF('оцене ученика'!I26=0," ",'оцене ученика'!I26)</f>
        <v xml:space="preserve"> </v>
      </c>
      <c r="BV25" t="str">
        <f>IF('оцене ученика'!J26=0," ",'оцене ученика'!J26)</f>
        <v xml:space="preserve"> </v>
      </c>
      <c r="BW25" t="str">
        <f>IF('оцене ученика'!K26=0," ",'оцене ученика'!K26)</f>
        <v xml:space="preserve"> </v>
      </c>
      <c r="BX25" t="str">
        <f>IF('оцене ученика'!L26=0," ",'оцене ученика'!L26)</f>
        <v xml:space="preserve"> </v>
      </c>
      <c r="BY25" t="str">
        <f>IF('оцене ученика'!M26=0," ",'оцене ученика'!M26)</f>
        <v xml:space="preserve"> </v>
      </c>
      <c r="BZ25" t="str">
        <f>IF('оцене ученика'!N26=0," ",'оцене ученика'!N26)</f>
        <v xml:space="preserve"> </v>
      </c>
      <c r="CA25" t="str">
        <f>IF('оцене ученика'!O26=0," ",'оцене ученика'!O26)</f>
        <v xml:space="preserve"> 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 x14ac:dyDescent="0.2">
      <c r="A26" s="156">
        <f>'оцене ученика'!A27</f>
        <v>25</v>
      </c>
      <c r="B26" s="156" t="str">
        <f>'оцене ученика'!B27</f>
        <v>Туркаљ</v>
      </c>
      <c r="C26" s="156" t="str">
        <f>'оцене ученика'!C27</f>
        <v>Катарина</v>
      </c>
      <c r="D26" s="158" t="s">
        <v>268</v>
      </c>
      <c r="E26" s="15" t="s">
        <v>177</v>
      </c>
      <c r="F26" s="15" t="s">
        <v>278</v>
      </c>
      <c r="G26" s="15">
        <v>2000</v>
      </c>
      <c r="H26" s="15" t="s">
        <v>207</v>
      </c>
      <c r="I26" s="15" t="s">
        <v>208</v>
      </c>
      <c r="J26" s="15" t="s">
        <v>209</v>
      </c>
      <c r="K26" s="15" t="s">
        <v>210</v>
      </c>
      <c r="L26" s="15" t="s">
        <v>211</v>
      </c>
      <c r="M26" s="15"/>
      <c r="N26" s="15"/>
      <c r="O26" t="str">
        <f>'подаци о школи за сведочанство'!$B$1</f>
        <v>Трговачка школа</v>
      </c>
      <c r="P26" t="str">
        <f>'подаци о школи за сведочанство'!$B$2</f>
        <v>у Београду</v>
      </c>
      <c r="Q26" t="str">
        <f>'подаци о школи за сведочанство'!$B$3</f>
        <v>022-05-425/94-03</v>
      </c>
      <c r="R26" t="str">
        <f>'подаци о школи за сведочанство'!$B$4</f>
        <v>22.04.1994.</v>
      </c>
      <c r="S26" t="str">
        <f>'подаци о школи за сведочанство'!$B$5</f>
        <v>2016/2017.</v>
      </c>
      <c r="T26">
        <f>'подаци о школи за сведочанство'!$B$6</f>
        <v>0</v>
      </c>
      <c r="U26" t="str">
        <f>'подаци о школи за сведочанство'!$B$7</f>
        <v>трговински техничар</v>
      </c>
      <c r="V26" t="str">
        <f>'подаци о школи за сведочанство'!$B$8</f>
        <v>четири</v>
      </c>
      <c r="W26" t="str">
        <f>'оцене ученика'!$D$2</f>
        <v>Српски језик и књижевност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>Енглески језик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Историја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Ликовна култура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Физичко васпитање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Математика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>Физика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>Хемија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Економика и организација трговинских предузећа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>Пословна информатика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>Трговинско пословање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>Практична настава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 xml:space="preserve"> 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 t="e">
        <f>'подаци о школи за сведочанство'!$D$5</f>
        <v>#VALUE!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 x14ac:dyDescent="0.2">
      <c r="A27" s="156">
        <f>'оцене ученика'!A28</f>
        <v>26</v>
      </c>
      <c r="B27" s="156" t="str">
        <f>'оцене ученика'!B28</f>
        <v>Перовић</v>
      </c>
      <c r="C27" s="156" t="str">
        <f>'оцене ученика'!C28</f>
        <v>Немања</v>
      </c>
      <c r="D27" s="158" t="s">
        <v>279</v>
      </c>
      <c r="E27" s="15" t="s">
        <v>216</v>
      </c>
      <c r="F27" s="15" t="s">
        <v>217</v>
      </c>
      <c r="G27" s="15">
        <v>2000</v>
      </c>
      <c r="H27" s="15" t="s">
        <v>207</v>
      </c>
      <c r="I27" s="15" t="s">
        <v>208</v>
      </c>
      <c r="J27" s="15" t="s">
        <v>209</v>
      </c>
      <c r="K27" s="15" t="s">
        <v>210</v>
      </c>
      <c r="L27" s="15" t="s">
        <v>211</v>
      </c>
      <c r="M27" s="15"/>
      <c r="N27" s="15"/>
      <c r="O27" t="str">
        <f>'подаци о школи за сведочанство'!$B$1</f>
        <v>Трговачка школа</v>
      </c>
      <c r="P27" t="str">
        <f>'подаци о школи за сведочанство'!$B$2</f>
        <v>у Београду</v>
      </c>
      <c r="Q27" t="str">
        <f>'подаци о школи за сведочанство'!$B$3</f>
        <v>022-05-425/94-03</v>
      </c>
      <c r="R27" t="str">
        <f>'подаци о школи за сведочанство'!$B$4</f>
        <v>22.04.1994.</v>
      </c>
      <c r="S27" t="str">
        <f>'подаци о школи за сведочанство'!$B$5</f>
        <v>2016/2017.</v>
      </c>
      <c r="T27">
        <f>'подаци о школи за сведочанство'!$B$6</f>
        <v>0</v>
      </c>
      <c r="U27" t="str">
        <f>'подаци о школи за сведочанство'!$B$7</f>
        <v>трговински техничар</v>
      </c>
      <c r="V27" t="str">
        <f>'подаци о школи за сведочанство'!$B$8</f>
        <v>четири</v>
      </c>
      <c r="W27" t="str">
        <f>'оцене ученика'!$D$2</f>
        <v>Српски језик и књижевност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>Енглески језик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Историја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Ликовна култура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Физичко васпитање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Математика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>Физика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>Хемија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Економика и организација трговинских предузећа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>Пословна информатика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>Трговинско пословање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>Практична настава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 xml:space="preserve"> 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 t="e">
        <f>'подаци о школи за сведочанство'!$D$5</f>
        <v>#VALUE!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 x14ac:dyDescent="0.2">
      <c r="A28" s="156">
        <f>'оцене ученика'!A29</f>
        <v>27</v>
      </c>
      <c r="B28" s="156">
        <f>'оцене ученика'!B29</f>
        <v>0</v>
      </c>
      <c r="C28" s="156">
        <f>'оцене ученика'!C29</f>
        <v>0</v>
      </c>
      <c r="D28" s="15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t="str">
        <f>'подаци о школи за сведочанство'!$B$1</f>
        <v>Трговачка школа</v>
      </c>
      <c r="P28" t="str">
        <f>'подаци о школи за сведочанство'!$B$2</f>
        <v>у Београду</v>
      </c>
      <c r="Q28" t="str">
        <f>'подаци о школи за сведочанство'!$B$3</f>
        <v>022-05-425/94-03</v>
      </c>
      <c r="R28" t="str">
        <f>'подаци о школи за сведочанство'!$B$4</f>
        <v>22.04.1994.</v>
      </c>
      <c r="S28" t="str">
        <f>'подаци о школи за сведочанство'!$B$5</f>
        <v>2016/2017.</v>
      </c>
      <c r="T28">
        <f>'подаци о школи за сведочанство'!$B$6</f>
        <v>0</v>
      </c>
      <c r="U28" t="str">
        <f>'подаци о школи за сведочанство'!$B$7</f>
        <v>трговински техничар</v>
      </c>
      <c r="V28" t="str">
        <f>'подаци о школи за сведочанство'!$B$8</f>
        <v>четири</v>
      </c>
      <c r="W28" t="str">
        <f>'оцене ученика'!$D$2</f>
        <v>Српски језик и књижевност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>Енглески језик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Историја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Ликовна култура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Физичко васпитање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Математика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>Физика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>Хемија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Економика и организација трговинских предузећа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>Пословна информатика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>Трговинско пословање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>Практична настава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 xml:space="preserve"> 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 t="e">
        <f>'подаци о школи за сведочанство'!$D$5</f>
        <v>#VALUE!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 x14ac:dyDescent="0.2">
      <c r="A29" s="156">
        <f>'оцене ученика'!A30</f>
        <v>28</v>
      </c>
      <c r="B29" s="156">
        <f>'оцене ученика'!B30</f>
        <v>0</v>
      </c>
      <c r="C29" s="156">
        <f>'оцене ученика'!C30</f>
        <v>0</v>
      </c>
      <c r="D29" s="15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t="str">
        <f>'подаци о школи за сведочанство'!$B$1</f>
        <v>Трговачка школа</v>
      </c>
      <c r="P29" t="str">
        <f>'подаци о школи за сведочанство'!$B$2</f>
        <v>у Београду</v>
      </c>
      <c r="Q29" t="str">
        <f>'подаци о школи за сведочанство'!$B$3</f>
        <v>022-05-425/94-03</v>
      </c>
      <c r="R29" t="str">
        <f>'подаци о школи за сведочанство'!$B$4</f>
        <v>22.04.1994.</v>
      </c>
      <c r="S29" t="str">
        <f>'подаци о школи за сведочанство'!$B$5</f>
        <v>2016/2017.</v>
      </c>
      <c r="T29">
        <f>'подаци о школи за сведочанство'!$B$6</f>
        <v>0</v>
      </c>
      <c r="U29" t="str">
        <f>'подаци о школи за сведочанство'!$B$7</f>
        <v>трговински техничар</v>
      </c>
      <c r="V29" t="str">
        <f>'подаци о школи за сведочанство'!$B$8</f>
        <v>четири</v>
      </c>
      <c r="W29" t="str">
        <f>'оцене ученика'!$D$2</f>
        <v>Српски језик и књижевност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>Енглески језик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Историја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Ликовна култура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Физичко васпитање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Математика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Физика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>Хемија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Економика и организација трговинских предузећа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>Пословна информатика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>Трговинско пословање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>Практична настава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 xml:space="preserve"> 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 t="e">
        <f>'подаци о школи за сведочанство'!$D$5</f>
        <v>#VALUE!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 x14ac:dyDescent="0.2">
      <c r="A30" s="156">
        <f>'оцене ученика'!A31</f>
        <v>29</v>
      </c>
      <c r="B30" s="156">
        <f>'оцене ученика'!B31</f>
        <v>0</v>
      </c>
      <c r="C30" s="156">
        <f>'оцене ученика'!C31</f>
        <v>0</v>
      </c>
      <c r="D30" s="15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>'подаци о школи за сведочанство'!$B$1</f>
        <v>Трговачка школа</v>
      </c>
      <c r="P30" t="str">
        <f>'подаци о школи за сведочанство'!$B$2</f>
        <v>у Београду</v>
      </c>
      <c r="Q30" t="str">
        <f>'подаци о школи за сведочанство'!$B$3</f>
        <v>022-05-425/94-03</v>
      </c>
      <c r="R30" t="str">
        <f>'подаци о школи за сведочанство'!$B$4</f>
        <v>22.04.1994.</v>
      </c>
      <c r="S30" t="str">
        <f>'подаци о школи за сведочанство'!$B$5</f>
        <v>2016/2017.</v>
      </c>
      <c r="T30">
        <f>'подаци о школи за сведочанство'!$B$6</f>
        <v>0</v>
      </c>
      <c r="U30" t="str">
        <f>'подаци о школи за сведочанство'!$B$7</f>
        <v>трговински техничар</v>
      </c>
      <c r="V30" t="str">
        <f>'подаци о школи за сведочанство'!$B$8</f>
        <v>четири</v>
      </c>
      <c r="W30" t="str">
        <f>'оцене ученика'!$D$2</f>
        <v>Српски језик и књижевност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>Енглески језик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Историја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Ликовна култура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Физичко васпитање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Математика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Физика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>Хемија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Економика и организација трговинских предузећа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>Пословна информатика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>Трговинско пословање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>Практична настава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 xml:space="preserve"> 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 t="e">
        <f>'подаци о школи за сведочанство'!$D$5</f>
        <v>#VALUE!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 x14ac:dyDescent="0.2">
      <c r="A31" s="156">
        <f>'оцене ученика'!A32</f>
        <v>30</v>
      </c>
      <c r="B31" s="156">
        <f>'оцене ученика'!B32</f>
        <v>0</v>
      </c>
      <c r="C31" s="156">
        <f>'оцене ученика'!C32</f>
        <v>0</v>
      </c>
      <c r="D31" s="15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>'подаци о школи за сведочанство'!$B$1</f>
        <v>Трговачка школа</v>
      </c>
      <c r="P31" t="str">
        <f>'подаци о школи за сведочанство'!$B$2</f>
        <v>у Београду</v>
      </c>
      <c r="Q31" t="str">
        <f>'подаци о школи за сведочанство'!$B$3</f>
        <v>022-05-425/94-03</v>
      </c>
      <c r="R31" t="str">
        <f>'подаци о школи за сведочанство'!$B$4</f>
        <v>22.04.1994.</v>
      </c>
      <c r="S31" t="str">
        <f>'подаци о школи за сведочанство'!$B$5</f>
        <v>2016/2017.</v>
      </c>
      <c r="T31">
        <f>'подаци о школи за сведочанство'!$B$6</f>
        <v>0</v>
      </c>
      <c r="U31" t="str">
        <f>'подаци о школи за сведочанство'!$B$7</f>
        <v>трговински техничар</v>
      </c>
      <c r="V31" t="str">
        <f>'подаци о школи за сведочанство'!$B$8</f>
        <v>четири</v>
      </c>
      <c r="W31" t="str">
        <f>'оцене ученика'!$D$2</f>
        <v>Српски језик и књижевност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>Енглески језик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Историја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Ликовна култура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Физичко васпитање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Математика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Физика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>Хемија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Економика и организација трговинских предузећа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>Пословна информатика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>Трговинско пословање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>Практична настава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 xml:space="preserve"> 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 t="e">
        <f>'подаци о школи за сведочанство'!$D$5</f>
        <v>#VALUE!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 x14ac:dyDescent="0.2">
      <c r="A32" s="156">
        <f>'оцене ученика'!A33</f>
        <v>31</v>
      </c>
      <c r="B32" s="156">
        <f>'оцене ученика'!B33</f>
        <v>0</v>
      </c>
      <c r="C32" s="156">
        <f>'оцене ученика'!C33</f>
        <v>0</v>
      </c>
      <c r="D32" s="15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>'подаци о школи за сведочанство'!$B$1</f>
        <v>Трговачка школа</v>
      </c>
      <c r="P32" t="str">
        <f>'подаци о школи за сведочанство'!$B$2</f>
        <v>у Београду</v>
      </c>
      <c r="Q32" t="str">
        <f>'подаци о школи за сведочанство'!$B$3</f>
        <v>022-05-425/94-03</v>
      </c>
      <c r="R32" t="str">
        <f>'подаци о школи за сведочанство'!$B$4</f>
        <v>22.04.1994.</v>
      </c>
      <c r="S32" t="str">
        <f>'подаци о школи за сведочанство'!$B$5</f>
        <v>2016/2017.</v>
      </c>
      <c r="T32">
        <f>'подаци о школи за сведочанство'!$B$6</f>
        <v>0</v>
      </c>
      <c r="U32" t="str">
        <f>'подаци о школи за сведочанство'!$B$7</f>
        <v>трговински техничар</v>
      </c>
      <c r="V32" t="str">
        <f>'подаци о школи за сведочанство'!$B$8</f>
        <v>четири</v>
      </c>
      <c r="W32" t="str">
        <f>'оцене ученика'!$D$2</f>
        <v>Српски језик и књижевност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>Енглески језик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Историја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Ликовна култура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Физичко васпитање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Математика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Физика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>Хемија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Економика и организација трговинских предузећа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>Пословна информатика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>Трговинско пословање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>Практична настава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 xml:space="preserve"> 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 t="e">
        <f>'подаци о школи за сведочанство'!$D$5</f>
        <v>#VALUE!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 x14ac:dyDescent="0.2">
      <c r="A33" s="156">
        <f>'оцене ученика'!A34</f>
        <v>32</v>
      </c>
      <c r="B33" s="156">
        <f>'оцене ученика'!B34</f>
        <v>0</v>
      </c>
      <c r="C33" s="156">
        <f>'оцене ученика'!C34</f>
        <v>0</v>
      </c>
      <c r="D33" s="15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t="str">
        <f>'подаци о школи за сведочанство'!$B$1</f>
        <v>Трговачка школа</v>
      </c>
      <c r="P33" t="str">
        <f>'подаци о школи за сведочанство'!$B$2</f>
        <v>у Београду</v>
      </c>
      <c r="Q33" t="str">
        <f>'подаци о школи за сведочанство'!$B$3</f>
        <v>022-05-425/94-03</v>
      </c>
      <c r="R33" t="str">
        <f>'подаци о школи за сведочанство'!$B$4</f>
        <v>22.04.1994.</v>
      </c>
      <c r="S33" t="str">
        <f>'подаци о школи за сведочанство'!$B$5</f>
        <v>2016/2017.</v>
      </c>
      <c r="T33">
        <f>'подаци о школи за сведочанство'!$B$6</f>
        <v>0</v>
      </c>
      <c r="U33" t="str">
        <f>'подаци о школи за сведочанство'!$B$7</f>
        <v>трговински техничар</v>
      </c>
      <c r="V33" t="str">
        <f>'подаци о школи за сведочанство'!$B$8</f>
        <v>четири</v>
      </c>
      <c r="W33" t="str">
        <f>'оцене ученика'!$D$2</f>
        <v>Српски језик и књижевност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>Енглески језик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Историја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Ликовна култура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Физичко васпитање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Математика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Физика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>Хемија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Економика и организација трговинских предузећа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>Пословна информатика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>Трговинско пословање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>Практична настава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 xml:space="preserve"> 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 t="e">
        <f>'подаци о школи за сведочанство'!$D$5</f>
        <v>#VALUE!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 x14ac:dyDescent="0.2">
      <c r="A34" s="156">
        <f>'оцене ученика'!A35</f>
        <v>33</v>
      </c>
      <c r="B34" s="156">
        <f>'оцене ученика'!B35</f>
        <v>0</v>
      </c>
      <c r="C34" s="156">
        <f>'оцене ученика'!C35</f>
        <v>0</v>
      </c>
      <c r="D34" s="15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t="str">
        <f>'подаци о школи за сведочанство'!$B$1</f>
        <v>Трговачка школа</v>
      </c>
      <c r="P34" t="str">
        <f>'подаци о школи за сведочанство'!$B$2</f>
        <v>у Београду</v>
      </c>
      <c r="Q34" t="str">
        <f>'подаци о школи за сведочанство'!$B$3</f>
        <v>022-05-425/94-03</v>
      </c>
      <c r="R34" t="str">
        <f>'подаци о школи за сведочанство'!$B$4</f>
        <v>22.04.1994.</v>
      </c>
      <c r="S34" t="str">
        <f>'подаци о школи за сведочанство'!$B$5</f>
        <v>2016/2017.</v>
      </c>
      <c r="T34">
        <f>'подаци о школи за сведочанство'!$B$6</f>
        <v>0</v>
      </c>
      <c r="U34" t="str">
        <f>'подаци о школи за сведочанство'!$B$7</f>
        <v>трговински техничар</v>
      </c>
      <c r="V34" t="str">
        <f>'подаци о школи за сведочанство'!$B$8</f>
        <v>четири</v>
      </c>
      <c r="W34" t="str">
        <f>'оцене ученика'!$D$2</f>
        <v>Српски језик и књижевност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>Енглески језик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Историја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Ликовна култура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Физичко васпитање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Математика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Физика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>Хемија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Економика и организација трговинских предузећа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>Пословна информатика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>Трговинско пословање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>Практична настава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 xml:space="preserve"> 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 t="e">
        <f>'подаци о школи за сведочанство'!$D$5</f>
        <v>#VALUE!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 x14ac:dyDescent="0.2">
      <c r="A35" s="156">
        <f>'оцене ученика'!A36</f>
        <v>34</v>
      </c>
      <c r="B35" s="156">
        <f>'оцене ученика'!B36</f>
        <v>0</v>
      </c>
      <c r="C35" s="156">
        <f>'оцене ученика'!C36</f>
        <v>0</v>
      </c>
      <c r="D35" s="15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t="str">
        <f>'подаци о школи за сведочанство'!$B$1</f>
        <v>Трговачка школа</v>
      </c>
      <c r="P35" t="str">
        <f>'подаци о школи за сведочанство'!$B$2</f>
        <v>у Београду</v>
      </c>
      <c r="Q35" t="str">
        <f>'подаци о школи за сведочанство'!$B$3</f>
        <v>022-05-425/94-03</v>
      </c>
      <c r="R35" t="str">
        <f>'подаци о школи за сведочанство'!$B$4</f>
        <v>22.04.1994.</v>
      </c>
      <c r="S35" t="str">
        <f>'подаци о школи за сведочанство'!$B$5</f>
        <v>2016/2017.</v>
      </c>
      <c r="T35">
        <f>'подаци о школи за сведочанство'!$B$6</f>
        <v>0</v>
      </c>
      <c r="U35" t="str">
        <f>'подаци о школи за сведочанство'!$B$7</f>
        <v>трговински техничар</v>
      </c>
      <c r="V35" t="str">
        <f>'подаци о школи за сведочанство'!$B$8</f>
        <v>четири</v>
      </c>
      <c r="W35" t="str">
        <f>'оцене ученика'!$D$2</f>
        <v>Српски језик и књижевност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>Енглески језик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Историја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Ликовна култура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Физичко васпитање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Математика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Физика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>Хемија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Економика и организација трговинских предузећа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>Пословна информатика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>Трговинско пословање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>Практична настава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 xml:space="preserve"> 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 t="e">
        <f>'подаци о школи за сведочанство'!$D$5</f>
        <v>#VALUE!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 x14ac:dyDescent="0.2">
      <c r="A36" s="156">
        <f>'оцене ученика'!A37</f>
        <v>35</v>
      </c>
      <c r="B36" s="156">
        <f>'оцене ученика'!B37</f>
        <v>0</v>
      </c>
      <c r="C36" s="156">
        <f>'оцене ученика'!C37</f>
        <v>0</v>
      </c>
      <c r="D36" s="15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t="str">
        <f>'подаци о школи за сведочанство'!$B$1</f>
        <v>Трговачка школа</v>
      </c>
      <c r="P36" t="str">
        <f>'подаци о школи за сведочанство'!$B$2</f>
        <v>у Београду</v>
      </c>
      <c r="Q36" t="str">
        <f>'подаци о школи за сведочанство'!$B$3</f>
        <v>022-05-425/94-03</v>
      </c>
      <c r="R36" t="str">
        <f>'подаци о школи за сведочанство'!$B$4</f>
        <v>22.04.1994.</v>
      </c>
      <c r="S36" t="str">
        <f>'подаци о школи за сведочанство'!$B$5</f>
        <v>2016/2017.</v>
      </c>
      <c r="T36">
        <f>'подаци о школи за сведочанство'!$B$6</f>
        <v>0</v>
      </c>
      <c r="U36" t="str">
        <f>'подаци о школи за сведочанство'!$B$7</f>
        <v>трговински техничар</v>
      </c>
      <c r="V36" t="str">
        <f>'подаци о школи за сведочанство'!$B$8</f>
        <v>четири</v>
      </c>
      <c r="W36" t="str">
        <f>'оцене ученика'!$D$2</f>
        <v>Српски језик и књижевност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>Енглески језик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Историја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Ликовна култура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Физичко васпитање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Математика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Физика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>Хемија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Економика и организација трговинских предузећа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>Пословна информатика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>Трговинско пословање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>Практична настава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 xml:space="preserve"> 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 t="e">
        <f>'подаци о школи за сведочанство'!$D$5</f>
        <v>#VALUE!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 x14ac:dyDescent="0.2">
      <c r="A37" s="156">
        <f>'оцене ученика'!A38</f>
        <v>36</v>
      </c>
      <c r="B37" s="156">
        <f>'оцене ученика'!B38</f>
        <v>0</v>
      </c>
      <c r="C37" s="156">
        <f>'оцене ученика'!C38</f>
        <v>0</v>
      </c>
      <c r="D37" s="15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t="str">
        <f>'подаци о школи за сведочанство'!$B$1</f>
        <v>Трговачка школа</v>
      </c>
      <c r="P37" t="str">
        <f>'подаци о школи за сведочанство'!$B$2</f>
        <v>у Београду</v>
      </c>
      <c r="Q37" t="str">
        <f>'подаци о школи за сведочанство'!$B$3</f>
        <v>022-05-425/94-03</v>
      </c>
      <c r="R37" t="str">
        <f>'подаци о школи за сведочанство'!$B$4</f>
        <v>22.04.1994.</v>
      </c>
      <c r="S37" t="str">
        <f>'подаци о школи за сведочанство'!$B$5</f>
        <v>2016/2017.</v>
      </c>
      <c r="T37">
        <f>'подаци о школи за сведочанство'!$B$6</f>
        <v>0</v>
      </c>
      <c r="U37" t="str">
        <f>'подаци о школи за сведочанство'!$B$7</f>
        <v>трговински техничар</v>
      </c>
      <c r="V37" t="str">
        <f>'подаци о школи за сведочанство'!$B$8</f>
        <v>четири</v>
      </c>
      <c r="W37" t="str">
        <f>'оцене ученика'!$D$2</f>
        <v>Српски језик и књижевност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>Енглески језик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Историја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Ликовна култура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Физичко васпитање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Математика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Физика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>Хемија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Економика и организација трговинских предузећа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>Пословна информатика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>Трговинско пословање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>Практична настава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 xml:space="preserve"> 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 t="e">
        <f>'подаци о школи за сведочанство'!$D$5</f>
        <v>#VALUE!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 x14ac:dyDescent="0.2">
      <c r="A38" s="156">
        <f>'оцене ученика'!A39</f>
        <v>37</v>
      </c>
      <c r="B38" s="156">
        <f>'оцене ученика'!B39</f>
        <v>0</v>
      </c>
      <c r="C38" s="156">
        <f>'оцене ученика'!C39</f>
        <v>0</v>
      </c>
      <c r="D38" s="15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t="str">
        <f>'подаци о школи за сведочанство'!$B$1</f>
        <v>Трговачка школа</v>
      </c>
      <c r="P38" t="str">
        <f>'подаци о школи за сведочанство'!$B$2</f>
        <v>у Београду</v>
      </c>
      <c r="Q38" t="str">
        <f>'подаци о школи за сведочанство'!$B$3</f>
        <v>022-05-425/94-03</v>
      </c>
      <c r="R38" t="str">
        <f>'подаци о школи за сведочанство'!$B$4</f>
        <v>22.04.1994.</v>
      </c>
      <c r="S38" t="str">
        <f>'подаци о школи за сведочанство'!$B$5</f>
        <v>2016/2017.</v>
      </c>
      <c r="T38">
        <f>'подаци о школи за сведочанство'!$B$6</f>
        <v>0</v>
      </c>
      <c r="U38" t="str">
        <f>'подаци о школи за сведочанство'!$B$7</f>
        <v>трговински техничар</v>
      </c>
      <c r="V38" t="str">
        <f>'подаци о школи за сведочанство'!$B$8</f>
        <v>четири</v>
      </c>
      <c r="W38" t="str">
        <f>'оцене ученика'!$D$2</f>
        <v>Српски језик и књижевност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>Енглески језик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Историја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Ликовна култура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Физичко васпитање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Математика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Физика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>Хемија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Економика и организација трговинских предузећа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>Пословна информатика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>Трговинско пословање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>Практична настава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 xml:space="preserve"> 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 t="e">
        <f>'подаци о школи за сведочанство'!$D$5</f>
        <v>#VALUE!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 x14ac:dyDescent="0.2">
      <c r="A39" s="156">
        <f>'оцене ученика'!A40</f>
        <v>38</v>
      </c>
      <c r="B39" s="156">
        <f>'оцене ученика'!B40</f>
        <v>0</v>
      </c>
      <c r="C39" s="156">
        <f>'оцене ученика'!C40</f>
        <v>0</v>
      </c>
      <c r="D39" s="15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t="str">
        <f>'подаци о школи за сведочанство'!$B$1</f>
        <v>Трговачка школа</v>
      </c>
      <c r="P39" t="str">
        <f>'подаци о школи за сведочанство'!$B$2</f>
        <v>у Београду</v>
      </c>
      <c r="Q39" t="str">
        <f>'подаци о школи за сведочанство'!$B$3</f>
        <v>022-05-425/94-03</v>
      </c>
      <c r="R39" t="str">
        <f>'подаци о школи за сведочанство'!$B$4</f>
        <v>22.04.1994.</v>
      </c>
      <c r="S39" t="str">
        <f>'подаци о школи за сведочанство'!$B$5</f>
        <v>2016/2017.</v>
      </c>
      <c r="T39">
        <f>'подаци о школи за сведочанство'!$B$6</f>
        <v>0</v>
      </c>
      <c r="U39" t="str">
        <f>'подаци о школи за сведочанство'!$B$7</f>
        <v>трговински техничар</v>
      </c>
      <c r="V39" t="str">
        <f>'подаци о школи за сведочанство'!$B$8</f>
        <v>четири</v>
      </c>
      <c r="W39" t="str">
        <f>'оцене ученика'!$D$2</f>
        <v>Српски језик и књижевност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>Енглески језик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Историја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Ликовна култура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Физичко васпитање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Математика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Физика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>Хемија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Економика и организација трговинских предузећа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>Пословна информатика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>Трговинско пословање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>Практична настава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 xml:space="preserve"> 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 t="e">
        <f>'подаци о школи за сведочанство'!$D$5</f>
        <v>#VALUE!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 x14ac:dyDescent="0.2">
      <c r="A40" s="156">
        <f>'оцене ученика'!A41</f>
        <v>39</v>
      </c>
      <c r="B40" s="156">
        <f>'оцене ученика'!B41</f>
        <v>0</v>
      </c>
      <c r="C40" s="156">
        <f>'оцене ученика'!C41</f>
        <v>0</v>
      </c>
      <c r="D40" s="1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t="str">
        <f>'подаци о школи за сведочанство'!$B$1</f>
        <v>Трговачка школа</v>
      </c>
      <c r="P40" t="str">
        <f>'подаци о школи за сведочанство'!$B$2</f>
        <v>у Београду</v>
      </c>
      <c r="Q40" t="str">
        <f>'подаци о школи за сведочанство'!$B$3</f>
        <v>022-05-425/94-03</v>
      </c>
      <c r="R40" t="str">
        <f>'подаци о школи за сведочанство'!$B$4</f>
        <v>22.04.1994.</v>
      </c>
      <c r="S40" t="str">
        <f>'подаци о школи за сведочанство'!$B$5</f>
        <v>2016/2017.</v>
      </c>
      <c r="T40">
        <f>'подаци о школи за сведочанство'!$B$6</f>
        <v>0</v>
      </c>
      <c r="U40" t="str">
        <f>'подаци о школи за сведочанство'!$B$7</f>
        <v>трговински техничар</v>
      </c>
      <c r="V40" t="str">
        <f>'подаци о школи за сведочанство'!$B$8</f>
        <v>четири</v>
      </c>
      <c r="W40" t="str">
        <f>'оцене ученика'!$D$2</f>
        <v>Српски језик и књижевност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>Енглески језик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Историја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Ликовна култура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Физичко васпитање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Математика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Физика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>Хемија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Економика и организација трговинских предузећа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>Пословна информатика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>Трговинско пословање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>Практична настава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 xml:space="preserve"> 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 t="e">
        <f>'подаци о школи за сведочанство'!$D$5</f>
        <v>#VALUE!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 x14ac:dyDescent="0.2">
      <c r="A41" s="156">
        <f>'оцене ученика'!A42</f>
        <v>40</v>
      </c>
      <c r="B41" s="156">
        <f>'оцене ученика'!B42</f>
        <v>0</v>
      </c>
      <c r="C41" s="156">
        <f>'оцене ученика'!C42</f>
        <v>0</v>
      </c>
      <c r="D41" s="1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t="str">
        <f>'подаци о школи за сведочанство'!$B$1</f>
        <v>Трговачка школа</v>
      </c>
      <c r="P41" t="str">
        <f>'подаци о школи за сведочанство'!$B$2</f>
        <v>у Београду</v>
      </c>
      <c r="Q41" t="str">
        <f>'подаци о школи за сведочанство'!$B$3</f>
        <v>022-05-425/94-03</v>
      </c>
      <c r="R41" t="str">
        <f>'подаци о школи за сведочанство'!$B$4</f>
        <v>22.04.1994.</v>
      </c>
      <c r="S41" t="str">
        <f>'подаци о школи за сведочанство'!$B$5</f>
        <v>2016/2017.</v>
      </c>
      <c r="T41">
        <f>'подаци о школи за сведочанство'!$B$6</f>
        <v>0</v>
      </c>
      <c r="U41" t="str">
        <f>'подаци о школи за сведочанство'!$B$7</f>
        <v>трговински техничар</v>
      </c>
      <c r="V41" t="str">
        <f>'подаци о школи за сведочанство'!$B$8</f>
        <v>четири</v>
      </c>
      <c r="W41" t="str">
        <f>'оцене ученика'!$D$2</f>
        <v>Српски језик и књижевност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>Енглески језик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Историја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Ликовна култура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Физичко васпитање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Математика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Физика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>Хемија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Економика и организација трговинских предузећа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>Пословна информатика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>Трговинско пословање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>Практична настава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 xml:space="preserve"> 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 t="e">
        <f>'подаци о школи за сведочанство'!$D$5</f>
        <v>#VALUE!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Korisni</cp:lastModifiedBy>
  <cp:lastPrinted>2017-05-25T11:52:46Z</cp:lastPrinted>
  <dcterms:created xsi:type="dcterms:W3CDTF">2006-01-07T12:28:18Z</dcterms:created>
  <dcterms:modified xsi:type="dcterms:W3CDTF">2017-05-26T08:44:21Z</dcterms:modified>
</cp:coreProperties>
</file>