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600" yWindow="330" windowWidth="11100" windowHeight="6090" tabRatio="721" activeTab="4"/>
  </bookViews>
  <sheets>
    <sheet name="оцене ученика" sheetId="1" r:id="rId1"/>
    <sheet name="страна 136" sheetId="5" r:id="rId2"/>
    <sheet name="статистика" sheetId="3" r:id="rId3"/>
    <sheet name="подаци о школи за сведочанство" sheetId="6" r:id="rId4"/>
    <sheet name="подаци о ученицима" sheetId="7" r:id="rId5"/>
  </sheets>
  <calcPr calcId="144525"/>
</workbook>
</file>

<file path=xl/calcChain.xml><?xml version="1.0" encoding="utf-8"?>
<calcChain xmlns="http://schemas.openxmlformats.org/spreadsheetml/2006/main">
  <c r="BQ2" i="7" l="1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CD23" i="7"/>
  <c r="CE23" i="7"/>
  <c r="CF23" i="7"/>
  <c r="CG23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CC33" i="7"/>
  <c r="CD33" i="7"/>
  <c r="CE33" i="7"/>
  <c r="CF33" i="7"/>
  <c r="CG33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CD38" i="7"/>
  <c r="CE38" i="7"/>
  <c r="CF38" i="7"/>
  <c r="CG38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CD40" i="7"/>
  <c r="CE40" i="7"/>
  <c r="CF40" i="7"/>
  <c r="CG40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CG41" i="7"/>
  <c r="BP3" i="7"/>
  <c r="BP4" i="7"/>
  <c r="BP5" i="7"/>
  <c r="BP6" i="7"/>
  <c r="BP7" i="7"/>
  <c r="BP8" i="7"/>
  <c r="BP9" i="7"/>
  <c r="BP10" i="7"/>
  <c r="BP11" i="7"/>
  <c r="BP12" i="7"/>
  <c r="BP13" i="7"/>
  <c r="BP14" i="7"/>
  <c r="BP15" i="7"/>
  <c r="BP16" i="7"/>
  <c r="BP17" i="7"/>
  <c r="BP18" i="7"/>
  <c r="BP19" i="7"/>
  <c r="BP20" i="7"/>
  <c r="BP21" i="7"/>
  <c r="BP22" i="7"/>
  <c r="BP23" i="7"/>
  <c r="BP24" i="7"/>
  <c r="BP25" i="7"/>
  <c r="BP26" i="7"/>
  <c r="BP27" i="7"/>
  <c r="BP28" i="7"/>
  <c r="BP29" i="7"/>
  <c r="BP30" i="7"/>
  <c r="BP31" i="7"/>
  <c r="BP32" i="7"/>
  <c r="BP33" i="7"/>
  <c r="BP34" i="7"/>
  <c r="BP35" i="7"/>
  <c r="BP36" i="7"/>
  <c r="BP37" i="7"/>
  <c r="BP38" i="7"/>
  <c r="BP39" i="7"/>
  <c r="BP40" i="7"/>
  <c r="BP41" i="7"/>
  <c r="BP2" i="7"/>
  <c r="BF3" i="7"/>
  <c r="BF4" i="7"/>
  <c r="BF5" i="7"/>
  <c r="BF6" i="7"/>
  <c r="BF7" i="7"/>
  <c r="BF8" i="7"/>
  <c r="BF9" i="7"/>
  <c r="BF10" i="7"/>
  <c r="BF11" i="7"/>
  <c r="BF12" i="7"/>
  <c r="BF13" i="7"/>
  <c r="BF14" i="7"/>
  <c r="BF15" i="7"/>
  <c r="BF16" i="7"/>
  <c r="BF17" i="7"/>
  <c r="BF18" i="7"/>
  <c r="BF19" i="7"/>
  <c r="BF20" i="7"/>
  <c r="BF21" i="7"/>
  <c r="BF22" i="7"/>
  <c r="BF23" i="7"/>
  <c r="BF24" i="7"/>
  <c r="BF25" i="7"/>
  <c r="BF26" i="7"/>
  <c r="BF27" i="7"/>
  <c r="BF28" i="7"/>
  <c r="BF29" i="7"/>
  <c r="BF30" i="7"/>
  <c r="BF31" i="7"/>
  <c r="BF32" i="7"/>
  <c r="BF33" i="7"/>
  <c r="BF34" i="7"/>
  <c r="BF35" i="7"/>
  <c r="BF36" i="7"/>
  <c r="BF37" i="7"/>
  <c r="BF38" i="7"/>
  <c r="BF39" i="7"/>
  <c r="BF40" i="7"/>
  <c r="BF41" i="7"/>
  <c r="BF2" i="7"/>
  <c r="BD3" i="7"/>
  <c r="BD4" i="7"/>
  <c r="BD5" i="7"/>
  <c r="BD6" i="7"/>
  <c r="BD7" i="7"/>
  <c r="BD8" i="7"/>
  <c r="BD9" i="7"/>
  <c r="BD10" i="7"/>
  <c r="BD11" i="7"/>
  <c r="BD12" i="7"/>
  <c r="BD13" i="7"/>
  <c r="BD14" i="7"/>
  <c r="BD15" i="7"/>
  <c r="BD16" i="7"/>
  <c r="BD17" i="7"/>
  <c r="BD18" i="7"/>
  <c r="BD19" i="7"/>
  <c r="BD20" i="7"/>
  <c r="BD21" i="7"/>
  <c r="BD22" i="7"/>
  <c r="BD23" i="7"/>
  <c r="BD24" i="7"/>
  <c r="BD25" i="7"/>
  <c r="BD26" i="7"/>
  <c r="BD27" i="7"/>
  <c r="BD28" i="7"/>
  <c r="BD29" i="7"/>
  <c r="BD30" i="7"/>
  <c r="BD31" i="7"/>
  <c r="BD32" i="7"/>
  <c r="BD33" i="7"/>
  <c r="BD34" i="7"/>
  <c r="BD35" i="7"/>
  <c r="BD36" i="7"/>
  <c r="BD37" i="7"/>
  <c r="BD38" i="7"/>
  <c r="BD39" i="7"/>
  <c r="BD40" i="7"/>
  <c r="BD41" i="7"/>
  <c r="BD2" i="7"/>
  <c r="BB3" i="7"/>
  <c r="BB4" i="7"/>
  <c r="BB5" i="7"/>
  <c r="BB6" i="7"/>
  <c r="BB7" i="7"/>
  <c r="BB8" i="7"/>
  <c r="BB9" i="7"/>
  <c r="BB10" i="7"/>
  <c r="BB11" i="7"/>
  <c r="BB12" i="7"/>
  <c r="BB13" i="7"/>
  <c r="BB14" i="7"/>
  <c r="BB15" i="7"/>
  <c r="BB16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36" i="7"/>
  <c r="BB37" i="7"/>
  <c r="BB38" i="7"/>
  <c r="BB39" i="7"/>
  <c r="BB40" i="7"/>
  <c r="BB41" i="7"/>
  <c r="BB2" i="7"/>
  <c r="AZ3" i="7"/>
  <c r="AZ4" i="7"/>
  <c r="AZ5" i="7"/>
  <c r="AZ6" i="7"/>
  <c r="AZ7" i="7"/>
  <c r="AZ8" i="7"/>
  <c r="AZ9" i="7"/>
  <c r="AZ10" i="7"/>
  <c r="AZ11" i="7"/>
  <c r="AZ12" i="7"/>
  <c r="AZ13" i="7"/>
  <c r="AZ14" i="7"/>
  <c r="AZ15" i="7"/>
  <c r="AZ16" i="7"/>
  <c r="AZ17" i="7"/>
  <c r="AZ18" i="7"/>
  <c r="AZ19" i="7"/>
  <c r="AZ20" i="7"/>
  <c r="AZ21" i="7"/>
  <c r="AZ22" i="7"/>
  <c r="AZ23" i="7"/>
  <c r="AZ24" i="7"/>
  <c r="AZ25" i="7"/>
  <c r="AZ26" i="7"/>
  <c r="AZ27" i="7"/>
  <c r="AZ28" i="7"/>
  <c r="AZ29" i="7"/>
  <c r="AZ30" i="7"/>
  <c r="AZ31" i="7"/>
  <c r="AZ32" i="7"/>
  <c r="AZ33" i="7"/>
  <c r="AZ34" i="7"/>
  <c r="AZ35" i="7"/>
  <c r="AZ36" i="7"/>
  <c r="AZ37" i="7"/>
  <c r="AZ38" i="7"/>
  <c r="AZ39" i="7"/>
  <c r="AZ40" i="7"/>
  <c r="AZ41" i="7"/>
  <c r="AZ2" i="7"/>
  <c r="AX3" i="7"/>
  <c r="AX4" i="7"/>
  <c r="AX5" i="7"/>
  <c r="AX6" i="7"/>
  <c r="AX7" i="7"/>
  <c r="AX8" i="7"/>
  <c r="AX9" i="7"/>
  <c r="AX10" i="7"/>
  <c r="AX11" i="7"/>
  <c r="AX12" i="7"/>
  <c r="AX13" i="7"/>
  <c r="AX14" i="7"/>
  <c r="AX15" i="7"/>
  <c r="AX16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29" i="7"/>
  <c r="AX30" i="7"/>
  <c r="AX31" i="7"/>
  <c r="AX32" i="7"/>
  <c r="AX33" i="7"/>
  <c r="AX34" i="7"/>
  <c r="AX35" i="7"/>
  <c r="AX36" i="7"/>
  <c r="AX37" i="7"/>
  <c r="AX38" i="7"/>
  <c r="AX39" i="7"/>
  <c r="AX40" i="7"/>
  <c r="AX41" i="7"/>
  <c r="AX2" i="7"/>
  <c r="AV3" i="7"/>
  <c r="AV4" i="7"/>
  <c r="AV5" i="7"/>
  <c r="AV6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2" i="7"/>
  <c r="AT3" i="7"/>
  <c r="AT4" i="7"/>
  <c r="AT5" i="7"/>
  <c r="AT6" i="7"/>
  <c r="AT7" i="7"/>
  <c r="AT8" i="7"/>
  <c r="AT9" i="7"/>
  <c r="AT10" i="7"/>
  <c r="AT11" i="7"/>
  <c r="AT12" i="7"/>
  <c r="AT13" i="7"/>
  <c r="AT14" i="7"/>
  <c r="AT15" i="7"/>
  <c r="AT16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39" i="7"/>
  <c r="AT40" i="7"/>
  <c r="AT41" i="7"/>
  <c r="AT2" i="7"/>
  <c r="AR3" i="7"/>
  <c r="AR4" i="7"/>
  <c r="AR5" i="7"/>
  <c r="AR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2" i="7"/>
  <c r="AP3" i="7"/>
  <c r="AP4" i="7"/>
  <c r="AP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2" i="7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2" i="7"/>
  <c r="AL3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2" i="7"/>
  <c r="AJ3" i="7"/>
  <c r="AJ4" i="7"/>
  <c r="AJ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2" i="7"/>
  <c r="AH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2" i="7"/>
  <c r="AF3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2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2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2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2" i="7"/>
  <c r="BE3" i="7"/>
  <c r="BE4" i="7"/>
  <c r="BE5" i="7"/>
  <c r="BE6" i="7"/>
  <c r="BE7" i="7"/>
  <c r="BE8" i="7"/>
  <c r="BE9" i="7"/>
  <c r="BE10" i="7"/>
  <c r="BE11" i="7"/>
  <c r="BE12" i="7"/>
  <c r="BE13" i="7"/>
  <c r="BE14" i="7"/>
  <c r="BE15" i="7"/>
  <c r="BE16" i="7"/>
  <c r="BE17" i="7"/>
  <c r="BE18" i="7"/>
  <c r="BE19" i="7"/>
  <c r="BE20" i="7"/>
  <c r="BE21" i="7"/>
  <c r="BE22" i="7"/>
  <c r="BE23" i="7"/>
  <c r="BE24" i="7"/>
  <c r="BE25" i="7"/>
  <c r="BE26" i="7"/>
  <c r="BE27" i="7"/>
  <c r="BE28" i="7"/>
  <c r="BE29" i="7"/>
  <c r="BE30" i="7"/>
  <c r="BE31" i="7"/>
  <c r="BE32" i="7"/>
  <c r="BE33" i="7"/>
  <c r="BE34" i="7"/>
  <c r="BE35" i="7"/>
  <c r="BE36" i="7"/>
  <c r="BE37" i="7"/>
  <c r="BE38" i="7"/>
  <c r="BE39" i="7"/>
  <c r="BE40" i="7"/>
  <c r="BE41" i="7"/>
  <c r="BE2" i="7"/>
  <c r="BC3" i="7"/>
  <c r="BC4" i="7"/>
  <c r="BC5" i="7"/>
  <c r="BC6" i="7"/>
  <c r="BC7" i="7"/>
  <c r="BC8" i="7"/>
  <c r="BC9" i="7"/>
  <c r="BC10" i="7"/>
  <c r="BC11" i="7"/>
  <c r="BC12" i="7"/>
  <c r="BC13" i="7"/>
  <c r="BC14" i="7"/>
  <c r="BC15" i="7"/>
  <c r="BC16" i="7"/>
  <c r="BC17" i="7"/>
  <c r="BC18" i="7"/>
  <c r="BC19" i="7"/>
  <c r="BC20" i="7"/>
  <c r="BC21" i="7"/>
  <c r="BC22" i="7"/>
  <c r="BC23" i="7"/>
  <c r="BC24" i="7"/>
  <c r="BC25" i="7"/>
  <c r="BC26" i="7"/>
  <c r="BC27" i="7"/>
  <c r="BC28" i="7"/>
  <c r="BC29" i="7"/>
  <c r="BC30" i="7"/>
  <c r="BC31" i="7"/>
  <c r="BC32" i="7"/>
  <c r="BC33" i="7"/>
  <c r="BC34" i="7"/>
  <c r="BC35" i="7"/>
  <c r="BC36" i="7"/>
  <c r="BC37" i="7"/>
  <c r="BC38" i="7"/>
  <c r="BC39" i="7"/>
  <c r="BC40" i="7"/>
  <c r="BC41" i="7"/>
  <c r="BC2" i="7"/>
  <c r="BA3" i="7"/>
  <c r="BA4" i="7"/>
  <c r="BA5" i="7"/>
  <c r="BA6" i="7"/>
  <c r="BA7" i="7"/>
  <c r="BA8" i="7"/>
  <c r="BA9" i="7"/>
  <c r="BA10" i="7"/>
  <c r="BA11" i="7"/>
  <c r="BA12" i="7"/>
  <c r="BA13" i="7"/>
  <c r="BA14" i="7"/>
  <c r="BA15" i="7"/>
  <c r="BA16" i="7"/>
  <c r="BA17" i="7"/>
  <c r="BA18" i="7"/>
  <c r="BA19" i="7"/>
  <c r="BA20" i="7"/>
  <c r="BA21" i="7"/>
  <c r="BA22" i="7"/>
  <c r="BA23" i="7"/>
  <c r="BA24" i="7"/>
  <c r="BA25" i="7"/>
  <c r="BA26" i="7"/>
  <c r="BA27" i="7"/>
  <c r="BA28" i="7"/>
  <c r="BA29" i="7"/>
  <c r="BA30" i="7"/>
  <c r="BA31" i="7"/>
  <c r="BA32" i="7"/>
  <c r="BA33" i="7"/>
  <c r="BA34" i="7"/>
  <c r="BA35" i="7"/>
  <c r="BA36" i="7"/>
  <c r="BA37" i="7"/>
  <c r="BA38" i="7"/>
  <c r="BA39" i="7"/>
  <c r="BA40" i="7"/>
  <c r="BA41" i="7"/>
  <c r="BA2" i="7"/>
  <c r="AY3" i="7"/>
  <c r="AY4" i="7"/>
  <c r="AY5" i="7"/>
  <c r="AY6" i="7"/>
  <c r="AY7" i="7"/>
  <c r="AY8" i="7"/>
  <c r="AY9" i="7"/>
  <c r="AY10" i="7"/>
  <c r="AY11" i="7"/>
  <c r="AY12" i="7"/>
  <c r="AY13" i="7"/>
  <c r="AY14" i="7"/>
  <c r="AY15" i="7"/>
  <c r="AY16" i="7"/>
  <c r="AY17" i="7"/>
  <c r="AY18" i="7"/>
  <c r="AY19" i="7"/>
  <c r="AY20" i="7"/>
  <c r="AY21" i="7"/>
  <c r="AY22" i="7"/>
  <c r="AY23" i="7"/>
  <c r="AY24" i="7"/>
  <c r="AY25" i="7"/>
  <c r="AY26" i="7"/>
  <c r="AY27" i="7"/>
  <c r="AY28" i="7"/>
  <c r="AY29" i="7"/>
  <c r="AY30" i="7"/>
  <c r="AY31" i="7"/>
  <c r="AY32" i="7"/>
  <c r="AY33" i="7"/>
  <c r="AY34" i="7"/>
  <c r="AY35" i="7"/>
  <c r="AY36" i="7"/>
  <c r="AY37" i="7"/>
  <c r="AY38" i="7"/>
  <c r="AY39" i="7"/>
  <c r="AY40" i="7"/>
  <c r="AY41" i="7"/>
  <c r="AY2" i="7"/>
  <c r="AW3" i="7"/>
  <c r="AW4" i="7"/>
  <c r="AW5" i="7"/>
  <c r="AW6" i="7"/>
  <c r="AW7" i="7"/>
  <c r="AW8" i="7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2" i="7"/>
  <c r="AU3" i="7"/>
  <c r="AU4" i="7"/>
  <c r="AU5" i="7"/>
  <c r="AU6" i="7"/>
  <c r="AU7" i="7"/>
  <c r="AU8" i="7"/>
  <c r="AU9" i="7"/>
  <c r="AU10" i="7"/>
  <c r="AU11" i="7"/>
  <c r="AU12" i="7"/>
  <c r="AU13" i="7"/>
  <c r="AU14" i="7"/>
  <c r="AU15" i="7"/>
  <c r="AU16" i="7"/>
  <c r="AU17" i="7"/>
  <c r="AU18" i="7"/>
  <c r="AU19" i="7"/>
  <c r="AU20" i="7"/>
  <c r="AU21" i="7"/>
  <c r="AU22" i="7"/>
  <c r="AU23" i="7"/>
  <c r="AU24" i="7"/>
  <c r="AU25" i="7"/>
  <c r="AU26" i="7"/>
  <c r="AU27" i="7"/>
  <c r="AU28" i="7"/>
  <c r="AU29" i="7"/>
  <c r="AU30" i="7"/>
  <c r="AU31" i="7"/>
  <c r="AU32" i="7"/>
  <c r="AU33" i="7"/>
  <c r="AU34" i="7"/>
  <c r="AU35" i="7"/>
  <c r="AU36" i="7"/>
  <c r="AU37" i="7"/>
  <c r="AU38" i="7"/>
  <c r="AU39" i="7"/>
  <c r="AU40" i="7"/>
  <c r="AU41" i="7"/>
  <c r="AU2" i="7"/>
  <c r="AS3" i="7"/>
  <c r="AS4" i="7"/>
  <c r="AS5" i="7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38" i="7"/>
  <c r="AS39" i="7"/>
  <c r="AS40" i="7"/>
  <c r="AS41" i="7"/>
  <c r="AS2" i="7"/>
  <c r="AQ3" i="7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2" i="7"/>
  <c r="AO3" i="7"/>
  <c r="AO4" i="7"/>
  <c r="AO5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2" i="7"/>
  <c r="AM3" i="7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2" i="7"/>
  <c r="AK3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2" i="7"/>
  <c r="AI3" i="7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2" i="7"/>
  <c r="AG3" i="7"/>
  <c r="AG4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2" i="7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2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2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2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2" i="7"/>
  <c r="D5" i="6"/>
  <c r="BO3" i="7" s="1"/>
  <c r="AD4" i="1"/>
  <c r="AC4" i="1"/>
  <c r="AD5" i="1"/>
  <c r="AC5" i="1"/>
  <c r="AD6" i="1"/>
  <c r="AC6" i="1"/>
  <c r="AD7" i="1"/>
  <c r="AC7" i="1"/>
  <c r="AD8" i="1"/>
  <c r="AC8" i="1"/>
  <c r="AD9" i="1"/>
  <c r="AC9" i="1"/>
  <c r="AD10" i="1"/>
  <c r="AC10" i="1"/>
  <c r="AD11" i="1"/>
  <c r="AC11" i="1"/>
  <c r="AD12" i="1"/>
  <c r="AC12" i="1"/>
  <c r="AD13" i="1"/>
  <c r="AC13" i="1"/>
  <c r="AD14" i="1"/>
  <c r="AC14" i="1"/>
  <c r="AD15" i="1"/>
  <c r="AC15" i="1"/>
  <c r="AD16" i="1"/>
  <c r="AC16" i="1"/>
  <c r="AD17" i="1"/>
  <c r="AC17" i="1"/>
  <c r="AD18" i="1"/>
  <c r="AC18" i="1"/>
  <c r="AD19" i="1"/>
  <c r="AC19" i="1"/>
  <c r="AD20" i="1"/>
  <c r="AC20" i="1"/>
  <c r="AD21" i="1"/>
  <c r="AC21" i="1"/>
  <c r="AD22" i="1"/>
  <c r="AC22" i="1"/>
  <c r="AD23" i="1"/>
  <c r="AC23" i="1"/>
  <c r="AD24" i="1"/>
  <c r="AC24" i="1"/>
  <c r="AD25" i="1"/>
  <c r="AC25" i="1"/>
  <c r="AD26" i="1"/>
  <c r="AC26" i="1"/>
  <c r="AD27" i="1"/>
  <c r="AE27" i="1" s="1"/>
  <c r="BK26" i="7" s="1"/>
  <c r="BL26" i="7" s="1"/>
  <c r="BM26" i="7" s="1"/>
  <c r="BN26" i="7" s="1"/>
  <c r="AC27" i="1"/>
  <c r="AD28" i="1"/>
  <c r="AC28" i="1"/>
  <c r="AD29" i="1"/>
  <c r="AH29" i="1" s="1"/>
  <c r="AC29" i="1"/>
  <c r="AE29" i="1"/>
  <c r="BK28" i="7" s="1"/>
  <c r="BL28" i="7" s="1"/>
  <c r="BM28" i="7" s="1"/>
  <c r="BN28" i="7" s="1"/>
  <c r="AD30" i="1"/>
  <c r="AE30" i="1"/>
  <c r="AC30" i="1"/>
  <c r="AH30" i="1" s="1"/>
  <c r="AD31" i="1"/>
  <c r="AC31" i="1"/>
  <c r="AE31" i="1" s="1"/>
  <c r="AD32" i="1"/>
  <c r="AH32" i="1" s="1"/>
  <c r="AC32" i="1"/>
  <c r="AE32" i="1"/>
  <c r="AD33" i="1"/>
  <c r="AC33" i="1"/>
  <c r="AE33" i="1" s="1"/>
  <c r="AF33" i="1" s="1"/>
  <c r="BJ32" i="7" s="1"/>
  <c r="AD34" i="1"/>
  <c r="AC34" i="1"/>
  <c r="AD35" i="1"/>
  <c r="AE35" i="1"/>
  <c r="BK34" i="7" s="1"/>
  <c r="BL34" i="7"/>
  <c r="BM34" i="7" s="1"/>
  <c r="BN34" i="7" s="1"/>
  <c r="AC35" i="1"/>
  <c r="AD36" i="1"/>
  <c r="AC36" i="1"/>
  <c r="AE36" i="1"/>
  <c r="AD37" i="1"/>
  <c r="AC37" i="1"/>
  <c r="AD38" i="1"/>
  <c r="AE38" i="1" s="1"/>
  <c r="AF38" i="1" s="1"/>
  <c r="BJ37" i="7" s="1"/>
  <c r="AC38" i="1"/>
  <c r="AD39" i="1"/>
  <c r="AC39" i="1"/>
  <c r="AD40" i="1"/>
  <c r="AC40" i="1"/>
  <c r="AE40" i="1" s="1"/>
  <c r="AD41" i="1"/>
  <c r="AH41" i="1" s="1"/>
  <c r="AC41" i="1"/>
  <c r="AE41" i="1"/>
  <c r="BK40" i="7" s="1"/>
  <c r="BL40" i="7" s="1"/>
  <c r="BM40" i="7" s="1"/>
  <c r="BN40" i="7" s="1"/>
  <c r="AD42" i="1"/>
  <c r="AE42" i="1"/>
  <c r="AF42" i="1" s="1"/>
  <c r="BJ41" i="7" s="1"/>
  <c r="AC42" i="1"/>
  <c r="AD3" i="1"/>
  <c r="AC3" i="1"/>
  <c r="BI3" i="7"/>
  <c r="BI4" i="7"/>
  <c r="BI5" i="7"/>
  <c r="BI6" i="7"/>
  <c r="BI7" i="7"/>
  <c r="BI8" i="7"/>
  <c r="BI9" i="7"/>
  <c r="BI10" i="7"/>
  <c r="BI11" i="7"/>
  <c r="BI12" i="7"/>
  <c r="BI13" i="7"/>
  <c r="BI14" i="7"/>
  <c r="BI15" i="7"/>
  <c r="BI16" i="7"/>
  <c r="BI17" i="7"/>
  <c r="BI18" i="7"/>
  <c r="BI19" i="7"/>
  <c r="BI20" i="7"/>
  <c r="BI21" i="7"/>
  <c r="BI22" i="7"/>
  <c r="BI23" i="7"/>
  <c r="BI24" i="7"/>
  <c r="BI25" i="7"/>
  <c r="BI26" i="7"/>
  <c r="BI27" i="7"/>
  <c r="BI28" i="7"/>
  <c r="BI29" i="7"/>
  <c r="BI30" i="7"/>
  <c r="BI31" i="7"/>
  <c r="BI32" i="7"/>
  <c r="BI33" i="7"/>
  <c r="BI34" i="7"/>
  <c r="BI35" i="7"/>
  <c r="BI36" i="7"/>
  <c r="BI37" i="7"/>
  <c r="BI38" i="7"/>
  <c r="BI39" i="7"/>
  <c r="BI40" i="7"/>
  <c r="BI41" i="7"/>
  <c r="BI2" i="7"/>
  <c r="BG9" i="7"/>
  <c r="BH9" i="7" s="1"/>
  <c r="BG10" i="7"/>
  <c r="BH10" i="7" s="1"/>
  <c r="BG11" i="7"/>
  <c r="BH11" i="7" s="1"/>
  <c r="BG12" i="7"/>
  <c r="BH12" i="7" s="1"/>
  <c r="BG13" i="7"/>
  <c r="BH13" i="7" s="1"/>
  <c r="BG14" i="7"/>
  <c r="BH14" i="7" s="1"/>
  <c r="BG15" i="7"/>
  <c r="BH15" i="7" s="1"/>
  <c r="BG16" i="7"/>
  <c r="BH16" i="7" s="1"/>
  <c r="BG17" i="7"/>
  <c r="BH17" i="7" s="1"/>
  <c r="BG18" i="7"/>
  <c r="BH18" i="7" s="1"/>
  <c r="BG19" i="7"/>
  <c r="BH19" i="7" s="1"/>
  <c r="BG20" i="7"/>
  <c r="BH20" i="7" s="1"/>
  <c r="BG21" i="7"/>
  <c r="BH21" i="7" s="1"/>
  <c r="BG22" i="7"/>
  <c r="BH22" i="7" s="1"/>
  <c r="BG23" i="7"/>
  <c r="BH23" i="7" s="1"/>
  <c r="BG24" i="7"/>
  <c r="BH24" i="7" s="1"/>
  <c r="BG25" i="7"/>
  <c r="BH25" i="7" s="1"/>
  <c r="BG26" i="7"/>
  <c r="BH26" i="7" s="1"/>
  <c r="BG27" i="7"/>
  <c r="BH27" i="7" s="1"/>
  <c r="BG28" i="7"/>
  <c r="BH28" i="7" s="1"/>
  <c r="BG29" i="7"/>
  <c r="BH29" i="7" s="1"/>
  <c r="BG30" i="7"/>
  <c r="BH30" i="7" s="1"/>
  <c r="BG31" i="7"/>
  <c r="BH31" i="7" s="1"/>
  <c r="BG32" i="7"/>
  <c r="BH32" i="7" s="1"/>
  <c r="BG33" i="7"/>
  <c r="BH33" i="7" s="1"/>
  <c r="BG34" i="7"/>
  <c r="BH34" i="7" s="1"/>
  <c r="BG35" i="7"/>
  <c r="BH35" i="7" s="1"/>
  <c r="BG36" i="7"/>
  <c r="BH36" i="7" s="1"/>
  <c r="BG37" i="7"/>
  <c r="BH37" i="7" s="1"/>
  <c r="BG38" i="7"/>
  <c r="BH38" i="7" s="1"/>
  <c r="BG39" i="7"/>
  <c r="BH39" i="7" s="1"/>
  <c r="BG40" i="7"/>
  <c r="BH40" i="7" s="1"/>
  <c r="BG41" i="7"/>
  <c r="BH41" i="7" s="1"/>
  <c r="BG3" i="7"/>
  <c r="BH3" i="7" s="1"/>
  <c r="BG4" i="7"/>
  <c r="BH4" i="7" s="1"/>
  <c r="BG5" i="7"/>
  <c r="BH5" i="7" s="1"/>
  <c r="BG6" i="7"/>
  <c r="BH6" i="7" s="1"/>
  <c r="BG7" i="7"/>
  <c r="BH7" i="7" s="1"/>
  <c r="BG8" i="7"/>
  <c r="BH8" i="7" s="1"/>
  <c r="BG2" i="7"/>
  <c r="BH2" i="7" s="1"/>
  <c r="W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2" i="7"/>
  <c r="A2" i="7"/>
  <c r="C2" i="7"/>
  <c r="A3" i="7"/>
  <c r="C3" i="7"/>
  <c r="A4" i="7"/>
  <c r="C4" i="7"/>
  <c r="A5" i="7"/>
  <c r="C5" i="7"/>
  <c r="A6" i="7"/>
  <c r="C6" i="7"/>
  <c r="A7" i="7"/>
  <c r="C7" i="7"/>
  <c r="A8" i="7"/>
  <c r="C8" i="7"/>
  <c r="A9" i="7"/>
  <c r="C9" i="7"/>
  <c r="A10" i="7"/>
  <c r="C10" i="7"/>
  <c r="A11" i="7"/>
  <c r="C11" i="7"/>
  <c r="A12" i="7"/>
  <c r="C12" i="7"/>
  <c r="A13" i="7"/>
  <c r="C13" i="7"/>
  <c r="A14" i="7"/>
  <c r="C14" i="7"/>
  <c r="A15" i="7"/>
  <c r="C15" i="7"/>
  <c r="A16" i="7"/>
  <c r="C16" i="7"/>
  <c r="A17" i="7"/>
  <c r="C17" i="7"/>
  <c r="A18" i="7"/>
  <c r="C18" i="7"/>
  <c r="A19" i="7"/>
  <c r="C19" i="7"/>
  <c r="A20" i="7"/>
  <c r="C20" i="7"/>
  <c r="A21" i="7"/>
  <c r="C21" i="7"/>
  <c r="A22" i="7"/>
  <c r="C22" i="7"/>
  <c r="A23" i="7"/>
  <c r="C23" i="7"/>
  <c r="A24" i="7"/>
  <c r="C24" i="7"/>
  <c r="A25" i="7"/>
  <c r="C25" i="7"/>
  <c r="A26" i="7"/>
  <c r="C26" i="7"/>
  <c r="A27" i="7"/>
  <c r="C27" i="7"/>
  <c r="A28" i="7"/>
  <c r="C28" i="7"/>
  <c r="A29" i="7"/>
  <c r="C29" i="7"/>
  <c r="A30" i="7"/>
  <c r="C30" i="7"/>
  <c r="A31" i="7"/>
  <c r="C31" i="7"/>
  <c r="A32" i="7"/>
  <c r="C32" i="7"/>
  <c r="A33" i="7"/>
  <c r="C33" i="7"/>
  <c r="A34" i="7"/>
  <c r="C34" i="7"/>
  <c r="A35" i="7"/>
  <c r="C35" i="7"/>
  <c r="A36" i="7"/>
  <c r="C36" i="7"/>
  <c r="A37" i="7"/>
  <c r="C37" i="7"/>
  <c r="A38" i="7"/>
  <c r="C38" i="7"/>
  <c r="A39" i="7"/>
  <c r="C39" i="7"/>
  <c r="A40" i="7"/>
  <c r="C40" i="7"/>
  <c r="A41" i="7"/>
  <c r="C41" i="7"/>
  <c r="AH40" i="1"/>
  <c r="AH27" i="1"/>
  <c r="AH31" i="1"/>
  <c r="AH35" i="1"/>
  <c r="AH36" i="1"/>
  <c r="AA43" i="1"/>
  <c r="C23" i="3" s="1"/>
  <c r="AB7" i="1"/>
  <c r="AB8" i="1"/>
  <c r="AB10" i="1"/>
  <c r="AB11" i="1"/>
  <c r="AB12" i="1"/>
  <c r="AB13" i="1"/>
  <c r="AB14" i="1"/>
  <c r="AB15" i="1"/>
  <c r="AB40" i="1"/>
  <c r="AB38" i="1"/>
  <c r="AB3" i="1"/>
  <c r="AB4" i="1"/>
  <c r="AB5" i="1"/>
  <c r="AB6" i="1"/>
  <c r="AB9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9" i="1"/>
  <c r="AB41" i="1"/>
  <c r="AB42" i="1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D3" i="5"/>
  <c r="E3" i="5"/>
  <c r="F3" i="5"/>
  <c r="G3" i="5"/>
  <c r="H3" i="5"/>
  <c r="I3" i="5"/>
  <c r="J3" i="5"/>
  <c r="K3" i="5"/>
  <c r="L3" i="5"/>
  <c r="M3" i="5"/>
  <c r="N3" i="5"/>
  <c r="O3" i="5"/>
  <c r="O7" i="5" s="1"/>
  <c r="P3" i="5"/>
  <c r="P7" i="5" s="1"/>
  <c r="Q3" i="5"/>
  <c r="Q7" i="5"/>
  <c r="Q10" i="5" s="1"/>
  <c r="R3" i="5"/>
  <c r="S3" i="5"/>
  <c r="S7" i="5" s="1"/>
  <c r="T3" i="5"/>
  <c r="U3" i="5"/>
  <c r="U7" i="5" s="1"/>
  <c r="U10" i="5" s="1"/>
  <c r="R7" i="5"/>
  <c r="R10" i="5" s="1"/>
  <c r="C3" i="5"/>
  <c r="C4" i="5"/>
  <c r="C5" i="5"/>
  <c r="C6" i="5"/>
  <c r="C8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C9" i="5"/>
  <c r="H5" i="3"/>
  <c r="H6" i="3"/>
  <c r="H7" i="3"/>
  <c r="H8" i="3"/>
  <c r="H4" i="3"/>
  <c r="Z43" i="1"/>
  <c r="C22" i="3" s="1"/>
  <c r="U11" i="5"/>
  <c r="Q11" i="5"/>
  <c r="AH34" i="1"/>
  <c r="AH42" i="1"/>
  <c r="AF35" i="1"/>
  <c r="BJ34" i="7" s="1"/>
  <c r="AF27" i="1"/>
  <c r="BJ26" i="7" s="1"/>
  <c r="BK41" i="7"/>
  <c r="BL41" i="7" s="1"/>
  <c r="BM41" i="7" s="1"/>
  <c r="BN41" i="7" s="1"/>
  <c r="BK35" i="7"/>
  <c r="BL35" i="7" s="1"/>
  <c r="BM35" i="7" s="1"/>
  <c r="BN35" i="7" s="1"/>
  <c r="AF36" i="1"/>
  <c r="BJ35" i="7" s="1"/>
  <c r="BK31" i="7"/>
  <c r="BL31" i="7" s="1"/>
  <c r="BM31" i="7" s="1"/>
  <c r="BN31" i="7" s="1"/>
  <c r="AF32" i="1"/>
  <c r="BJ31" i="7" s="1"/>
  <c r="AE15" i="1"/>
  <c r="BK14" i="7" s="1"/>
  <c r="BL14" i="7" s="1"/>
  <c r="BM14" i="7" s="1"/>
  <c r="BN14" i="7" s="1"/>
  <c r="BO2" i="7" l="1"/>
  <c r="BO40" i="7"/>
  <c r="BO38" i="7"/>
  <c r="BO36" i="7"/>
  <c r="BO34" i="7"/>
  <c r="BO32" i="7"/>
  <c r="BO30" i="7"/>
  <c r="BO28" i="7"/>
  <c r="BO26" i="7"/>
  <c r="BO24" i="7"/>
  <c r="BO22" i="7"/>
  <c r="BO20" i="7"/>
  <c r="BO18" i="7"/>
  <c r="BO16" i="7"/>
  <c r="BO14" i="7"/>
  <c r="BO12" i="7"/>
  <c r="BO10" i="7"/>
  <c r="BO8" i="7"/>
  <c r="BO6" i="7"/>
  <c r="BO4" i="7"/>
  <c r="BO41" i="7"/>
  <c r="BO39" i="7"/>
  <c r="BO37" i="7"/>
  <c r="BO35" i="7"/>
  <c r="BO33" i="7"/>
  <c r="BO31" i="7"/>
  <c r="BO29" i="7"/>
  <c r="BO27" i="7"/>
  <c r="BO25" i="7"/>
  <c r="BO23" i="7"/>
  <c r="BO21" i="7"/>
  <c r="BO19" i="7"/>
  <c r="BO17" i="7"/>
  <c r="BO15" i="7"/>
  <c r="BO13" i="7"/>
  <c r="BO11" i="7"/>
  <c r="BO9" i="7"/>
  <c r="BO7" i="7"/>
  <c r="BO5" i="7"/>
  <c r="BK30" i="7"/>
  <c r="BL30" i="7" s="1"/>
  <c r="BM30" i="7" s="1"/>
  <c r="BN30" i="7" s="1"/>
  <c r="AF31" i="1"/>
  <c r="BJ30" i="7" s="1"/>
  <c r="AF30" i="1"/>
  <c r="BJ29" i="7" s="1"/>
  <c r="BK29" i="7"/>
  <c r="BL29" i="7" s="1"/>
  <c r="BM29" i="7" s="1"/>
  <c r="BN29" i="7" s="1"/>
  <c r="R11" i="5"/>
  <c r="AH33" i="1"/>
  <c r="AH38" i="1"/>
  <c r="AF41" i="1"/>
  <c r="BJ40" i="7" s="1"/>
  <c r="AF29" i="1"/>
  <c r="BJ28" i="7" s="1"/>
  <c r="BK39" i="7"/>
  <c r="BL39" i="7" s="1"/>
  <c r="BM39" i="7" s="1"/>
  <c r="BN39" i="7" s="1"/>
  <c r="AF40" i="1"/>
  <c r="BJ39" i="7" s="1"/>
  <c r="AE39" i="1"/>
  <c r="AH39" i="1"/>
  <c r="BK37" i="7"/>
  <c r="BL37" i="7" s="1"/>
  <c r="BM37" i="7" s="1"/>
  <c r="BN37" i="7" s="1"/>
  <c r="AE37" i="1"/>
  <c r="AH37" i="1"/>
  <c r="AE34" i="1"/>
  <c r="BK32" i="7"/>
  <c r="BL32" i="7" s="1"/>
  <c r="BM32" i="7" s="1"/>
  <c r="BN32" i="7" s="1"/>
  <c r="AE28" i="1"/>
  <c r="AH28" i="1"/>
  <c r="T7" i="5"/>
  <c r="AB43" i="1"/>
  <c r="AE25" i="1"/>
  <c r="AH23" i="1"/>
  <c r="AE19" i="1"/>
  <c r="BK18" i="7" s="1"/>
  <c r="BL18" i="7" s="1"/>
  <c r="BM18" i="7" s="1"/>
  <c r="BN18" i="7" s="1"/>
  <c r="AH17" i="1"/>
  <c r="AH15" i="1"/>
  <c r="T10" i="5"/>
  <c r="T11" i="5"/>
  <c r="S11" i="5"/>
  <c r="S10" i="5"/>
  <c r="P11" i="5"/>
  <c r="P10" i="5"/>
  <c r="AE5" i="1"/>
  <c r="BK4" i="7" s="1"/>
  <c r="BL4" i="7" s="1"/>
  <c r="BM4" i="7" s="1"/>
  <c r="BN4" i="7" s="1"/>
  <c r="O10" i="5"/>
  <c r="O11" i="5"/>
  <c r="C24" i="3"/>
  <c r="AH3" i="1"/>
  <c r="L7" i="5"/>
  <c r="L11" i="5" s="1"/>
  <c r="H9" i="3"/>
  <c r="AH26" i="1"/>
  <c r="AH25" i="1"/>
  <c r="AF25" i="1"/>
  <c r="BJ24" i="7" s="1"/>
  <c r="BK24" i="7"/>
  <c r="BL24" i="7" s="1"/>
  <c r="BM24" i="7" s="1"/>
  <c r="BN24" i="7" s="1"/>
  <c r="AH24" i="1"/>
  <c r="AE24" i="1"/>
  <c r="BK23" i="7" s="1"/>
  <c r="BL23" i="7" s="1"/>
  <c r="BM23" i="7" s="1"/>
  <c r="BN23" i="7" s="1"/>
  <c r="AE23" i="1"/>
  <c r="AE22" i="1"/>
  <c r="AF22" i="1" s="1"/>
  <c r="BJ21" i="7" s="1"/>
  <c r="AH21" i="1"/>
  <c r="AE20" i="1"/>
  <c r="BK19" i="7" s="1"/>
  <c r="BL19" i="7" s="1"/>
  <c r="BM19" i="7" s="1"/>
  <c r="BN19" i="7" s="1"/>
  <c r="AH20" i="1"/>
  <c r="AH18" i="1"/>
  <c r="AE18" i="1"/>
  <c r="BK17" i="7" s="1"/>
  <c r="BL17" i="7" s="1"/>
  <c r="BM17" i="7" s="1"/>
  <c r="BN17" i="7" s="1"/>
  <c r="AE17" i="1"/>
  <c r="AE16" i="1"/>
  <c r="BK15" i="7" s="1"/>
  <c r="BL15" i="7" s="1"/>
  <c r="BM15" i="7" s="1"/>
  <c r="BN15" i="7" s="1"/>
  <c r="AH16" i="1"/>
  <c r="AF15" i="1"/>
  <c r="BJ14" i="7" s="1"/>
  <c r="AE14" i="1"/>
  <c r="AF14" i="1" s="1"/>
  <c r="BJ13" i="7" s="1"/>
  <c r="AH14" i="1"/>
  <c r="AH13" i="1"/>
  <c r="AE13" i="1"/>
  <c r="BK12" i="7" s="1"/>
  <c r="BL12" i="7" s="1"/>
  <c r="BM12" i="7" s="1"/>
  <c r="BN12" i="7" s="1"/>
  <c r="AH12" i="1"/>
  <c r="AE12" i="1"/>
  <c r="BK11" i="7" s="1"/>
  <c r="BL11" i="7" s="1"/>
  <c r="BM11" i="7" s="1"/>
  <c r="BN11" i="7" s="1"/>
  <c r="AH11" i="1"/>
  <c r="AE11" i="1"/>
  <c r="AF11" i="1" s="1"/>
  <c r="BJ10" i="7" s="1"/>
  <c r="AE10" i="1"/>
  <c r="BK9" i="7" s="1"/>
  <c r="BL9" i="7" s="1"/>
  <c r="BM9" i="7" s="1"/>
  <c r="BN9" i="7" s="1"/>
  <c r="AH10" i="1"/>
  <c r="AH9" i="1"/>
  <c r="AH8" i="1"/>
  <c r="AE8" i="1"/>
  <c r="M7" i="5"/>
  <c r="M11" i="5" s="1"/>
  <c r="AE7" i="1"/>
  <c r="BK6" i="7" s="1"/>
  <c r="BL6" i="7" s="1"/>
  <c r="BM6" i="7" s="1"/>
  <c r="BN6" i="7" s="1"/>
  <c r="K7" i="5"/>
  <c r="K10" i="5" s="1"/>
  <c r="H7" i="5"/>
  <c r="H11" i="5" s="1"/>
  <c r="AE6" i="1"/>
  <c r="AF6" i="1" s="1"/>
  <c r="BJ5" i="7" s="1"/>
  <c r="AH6" i="1"/>
  <c r="N7" i="5"/>
  <c r="N10" i="5" s="1"/>
  <c r="J7" i="5"/>
  <c r="J10" i="5" s="1"/>
  <c r="G7" i="5"/>
  <c r="G10" i="5" s="1"/>
  <c r="F7" i="5"/>
  <c r="F11" i="5" s="1"/>
  <c r="E7" i="5"/>
  <c r="E11" i="5" s="1"/>
  <c r="D7" i="5"/>
  <c r="D11" i="5" s="1"/>
  <c r="AH5" i="1"/>
  <c r="J11" i="5"/>
  <c r="I7" i="5"/>
  <c r="I10" i="5" s="1"/>
  <c r="AH4" i="1"/>
  <c r="AE4" i="1"/>
  <c r="AF4" i="1" s="1"/>
  <c r="BJ3" i="7" s="1"/>
  <c r="AE3" i="1"/>
  <c r="BK2" i="7" s="1"/>
  <c r="BL2" i="7" s="1"/>
  <c r="BM2" i="7" s="1"/>
  <c r="BN2" i="7" s="1"/>
  <c r="AH7" i="1"/>
  <c r="AE21" i="1"/>
  <c r="AF21" i="1" s="1"/>
  <c r="BJ20" i="7" s="1"/>
  <c r="AE26" i="1"/>
  <c r="AF26" i="1" s="1"/>
  <c r="BJ25" i="7" s="1"/>
  <c r="C7" i="5"/>
  <c r="C10" i="5" s="1"/>
  <c r="AC43" i="1"/>
  <c r="AH22" i="1"/>
  <c r="C16" i="3"/>
  <c r="C18" i="3"/>
  <c r="AH19" i="1"/>
  <c r="AF19" i="1"/>
  <c r="BJ18" i="7" s="1"/>
  <c r="AE9" i="1"/>
  <c r="C14" i="3"/>
  <c r="AD43" i="1"/>
  <c r="C17" i="3"/>
  <c r="BK38" i="7" l="1"/>
  <c r="BL38" i="7" s="1"/>
  <c r="BM38" i="7" s="1"/>
  <c r="BN38" i="7" s="1"/>
  <c r="AF39" i="1"/>
  <c r="BJ38" i="7" s="1"/>
  <c r="BK27" i="7"/>
  <c r="BL27" i="7" s="1"/>
  <c r="BM27" i="7" s="1"/>
  <c r="BN27" i="7" s="1"/>
  <c r="AF28" i="1"/>
  <c r="BJ27" i="7" s="1"/>
  <c r="AF34" i="1"/>
  <c r="BJ33" i="7" s="1"/>
  <c r="BK33" i="7"/>
  <c r="BL33" i="7" s="1"/>
  <c r="BM33" i="7" s="1"/>
  <c r="BN33" i="7" s="1"/>
  <c r="AF37" i="1"/>
  <c r="BJ36" i="7" s="1"/>
  <c r="BK36" i="7"/>
  <c r="BL36" i="7" s="1"/>
  <c r="BM36" i="7" s="1"/>
  <c r="BN36" i="7" s="1"/>
  <c r="AF5" i="1"/>
  <c r="BJ4" i="7" s="1"/>
  <c r="L10" i="5"/>
  <c r="BK21" i="7"/>
  <c r="BL21" i="7" s="1"/>
  <c r="BM21" i="7" s="1"/>
  <c r="BN21" i="7" s="1"/>
  <c r="C11" i="5"/>
  <c r="AF24" i="1"/>
  <c r="BJ23" i="7" s="1"/>
  <c r="BK22" i="7"/>
  <c r="BL22" i="7" s="1"/>
  <c r="BM22" i="7" s="1"/>
  <c r="BN22" i="7" s="1"/>
  <c r="AF23" i="1"/>
  <c r="BJ22" i="7" s="1"/>
  <c r="AF20" i="1"/>
  <c r="BJ19" i="7" s="1"/>
  <c r="AF18" i="1"/>
  <c r="BJ17" i="7" s="1"/>
  <c r="AF17" i="1"/>
  <c r="BJ16" i="7" s="1"/>
  <c r="BK16" i="7"/>
  <c r="BL16" i="7" s="1"/>
  <c r="BM16" i="7" s="1"/>
  <c r="BN16" i="7" s="1"/>
  <c r="AF16" i="1"/>
  <c r="BJ15" i="7" s="1"/>
  <c r="BK13" i="7"/>
  <c r="BL13" i="7" s="1"/>
  <c r="BM13" i="7" s="1"/>
  <c r="BN13" i="7" s="1"/>
  <c r="N11" i="5"/>
  <c r="AF13" i="1"/>
  <c r="BJ12" i="7" s="1"/>
  <c r="AF12" i="1"/>
  <c r="BJ11" i="7" s="1"/>
  <c r="BK10" i="7"/>
  <c r="BL10" i="7" s="1"/>
  <c r="BM10" i="7" s="1"/>
  <c r="BN10" i="7" s="1"/>
  <c r="AF10" i="1"/>
  <c r="BJ9" i="7" s="1"/>
  <c r="M10" i="5"/>
  <c r="H10" i="5"/>
  <c r="G11" i="5"/>
  <c r="E10" i="5"/>
  <c r="D10" i="5"/>
  <c r="BK7" i="7"/>
  <c r="BL7" i="7" s="1"/>
  <c r="BM7" i="7" s="1"/>
  <c r="BN7" i="7" s="1"/>
  <c r="AF8" i="1"/>
  <c r="BJ7" i="7" s="1"/>
  <c r="AF7" i="1"/>
  <c r="BJ6" i="7" s="1"/>
  <c r="K11" i="5"/>
  <c r="BK5" i="7"/>
  <c r="BL5" i="7" s="1"/>
  <c r="BM5" i="7" s="1"/>
  <c r="BN5" i="7" s="1"/>
  <c r="F10" i="5"/>
  <c r="D26" i="3"/>
  <c r="I11" i="5"/>
  <c r="D17" i="3"/>
  <c r="C11" i="3"/>
  <c r="D11" i="3" s="1"/>
  <c r="D24" i="3"/>
  <c r="BK3" i="7"/>
  <c r="BL3" i="7" s="1"/>
  <c r="BM3" i="7" s="1"/>
  <c r="BN3" i="7" s="1"/>
  <c r="AF3" i="1"/>
  <c r="BJ2" i="7" s="1"/>
  <c r="D22" i="3"/>
  <c r="D14" i="3"/>
  <c r="D23" i="3"/>
  <c r="BK20" i="7"/>
  <c r="BL20" i="7" s="1"/>
  <c r="BM20" i="7" s="1"/>
  <c r="BN20" i="7" s="1"/>
  <c r="D18" i="3"/>
  <c r="D16" i="3"/>
  <c r="BK25" i="7"/>
  <c r="BL25" i="7" s="1"/>
  <c r="BM25" i="7" s="1"/>
  <c r="BN25" i="7" s="1"/>
  <c r="C10" i="3"/>
  <c r="D10" i="3" s="1"/>
  <c r="C12" i="3"/>
  <c r="D12" i="3" s="1"/>
  <c r="AF9" i="1"/>
  <c r="BJ8" i="7" s="1"/>
  <c r="BK8" i="7"/>
  <c r="BL8" i="7" s="1"/>
  <c r="BM8" i="7" s="1"/>
  <c r="BN8" i="7" s="1"/>
  <c r="C7" i="3" l="1"/>
  <c r="D7" i="3" s="1"/>
  <c r="D13" i="3"/>
  <c r="C13" i="3"/>
  <c r="C5" i="3"/>
  <c r="C6" i="3"/>
  <c r="D6" i="3" s="1"/>
  <c r="C8" i="3"/>
  <c r="D8" i="3" s="1"/>
  <c r="C9" i="3" l="1"/>
  <c r="C4" i="3" s="1"/>
  <c r="D5" i="3"/>
  <c r="D9" i="3" s="1"/>
</calcChain>
</file>

<file path=xl/sharedStrings.xml><?xml version="1.0" encoding="utf-8"?>
<sst xmlns="http://schemas.openxmlformats.org/spreadsheetml/2006/main" count="438" uniqueCount="285">
  <si>
    <t>Предмети</t>
  </si>
  <si>
    <t>Изостанци</t>
  </si>
  <si>
    <t>Број неоцењених предмета</t>
  </si>
  <si>
    <t>Број недовољних оцена</t>
  </si>
  <si>
    <t>Просек</t>
  </si>
  <si>
    <t>Оправданих</t>
  </si>
  <si>
    <t>Неоправданих</t>
  </si>
  <si>
    <t>Редни број у Дневнику</t>
  </si>
  <si>
    <t>Верска настава</t>
  </si>
  <si>
    <t>Грађанско васпитање</t>
  </si>
  <si>
    <t>Истиче се</t>
  </si>
  <si>
    <t>Успешан</t>
  </si>
  <si>
    <t>Веома успешан</t>
  </si>
  <si>
    <t>Задовољава</t>
  </si>
  <si>
    <t>Добар</t>
  </si>
  <si>
    <t>Одличан</t>
  </si>
  <si>
    <t>Врло добар</t>
  </si>
  <si>
    <t>Довољан</t>
  </si>
  <si>
    <t>Недовољан</t>
  </si>
  <si>
    <t>Неоцењен</t>
  </si>
  <si>
    <t>Број</t>
  </si>
  <si>
    <t>%</t>
  </si>
  <si>
    <t>Изостанци ученика</t>
  </si>
  <si>
    <t>Укупно</t>
  </si>
  <si>
    <t>По ученику</t>
  </si>
  <si>
    <t>Број оцена по предметима</t>
  </si>
  <si>
    <t>Владање ученика</t>
  </si>
  <si>
    <t>Примерно</t>
  </si>
  <si>
    <t>Врло добро</t>
  </si>
  <si>
    <t>Добро</t>
  </si>
  <si>
    <t>Довољно</t>
  </si>
  <si>
    <t>Незадовољавајуће</t>
  </si>
  <si>
    <t>Са једном недовољном</t>
  </si>
  <si>
    <t>Са две недовољне</t>
  </si>
  <si>
    <t>Са једном неоцењеном</t>
  </si>
  <si>
    <t>Са две неоцењене</t>
  </si>
  <si>
    <t>Са три и више неоцењених</t>
  </si>
  <si>
    <t>Са три и више недовољних</t>
  </si>
  <si>
    <t>Просечна оцена одељења</t>
  </si>
  <si>
    <t>Свега позитивних</t>
  </si>
  <si>
    <t>Свега ученика</t>
  </si>
  <si>
    <t>Средња оцена</t>
  </si>
  <si>
    <t>ОПШТИ УСПЕХ</t>
  </si>
  <si>
    <t>УКУПНО</t>
  </si>
  <si>
    <t>ВЛАДАЊЕ</t>
  </si>
  <si>
    <t>Општи успех ученика</t>
  </si>
  <si>
    <t>2. ОПШТИ УСПЕХ УЧЕНИКА (135 страна Дневника)</t>
  </si>
  <si>
    <t>Неоцењених</t>
  </si>
  <si>
    <t>Свега ученика са позитивним успехом</t>
  </si>
  <si>
    <t>Свега ученика са недовољним успехом</t>
  </si>
  <si>
    <t>Укор разредног старешине</t>
  </si>
  <si>
    <t>Укор одељенског већа</t>
  </si>
  <si>
    <t>Укор директора</t>
  </si>
  <si>
    <t>Укор наставничког већа</t>
  </si>
  <si>
    <t>Казнене мере</t>
  </si>
  <si>
    <t>Укупно изречено казнених мера</t>
  </si>
  <si>
    <t>3. Похвале и казнене мере</t>
  </si>
  <si>
    <t>Владање</t>
  </si>
  <si>
    <t xml:space="preserve">Примерно </t>
  </si>
  <si>
    <t>Општи успех</t>
  </si>
  <si>
    <t>назив школе</t>
  </si>
  <si>
    <t>решењем број</t>
  </si>
  <si>
    <t>од</t>
  </si>
  <si>
    <t>име родитеља</t>
  </si>
  <si>
    <t>општина</t>
  </si>
  <si>
    <t>држава</t>
  </si>
  <si>
    <t>школска година</t>
  </si>
  <si>
    <t>разред</t>
  </si>
  <si>
    <t>смер</t>
  </si>
  <si>
    <t>профил</t>
  </si>
  <si>
    <t>трајање образовања</t>
  </si>
  <si>
    <t>у (седуште)</t>
  </si>
  <si>
    <t>године</t>
  </si>
  <si>
    <t>деловодни
 број</t>
  </si>
  <si>
    <t>дан и месец
 рођења</t>
  </si>
  <si>
    <t>редни
број</t>
  </si>
  <si>
    <t>број матичне
књиге</t>
  </si>
  <si>
    <t>који пут
похађа 
разред</t>
  </si>
  <si>
    <t>датум</t>
  </si>
  <si>
    <t>назив 
школе</t>
  </si>
  <si>
    <t>решењем
 број</t>
  </si>
  <si>
    <t>школска 
година</t>
  </si>
  <si>
    <t>трајање 
образовања</t>
  </si>
  <si>
    <t>изборни</t>
  </si>
  <si>
    <t>оцена изборни пр</t>
  </si>
  <si>
    <t>владање</t>
  </si>
  <si>
    <t>успех</t>
  </si>
  <si>
    <t>просек</t>
  </si>
  <si>
    <t>/</t>
  </si>
  <si>
    <t>година 
рођења</t>
  </si>
  <si>
    <t>пр1</t>
  </si>
  <si>
    <t>пр1у</t>
  </si>
  <si>
    <t>пр2</t>
  </si>
  <si>
    <t>пр2у</t>
  </si>
  <si>
    <t>пр3</t>
  </si>
  <si>
    <t>пр3у</t>
  </si>
  <si>
    <t>пр4</t>
  </si>
  <si>
    <t>пр4у</t>
  </si>
  <si>
    <t>пр5</t>
  </si>
  <si>
    <t>пр5у</t>
  </si>
  <si>
    <t>пр6</t>
  </si>
  <si>
    <t>пр6у</t>
  </si>
  <si>
    <t>пр7</t>
  </si>
  <si>
    <t>пр7у</t>
  </si>
  <si>
    <t>пр8</t>
  </si>
  <si>
    <t>пр8у</t>
  </si>
  <si>
    <t>пр9</t>
  </si>
  <si>
    <t>пр9у</t>
  </si>
  <si>
    <t>пр10</t>
  </si>
  <si>
    <t>пр10у</t>
  </si>
  <si>
    <t>пр11</t>
  </si>
  <si>
    <t>пр11у</t>
  </si>
  <si>
    <t>пр12</t>
  </si>
  <si>
    <t>пр12у</t>
  </si>
  <si>
    <t>пр13</t>
  </si>
  <si>
    <t>пр13у</t>
  </si>
  <si>
    <t>пр14</t>
  </si>
  <si>
    <t>пр14у</t>
  </si>
  <si>
    <t>пр15</t>
  </si>
  <si>
    <t>пр15у</t>
  </si>
  <si>
    <t>пр16</t>
  </si>
  <si>
    <t>пр16у</t>
  </si>
  <si>
    <t>пр17</t>
  </si>
  <si>
    <t>пр17у</t>
  </si>
  <si>
    <t>пр18</t>
  </si>
  <si>
    <t>пр18у</t>
  </si>
  <si>
    <t>год</t>
  </si>
  <si>
    <t>прос</t>
  </si>
  <si>
    <t>п</t>
  </si>
  <si>
    <t>р</t>
  </si>
  <si>
    <t>рођен у
(место)</t>
  </si>
  <si>
    <t>Презиме ученика</t>
  </si>
  <si>
    <t>Име 
ученика</t>
  </si>
  <si>
    <t>Презиме 
ученика</t>
  </si>
  <si>
    <t>пор1</t>
  </si>
  <si>
    <t>пор2</t>
  </si>
  <si>
    <t>пор3</t>
  </si>
  <si>
    <t>пор4</t>
  </si>
  <si>
    <t>пор5</t>
  </si>
  <si>
    <t>пор6</t>
  </si>
  <si>
    <t>пор7</t>
  </si>
  <si>
    <t>пор8</t>
  </si>
  <si>
    <t>пор9</t>
  </si>
  <si>
    <t>пор10</t>
  </si>
  <si>
    <t>пор11</t>
  </si>
  <si>
    <t>пор12</t>
  </si>
  <si>
    <t>пор13</t>
  </si>
  <si>
    <t>пор14</t>
  </si>
  <si>
    <t>пор15</t>
  </si>
  <si>
    <t>пор16</t>
  </si>
  <si>
    <t>пор17</t>
  </si>
  <si>
    <t>пор18</t>
  </si>
  <si>
    <t>Српски  језик и књижевност</t>
  </si>
  <si>
    <t>Енглески    језик</t>
  </si>
  <si>
    <t>Физичко васпитање</t>
  </si>
  <si>
    <t>Матекатика</t>
  </si>
  <si>
    <t>Хемија</t>
  </si>
  <si>
    <t>Биологија</t>
  </si>
  <si>
    <t>Немачки   језик</t>
  </si>
  <si>
    <t>Принципи  економије</t>
  </si>
  <si>
    <t>Право</t>
  </si>
  <si>
    <t>Канцеларијско   пословање</t>
  </si>
  <si>
    <t>Рачуноводство у   трговини</t>
  </si>
  <si>
    <t>Организација  набавке и продаје</t>
  </si>
  <si>
    <t>Обука у  виртуелном  предузећу</t>
  </si>
  <si>
    <t xml:space="preserve">Анакијев </t>
  </si>
  <si>
    <t>Иван</t>
  </si>
  <si>
    <t xml:space="preserve">Бобар </t>
  </si>
  <si>
    <t>Арсеније</t>
  </si>
  <si>
    <t xml:space="preserve">Вулин </t>
  </si>
  <si>
    <t>Јован</t>
  </si>
  <si>
    <t>Додић</t>
  </si>
  <si>
    <t>Јована</t>
  </si>
  <si>
    <t>Ђорђевић</t>
  </si>
  <si>
    <t>Павле</t>
  </si>
  <si>
    <t>Ђорђић</t>
  </si>
  <si>
    <t>Душица</t>
  </si>
  <si>
    <t xml:space="preserve">Живановић  </t>
  </si>
  <si>
    <t>Невена</t>
  </si>
  <si>
    <t>Илић</t>
  </si>
  <si>
    <t>Небојша</t>
  </si>
  <si>
    <t>Софија</t>
  </si>
  <si>
    <t>Јовић</t>
  </si>
  <si>
    <t>Стефан</t>
  </si>
  <si>
    <t>Мартиновић</t>
  </si>
  <si>
    <t>Ксенија</t>
  </si>
  <si>
    <t>Милановић</t>
  </si>
  <si>
    <t>Лука</t>
  </si>
  <si>
    <t>Милосављевић</t>
  </si>
  <si>
    <t>Емилија</t>
  </si>
  <si>
    <t xml:space="preserve">Милошевић </t>
  </si>
  <si>
    <t>Огњен</t>
  </si>
  <si>
    <t>Орловић</t>
  </si>
  <si>
    <t>Смиљана</t>
  </si>
  <si>
    <t>Перовић</t>
  </si>
  <si>
    <t>Марија</t>
  </si>
  <si>
    <t xml:space="preserve">Пеца  </t>
  </si>
  <si>
    <t>Пиплица</t>
  </si>
  <si>
    <t>Поповић</t>
  </si>
  <si>
    <t>Радисављевић</t>
  </si>
  <si>
    <t>Тијана</t>
  </si>
  <si>
    <t>Станојевић</t>
  </si>
  <si>
    <t>Јелена</t>
  </si>
  <si>
    <t>Стевановић</t>
  </si>
  <si>
    <t>Тодоровић</t>
  </si>
  <si>
    <t>Ана</t>
  </si>
  <si>
    <t>Цвијетић</t>
  </si>
  <si>
    <t>Ненад</t>
  </si>
  <si>
    <t>14.02.</t>
  </si>
  <si>
    <t>Београд</t>
  </si>
  <si>
    <t>први</t>
  </si>
  <si>
    <t>други</t>
  </si>
  <si>
    <t>Република  Србија</t>
  </si>
  <si>
    <t>Зоран</t>
  </si>
  <si>
    <t>06.07.</t>
  </si>
  <si>
    <t>Драган</t>
  </si>
  <si>
    <t>28.04.</t>
  </si>
  <si>
    <t>Јовица</t>
  </si>
  <si>
    <t>22.01.</t>
  </si>
  <si>
    <t>Слободан</t>
  </si>
  <si>
    <t>18.02.</t>
  </si>
  <si>
    <t>15.10.</t>
  </si>
  <si>
    <t>21.09.</t>
  </si>
  <si>
    <t>Борислав</t>
  </si>
  <si>
    <t>17.08.</t>
  </si>
  <si>
    <t>21.01.</t>
  </si>
  <si>
    <t>Саша</t>
  </si>
  <si>
    <t>29.02.</t>
  </si>
  <si>
    <t>Бранислав</t>
  </si>
  <si>
    <t>02.05.</t>
  </si>
  <si>
    <t>Миљан</t>
  </si>
  <si>
    <t>24.09.</t>
  </si>
  <si>
    <t>Филип</t>
  </si>
  <si>
    <t>23.04.</t>
  </si>
  <si>
    <t>09.12.</t>
  </si>
  <si>
    <t>17.10.</t>
  </si>
  <si>
    <t>Горан</t>
  </si>
  <si>
    <t>14.09.</t>
  </si>
  <si>
    <t>Дејан</t>
  </si>
  <si>
    <t>12.09.</t>
  </si>
  <si>
    <t>Мирко</t>
  </si>
  <si>
    <t>Бобан</t>
  </si>
  <si>
    <t>18.06.</t>
  </si>
  <si>
    <t>26.05.</t>
  </si>
  <si>
    <t>Синиша</t>
  </si>
  <si>
    <t>30.08.</t>
  </si>
  <si>
    <t>Бошко</t>
  </si>
  <si>
    <t>16.11.</t>
  </si>
  <si>
    <t>Миломир</t>
  </si>
  <si>
    <t>29.08.</t>
  </si>
  <si>
    <t>24.10.</t>
  </si>
  <si>
    <t>Рума</t>
  </si>
  <si>
    <t>022-05-425/94-03</t>
  </si>
  <si>
    <t>22.04.1994.</t>
  </si>
  <si>
    <t>2016/2017.</t>
  </si>
  <si>
    <t>четири</t>
  </si>
  <si>
    <t>Трговачка школа</t>
  </si>
  <si>
    <t>Комерцијалиста</t>
  </si>
  <si>
    <t>Савски венац</t>
  </si>
  <si>
    <t>Звездара</t>
  </si>
  <si>
    <t>0110715</t>
  </si>
  <si>
    <t>0210715</t>
  </si>
  <si>
    <t>0310715</t>
  </si>
  <si>
    <t>0410715</t>
  </si>
  <si>
    <t>0510715</t>
  </si>
  <si>
    <t>0610715</t>
  </si>
  <si>
    <t>0710715</t>
  </si>
  <si>
    <t>0810715</t>
  </si>
  <si>
    <t>0910715</t>
  </si>
  <si>
    <t>1010715</t>
  </si>
  <si>
    <t>1110715</t>
  </si>
  <si>
    <t>1310715</t>
  </si>
  <si>
    <t>1410715</t>
  </si>
  <si>
    <t>1510715</t>
  </si>
  <si>
    <t>1610715</t>
  </si>
  <si>
    <t>1710715</t>
  </si>
  <si>
    <t>1810715</t>
  </si>
  <si>
    <t>1910715</t>
  </si>
  <si>
    <t>2010715</t>
  </si>
  <si>
    <t>2110715</t>
  </si>
  <si>
    <t>2210715</t>
  </si>
  <si>
    <t>2310715</t>
  </si>
  <si>
    <t>2410715</t>
  </si>
  <si>
    <t>2510715</t>
  </si>
  <si>
    <t>Милорад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</si>
</sst>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0"/>
      <name val="Arial"/>
    </font>
    <font>
      <sz val="8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textRotation="90"/>
    </xf>
    <xf numFmtId="0" fontId="0" fillId="0" borderId="2" xfId="0" applyBorder="1"/>
    <xf numFmtId="0" fontId="0" fillId="0" borderId="3" xfId="0" applyBorder="1"/>
    <xf numFmtId="0" fontId="0" fillId="0" borderId="0" xfId="0" applyAlignment="1"/>
    <xf numFmtId="0" fontId="0" fillId="0" borderId="0" xfId="0" applyFill="1" applyAlignme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2" borderId="4" xfId="0" applyFill="1" applyBorder="1" applyAlignment="1">
      <alignment wrapText="1"/>
    </xf>
    <xf numFmtId="0" fontId="0" fillId="2" borderId="4" xfId="0" applyFill="1" applyBorder="1"/>
    <xf numFmtId="1" fontId="0" fillId="2" borderId="4" xfId="0" applyNumberFormat="1" applyFill="1" applyBorder="1"/>
    <xf numFmtId="0" fontId="0" fillId="0" borderId="4" xfId="0" applyBorder="1" applyProtection="1"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 textRotation="90"/>
      <protection locked="0"/>
    </xf>
    <xf numFmtId="0" fontId="0" fillId="0" borderId="8" xfId="0" applyBorder="1" applyAlignment="1" applyProtection="1">
      <alignment horizontal="center" textRotation="90"/>
      <protection locked="0"/>
    </xf>
    <xf numFmtId="0" fontId="0" fillId="0" borderId="9" xfId="0" applyBorder="1" applyAlignment="1" applyProtection="1">
      <alignment horizontal="center" textRotation="90"/>
      <protection locked="0"/>
    </xf>
    <xf numFmtId="0" fontId="0" fillId="0" borderId="1" xfId="0" applyBorder="1" applyAlignment="1" applyProtection="1">
      <alignment horizontal="center" textRotation="90"/>
      <protection locked="0"/>
    </xf>
    <xf numFmtId="0" fontId="0" fillId="0" borderId="10" xfId="0" applyBorder="1" applyProtection="1"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 textRotation="90"/>
      <protection locked="0"/>
    </xf>
    <xf numFmtId="0" fontId="0" fillId="0" borderId="20" xfId="0" applyBorder="1" applyAlignment="1" applyProtection="1">
      <alignment horizontal="center" textRotation="90"/>
      <protection locked="0"/>
    </xf>
    <xf numFmtId="0" fontId="0" fillId="0" borderId="11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21" xfId="0" applyBorder="1" applyProtection="1">
      <protection locked="0"/>
    </xf>
    <xf numFmtId="0" fontId="0" fillId="2" borderId="22" xfId="0" applyFill="1" applyBorder="1" applyProtection="1">
      <protection hidden="1"/>
    </xf>
    <xf numFmtId="0" fontId="0" fillId="2" borderId="23" xfId="0" applyFill="1" applyBorder="1" applyProtection="1">
      <protection hidden="1"/>
    </xf>
    <xf numFmtId="0" fontId="0" fillId="2" borderId="6" xfId="0" applyFill="1" applyBorder="1" applyProtection="1">
      <protection hidden="1"/>
    </xf>
    <xf numFmtId="2" fontId="0" fillId="2" borderId="23" xfId="0" applyNumberFormat="1" applyFill="1" applyBorder="1" applyProtection="1">
      <protection hidden="1"/>
    </xf>
    <xf numFmtId="0" fontId="0" fillId="2" borderId="1" xfId="0" applyFill="1" applyBorder="1" applyProtection="1">
      <protection hidden="1"/>
    </xf>
    <xf numFmtId="0" fontId="0" fillId="2" borderId="13" xfId="0" applyFill="1" applyBorder="1" applyProtection="1">
      <protection hidden="1"/>
    </xf>
    <xf numFmtId="0" fontId="0" fillId="2" borderId="14" xfId="0" applyFill="1" applyBorder="1" applyProtection="1">
      <protection hidden="1"/>
    </xf>
    <xf numFmtId="2" fontId="0" fillId="2" borderId="24" xfId="0" applyNumberFormat="1" applyFill="1" applyBorder="1" applyProtection="1">
      <protection hidden="1"/>
    </xf>
    <xf numFmtId="0" fontId="0" fillId="2" borderId="25" xfId="0" applyFill="1" applyBorder="1" applyProtection="1">
      <protection hidden="1"/>
    </xf>
    <xf numFmtId="2" fontId="0" fillId="2" borderId="26" xfId="0" applyNumberFormat="1" applyFill="1" applyBorder="1" applyProtection="1">
      <protection hidden="1"/>
    </xf>
    <xf numFmtId="2" fontId="0" fillId="2" borderId="27" xfId="0" applyNumberFormat="1" applyFill="1" applyBorder="1" applyProtection="1">
      <protection hidden="1"/>
    </xf>
    <xf numFmtId="0" fontId="0" fillId="2" borderId="28" xfId="0" applyFill="1" applyBorder="1" applyProtection="1">
      <protection hidden="1"/>
    </xf>
    <xf numFmtId="0" fontId="0" fillId="2" borderId="29" xfId="0" applyFill="1" applyBorder="1" applyProtection="1">
      <protection hidden="1"/>
    </xf>
    <xf numFmtId="2" fontId="0" fillId="2" borderId="7" xfId="0" applyNumberFormat="1" applyFill="1" applyBorder="1" applyProtection="1">
      <protection hidden="1"/>
    </xf>
    <xf numFmtId="0" fontId="0" fillId="2" borderId="30" xfId="0" applyFill="1" applyBorder="1" applyProtection="1"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Alignment="1" applyProtection="1">
      <alignment horizontal="center" textRotation="90"/>
      <protection hidden="1"/>
    </xf>
    <xf numFmtId="0" fontId="0" fillId="0" borderId="33" xfId="0" applyBorder="1" applyAlignment="1" applyProtection="1">
      <alignment horizontal="center" textRotation="90"/>
      <protection hidden="1"/>
    </xf>
    <xf numFmtId="0" fontId="0" fillId="0" borderId="34" xfId="0" applyBorder="1" applyAlignment="1" applyProtection="1">
      <alignment horizontal="center" textRotation="90"/>
      <protection hidden="1"/>
    </xf>
    <xf numFmtId="0" fontId="0" fillId="0" borderId="35" xfId="0" applyBorder="1" applyAlignment="1" applyProtection="1">
      <alignment horizontal="center" textRotation="90"/>
      <protection hidden="1"/>
    </xf>
    <xf numFmtId="0" fontId="0" fillId="0" borderId="36" xfId="0" applyBorder="1" applyAlignment="1" applyProtection="1">
      <alignment horizontal="center" textRotation="90"/>
      <protection hidden="1"/>
    </xf>
    <xf numFmtId="0" fontId="0" fillId="0" borderId="37" xfId="0" applyBorder="1" applyAlignment="1" applyProtection="1">
      <alignment horizontal="center" textRotation="90"/>
      <protection hidden="1"/>
    </xf>
    <xf numFmtId="0" fontId="0" fillId="0" borderId="38" xfId="0" applyBorder="1" applyAlignment="1" applyProtection="1">
      <protection hidden="1"/>
    </xf>
    <xf numFmtId="0" fontId="0" fillId="0" borderId="39" xfId="0" applyBorder="1" applyAlignment="1" applyProtection="1">
      <alignment horizontal="center" vertical="center"/>
      <protection hidden="1"/>
    </xf>
    <xf numFmtId="0" fontId="0" fillId="0" borderId="23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0" xfId="0" applyAlignment="1" applyProtection="1">
      <protection hidden="1"/>
    </xf>
    <xf numFmtId="0" fontId="0" fillId="0" borderId="40" xfId="0" applyBorder="1" applyAlignment="1" applyProtection="1"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Alignment="1" applyProtection="1">
      <protection hidden="1"/>
    </xf>
    <xf numFmtId="0" fontId="0" fillId="0" borderId="44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3" borderId="32" xfId="0" applyFill="1" applyBorder="1" applyAlignment="1" applyProtection="1">
      <alignment horizontal="center" vertical="center"/>
      <protection hidden="1"/>
    </xf>
    <xf numFmtId="0" fontId="0" fillId="3" borderId="45" xfId="0" applyFill="1" applyBorder="1" applyAlignment="1" applyProtection="1">
      <alignment horizontal="center" vertical="center"/>
      <protection hidden="1"/>
    </xf>
    <xf numFmtId="0" fontId="0" fillId="3" borderId="35" xfId="0" applyFill="1" applyBorder="1" applyAlignment="1" applyProtection="1">
      <alignment horizontal="center" vertical="center"/>
      <protection hidden="1"/>
    </xf>
    <xf numFmtId="0" fontId="0" fillId="3" borderId="37" xfId="0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protection hidden="1"/>
    </xf>
    <xf numFmtId="0" fontId="0" fillId="0" borderId="38" xfId="0" applyFill="1" applyBorder="1" applyAlignment="1" applyProtection="1">
      <protection hidden="1"/>
    </xf>
    <xf numFmtId="0" fontId="0" fillId="0" borderId="46" xfId="0" applyFill="1" applyBorder="1" applyAlignment="1" applyProtection="1">
      <alignment horizontal="center" vertical="center"/>
      <protection hidden="1"/>
    </xf>
    <xf numFmtId="0" fontId="0" fillId="0" borderId="47" xfId="0" applyFill="1" applyBorder="1" applyAlignment="1" applyProtection="1">
      <alignment horizontal="center" vertical="center"/>
      <protection hidden="1"/>
    </xf>
    <xf numFmtId="0" fontId="0" fillId="0" borderId="12" xfId="0" applyFill="1" applyBorder="1" applyAlignment="1" applyProtection="1">
      <alignment horizontal="center" vertical="center"/>
      <protection hidden="1"/>
    </xf>
    <xf numFmtId="0" fontId="0" fillId="0" borderId="48" xfId="0" applyFill="1" applyBorder="1" applyAlignment="1" applyProtection="1">
      <protection hidden="1"/>
    </xf>
    <xf numFmtId="0" fontId="0" fillId="0" borderId="49" xfId="0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0" fontId="0" fillId="0" borderId="9" xfId="0" applyFill="1" applyBorder="1" applyAlignment="1" applyProtection="1">
      <alignment horizontal="center" vertical="center"/>
      <protection hidden="1"/>
    </xf>
    <xf numFmtId="0" fontId="0" fillId="0" borderId="44" xfId="0" applyFill="1" applyBorder="1" applyAlignment="1" applyProtection="1">
      <alignment horizontal="center" vertical="center"/>
      <protection hidden="1"/>
    </xf>
    <xf numFmtId="0" fontId="0" fillId="3" borderId="50" xfId="0" applyFill="1" applyBorder="1" applyAlignment="1" applyProtection="1">
      <alignment horizontal="center" vertical="center"/>
      <protection hidden="1"/>
    </xf>
    <xf numFmtId="0" fontId="0" fillId="3" borderId="36" xfId="0" applyFill="1" applyBorder="1" applyAlignment="1" applyProtection="1">
      <alignment horizontal="center" vertical="center"/>
      <protection hidden="1"/>
    </xf>
    <xf numFmtId="0" fontId="0" fillId="3" borderId="49" xfId="0" applyFill="1" applyBorder="1" applyAlignment="1" applyProtection="1">
      <alignment horizontal="center" vertical="center"/>
      <protection hidden="1"/>
    </xf>
    <xf numFmtId="2" fontId="0" fillId="3" borderId="32" xfId="0" applyNumberFormat="1" applyFill="1" applyBorder="1" applyAlignment="1" applyProtection="1">
      <alignment horizontal="center" vertical="center"/>
      <protection hidden="1"/>
    </xf>
    <xf numFmtId="2" fontId="0" fillId="3" borderId="45" xfId="0" applyNumberFormat="1" applyFill="1" applyBorder="1" applyAlignment="1" applyProtection="1">
      <alignment horizontal="center" vertical="center"/>
      <protection hidden="1"/>
    </xf>
    <xf numFmtId="2" fontId="0" fillId="3" borderId="37" xfId="0" applyNumberFormat="1" applyFill="1" applyBorder="1" applyAlignment="1" applyProtection="1">
      <alignment horizontal="center" vertical="center"/>
      <protection hidden="1"/>
    </xf>
    <xf numFmtId="0" fontId="2" fillId="0" borderId="32" xfId="0" applyFont="1" applyBorder="1" applyProtection="1">
      <protection hidden="1"/>
    </xf>
    <xf numFmtId="0" fontId="2" fillId="0" borderId="45" xfId="0" applyFont="1" applyBorder="1" applyAlignment="1" applyProtection="1">
      <alignment horizontal="center"/>
      <protection hidden="1"/>
    </xf>
    <xf numFmtId="0" fontId="2" fillId="0" borderId="51" xfId="0" applyFont="1" applyBorder="1" applyAlignment="1" applyProtection="1">
      <alignment horizontal="center"/>
      <protection hidden="1"/>
    </xf>
    <xf numFmtId="0" fontId="2" fillId="0" borderId="30" xfId="0" applyFont="1" applyBorder="1" applyProtection="1">
      <protection hidden="1"/>
    </xf>
    <xf numFmtId="0" fontId="2" fillId="0" borderId="33" xfId="0" applyFont="1" applyBorder="1" applyProtection="1">
      <protection hidden="1"/>
    </xf>
    <xf numFmtId="0" fontId="2" fillId="0" borderId="34" xfId="0" applyFont="1" applyBorder="1" applyAlignment="1" applyProtection="1">
      <alignment horizontal="center"/>
      <protection hidden="1"/>
    </xf>
    <xf numFmtId="0" fontId="2" fillId="3" borderId="26" xfId="0" applyFont="1" applyFill="1" applyBorder="1" applyProtection="1">
      <protection hidden="1"/>
    </xf>
    <xf numFmtId="0" fontId="2" fillId="3" borderId="52" xfId="0" applyFont="1" applyFill="1" applyBorder="1" applyAlignment="1" applyProtection="1">
      <alignment horizontal="right"/>
      <protection hidden="1"/>
    </xf>
    <xf numFmtId="0" fontId="2" fillId="3" borderId="25" xfId="0" applyFont="1" applyFill="1" applyBorder="1" applyAlignment="1" applyProtection="1">
      <alignment horizontal="center"/>
      <protection hidden="1"/>
    </xf>
    <xf numFmtId="0" fontId="0" fillId="0" borderId="38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23" xfId="0" applyBorder="1" applyProtection="1">
      <protection hidden="1"/>
    </xf>
    <xf numFmtId="0" fontId="0" fillId="0" borderId="5" xfId="0" applyBorder="1" applyProtection="1">
      <protection hidden="1"/>
    </xf>
    <xf numFmtId="2" fontId="0" fillId="0" borderId="6" xfId="0" applyNumberFormat="1" applyBorder="1" applyProtection="1">
      <protection hidden="1"/>
    </xf>
    <xf numFmtId="0" fontId="0" fillId="0" borderId="40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4" xfId="0" applyBorder="1" applyProtection="1">
      <protection hidden="1"/>
    </xf>
    <xf numFmtId="0" fontId="0" fillId="0" borderId="4" xfId="0" applyBorder="1" applyProtection="1">
      <protection hidden="1"/>
    </xf>
    <xf numFmtId="2" fontId="0" fillId="0" borderId="14" xfId="0" applyNumberFormat="1" applyBorder="1" applyProtection="1">
      <protection hidden="1"/>
    </xf>
    <xf numFmtId="0" fontId="0" fillId="0" borderId="43" xfId="0" applyBorder="1" applyProtection="1">
      <protection hidden="1"/>
    </xf>
    <xf numFmtId="0" fontId="0" fillId="0" borderId="17" xfId="0" applyBorder="1" applyProtection="1">
      <protection hidden="1"/>
    </xf>
    <xf numFmtId="0" fontId="0" fillId="0" borderId="20" xfId="0" applyBorder="1" applyProtection="1">
      <protection hidden="1"/>
    </xf>
    <xf numFmtId="0" fontId="0" fillId="3" borderId="23" xfId="0" applyFill="1" applyBorder="1" applyAlignment="1" applyProtection="1">
      <protection hidden="1"/>
    </xf>
    <xf numFmtId="0" fontId="0" fillId="3" borderId="5" xfId="0" applyFill="1" applyBorder="1" applyProtection="1">
      <protection hidden="1"/>
    </xf>
    <xf numFmtId="2" fontId="0" fillId="3" borderId="22" xfId="0" applyNumberFormat="1" applyFill="1" applyBorder="1" applyProtection="1">
      <protection hidden="1"/>
    </xf>
    <xf numFmtId="0" fontId="2" fillId="3" borderId="54" xfId="0" applyFont="1" applyFill="1" applyBorder="1" applyProtection="1">
      <protection hidden="1"/>
    </xf>
    <xf numFmtId="0" fontId="0" fillId="0" borderId="38" xfId="0" applyBorder="1" applyAlignment="1" applyProtection="1">
      <alignment horizontal="left"/>
      <protection hidden="1"/>
    </xf>
    <xf numFmtId="0" fontId="0" fillId="0" borderId="55" xfId="0" applyBorder="1" applyProtection="1">
      <protection hidden="1"/>
    </xf>
    <xf numFmtId="2" fontId="0" fillId="4" borderId="6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0" fillId="0" borderId="40" xfId="0" applyBorder="1" applyAlignment="1" applyProtection="1">
      <alignment horizontal="left"/>
      <protection hidden="1"/>
    </xf>
    <xf numFmtId="0" fontId="0" fillId="0" borderId="8" xfId="0" applyBorder="1" applyProtection="1">
      <protection hidden="1"/>
    </xf>
    <xf numFmtId="2" fontId="0" fillId="4" borderId="46" xfId="0" applyNumberFormat="1" applyFill="1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Alignment="1" applyProtection="1">
      <alignment horizontal="left"/>
      <protection hidden="1"/>
    </xf>
    <xf numFmtId="2" fontId="0" fillId="4" borderId="56" xfId="0" applyNumberFormat="1" applyFill="1" applyBorder="1" applyProtection="1">
      <protection hidden="1"/>
    </xf>
    <xf numFmtId="0" fontId="0" fillId="3" borderId="24" xfId="0" applyFill="1" applyBorder="1" applyProtection="1">
      <protection hidden="1"/>
    </xf>
    <xf numFmtId="2" fontId="0" fillId="3" borderId="6" xfId="0" applyNumberFormat="1" applyFill="1" applyBorder="1" applyProtection="1">
      <protection hidden="1"/>
    </xf>
    <xf numFmtId="0" fontId="0" fillId="3" borderId="7" xfId="0" applyFill="1" applyBorder="1" applyProtection="1">
      <protection hidden="1"/>
    </xf>
    <xf numFmtId="0" fontId="0" fillId="3" borderId="9" xfId="0" applyFill="1" applyBorder="1" applyProtection="1">
      <protection hidden="1"/>
    </xf>
    <xf numFmtId="2" fontId="0" fillId="3" borderId="16" xfId="0" applyNumberFormat="1" applyFill="1" applyBorder="1" applyProtection="1">
      <protection hidden="1"/>
    </xf>
    <xf numFmtId="2" fontId="0" fillId="0" borderId="34" xfId="0" applyNumberFormat="1" applyBorder="1" applyProtection="1">
      <protection hidden="1"/>
    </xf>
    <xf numFmtId="0" fontId="0" fillId="0" borderId="23" xfId="0" applyBorder="1" applyAlignment="1" applyProtection="1">
      <alignment horizontal="left"/>
      <protection hidden="1"/>
    </xf>
    <xf numFmtId="2" fontId="0" fillId="0" borderId="39" xfId="0" applyNumberFormat="1" applyBorder="1" applyProtection="1">
      <protection hidden="1"/>
    </xf>
    <xf numFmtId="0" fontId="0" fillId="0" borderId="24" xfId="0" applyBorder="1" applyAlignment="1" applyProtection="1">
      <alignment horizontal="left"/>
      <protection hidden="1"/>
    </xf>
    <xf numFmtId="2" fontId="0" fillId="0" borderId="41" xfId="0" applyNumberFormat="1" applyBorder="1" applyProtection="1">
      <protection hidden="1"/>
    </xf>
    <xf numFmtId="0" fontId="0" fillId="0" borderId="7" xfId="0" applyBorder="1" applyAlignment="1" applyProtection="1">
      <alignment horizontal="left"/>
      <protection hidden="1"/>
    </xf>
    <xf numFmtId="0" fontId="0" fillId="0" borderId="35" xfId="0" applyBorder="1" applyProtection="1">
      <protection hidden="1"/>
    </xf>
    <xf numFmtId="2" fontId="0" fillId="0" borderId="49" xfId="0" applyNumberFormat="1" applyBorder="1" applyProtection="1">
      <protection hidden="1"/>
    </xf>
    <xf numFmtId="0" fontId="2" fillId="0" borderId="37" xfId="0" applyFont="1" applyBorder="1" applyAlignment="1" applyProtection="1">
      <alignment horizontal="center"/>
      <protection hidden="1"/>
    </xf>
    <xf numFmtId="0" fontId="0" fillId="0" borderId="50" xfId="0" applyBorder="1" applyProtection="1">
      <protection hidden="1"/>
    </xf>
    <xf numFmtId="2" fontId="0" fillId="0" borderId="57" xfId="0" applyNumberFormat="1" applyBorder="1" applyProtection="1">
      <protection hidden="1"/>
    </xf>
    <xf numFmtId="0" fontId="0" fillId="3" borderId="50" xfId="0" applyFill="1" applyBorder="1" applyProtection="1">
      <protection hidden="1"/>
    </xf>
    <xf numFmtId="0" fontId="0" fillId="3" borderId="35" xfId="0" applyFill="1" applyBorder="1" applyProtection="1">
      <protection hidden="1"/>
    </xf>
    <xf numFmtId="2" fontId="0" fillId="3" borderId="51" xfId="0" applyNumberFormat="1" applyFill="1" applyBorder="1" applyProtection="1">
      <protection hidden="1"/>
    </xf>
    <xf numFmtId="0" fontId="0" fillId="2" borderId="4" xfId="0" applyFill="1" applyBorder="1" applyProtection="1">
      <protection hidden="1"/>
    </xf>
    <xf numFmtId="49" fontId="0" fillId="2" borderId="4" xfId="0" applyNumberFormat="1" applyFill="1" applyBorder="1" applyAlignment="1">
      <alignment wrapText="1"/>
    </xf>
    <xf numFmtId="49" fontId="0" fillId="0" borderId="4" xfId="0" applyNumberFormat="1" applyBorder="1" applyProtection="1">
      <protection locked="0"/>
    </xf>
    <xf numFmtId="49" fontId="0" fillId="0" borderId="0" xfId="0" applyNumberFormat="1"/>
    <xf numFmtId="0" fontId="0" fillId="0" borderId="0" xfId="0" applyProtection="1">
      <protection locked="0"/>
    </xf>
    <xf numFmtId="0" fontId="0" fillId="0" borderId="6" xfId="0" applyBorder="1" applyAlignment="1">
      <alignment horizontal="center" textRotation="90"/>
    </xf>
    <xf numFmtId="0" fontId="0" fillId="0" borderId="16" xfId="0" applyBorder="1" applyAlignment="1">
      <alignment horizontal="center" textRotation="90"/>
    </xf>
    <xf numFmtId="0" fontId="0" fillId="0" borderId="58" xfId="0" applyBorder="1" applyAlignment="1">
      <alignment horizontal="center" textRotation="90"/>
    </xf>
    <xf numFmtId="0" fontId="0" fillId="0" borderId="18" xfId="0" applyBorder="1" applyAlignment="1">
      <alignment horizontal="center" textRotation="90"/>
    </xf>
    <xf numFmtId="0" fontId="0" fillId="0" borderId="23" xfId="0" applyBorder="1" applyAlignment="1">
      <alignment horizontal="center" textRotation="90"/>
    </xf>
    <xf numFmtId="0" fontId="0" fillId="0" borderId="17" xfId="0" applyBorder="1" applyAlignment="1">
      <alignment horizontal="center" textRotation="90"/>
    </xf>
    <xf numFmtId="0" fontId="0" fillId="0" borderId="6" xfId="0" applyFill="1" applyBorder="1" applyAlignment="1">
      <alignment horizontal="center" textRotation="90"/>
    </xf>
    <xf numFmtId="0" fontId="0" fillId="0" borderId="1" xfId="0" applyFill="1" applyBorder="1" applyAlignment="1">
      <alignment horizontal="center" textRotation="90"/>
    </xf>
    <xf numFmtId="0" fontId="0" fillId="0" borderId="23" xfId="0" applyBorder="1" applyAlignment="1" applyProtection="1">
      <alignment horizontal="center" textRotation="90"/>
      <protection hidden="1"/>
    </xf>
    <xf numFmtId="0" fontId="0" fillId="0" borderId="7" xfId="0" applyBorder="1" applyAlignment="1" applyProtection="1">
      <alignment horizontal="center" textRotation="90"/>
      <protection hidden="1"/>
    </xf>
    <xf numFmtId="0" fontId="0" fillId="0" borderId="6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23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 applyProtection="1">
      <alignment horizontal="center" vertical="center" wrapText="1"/>
      <protection hidden="1"/>
    </xf>
    <xf numFmtId="0" fontId="0" fillId="0" borderId="59" xfId="0" applyBorder="1" applyAlignment="1" applyProtection="1">
      <alignment horizontal="center" vertical="center" wrapText="1"/>
      <protection hidden="1"/>
    </xf>
    <xf numFmtId="0" fontId="2" fillId="3" borderId="30" xfId="0" applyFont="1" applyFill="1" applyBorder="1" applyAlignment="1" applyProtection="1">
      <alignment horizontal="left" vertical="center"/>
      <protection hidden="1"/>
    </xf>
    <xf numFmtId="0" fontId="2" fillId="3" borderId="37" xfId="0" applyFont="1" applyFill="1" applyBorder="1" applyAlignment="1" applyProtection="1">
      <alignment horizontal="left" vertical="center"/>
      <protection hidden="1"/>
    </xf>
    <xf numFmtId="0" fontId="2" fillId="3" borderId="3" xfId="0" applyFont="1" applyFill="1" applyBorder="1" applyAlignment="1" applyProtection="1">
      <alignment horizontal="left" vertical="center"/>
      <protection hidden="1"/>
    </xf>
    <xf numFmtId="0" fontId="2" fillId="3" borderId="59" xfId="0" applyFont="1" applyFill="1" applyBorder="1" applyAlignment="1" applyProtection="1">
      <alignment horizontal="left" vertic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center"/>
      <protection hidden="1"/>
    </xf>
    <xf numFmtId="0" fontId="2" fillId="3" borderId="34" xfId="0" applyFont="1" applyFill="1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left"/>
      <protection hidden="1"/>
    </xf>
    <xf numFmtId="0" fontId="2" fillId="3" borderId="33" xfId="0" applyFont="1" applyFill="1" applyBorder="1" applyAlignment="1" applyProtection="1">
      <alignment horizontal="left"/>
      <protection hidden="1"/>
    </xf>
    <xf numFmtId="0" fontId="2" fillId="0" borderId="54" xfId="0" applyFont="1" applyBorder="1" applyProtection="1">
      <protection hidden="1"/>
    </xf>
    <xf numFmtId="0" fontId="2" fillId="0" borderId="34" xfId="0" applyFont="1" applyBorder="1" applyProtection="1">
      <protection hidden="1"/>
    </xf>
    <xf numFmtId="0" fontId="2" fillId="0" borderId="37" xfId="0" applyFont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0" fillId="0" borderId="46" xfId="0" applyBorder="1" applyProtection="1">
      <protection hidden="1"/>
    </xf>
    <xf numFmtId="0" fontId="0" fillId="0" borderId="6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63" xfId="0" applyBorder="1" applyProtection="1">
      <protection hidden="1"/>
    </xf>
    <xf numFmtId="0" fontId="0" fillId="3" borderId="54" xfId="0" applyFill="1" applyBorder="1" applyProtection="1">
      <protection hidden="1"/>
    </xf>
    <xf numFmtId="0" fontId="0" fillId="3" borderId="34" xfId="0" applyFill="1" applyBorder="1" applyProtection="1">
      <protection hidden="1"/>
    </xf>
    <xf numFmtId="0" fontId="0" fillId="3" borderId="37" xfId="0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33"/>
  </sheetPr>
  <dimension ref="A1:AJ66"/>
  <sheetViews>
    <sheetView zoomScale="75" zoomScaleNormal="75" workbookViewId="0">
      <pane xSplit="3" ySplit="2" topLeftCell="D3" activePane="bottomRight" state="frozen"/>
      <selection pane="topRight" activeCell="C1" sqref="C1"/>
      <selection pane="bottomLeft" activeCell="R15" sqref="R15"/>
      <selection pane="bottomRight" activeCell="C26" sqref="C26"/>
    </sheetView>
  </sheetViews>
  <sheetFormatPr defaultRowHeight="12.75" x14ac:dyDescent="0.2"/>
  <cols>
    <col min="1" max="1" width="2.85546875" customWidth="1"/>
    <col min="2" max="2" width="13.85546875" customWidth="1"/>
    <col min="3" max="3" width="12.7109375" customWidth="1"/>
    <col min="4" max="22" width="3.140625" customWidth="1"/>
    <col min="23" max="23" width="10.28515625" customWidth="1"/>
    <col min="24" max="24" width="13.140625" customWidth="1"/>
    <col min="25" max="25" width="3.28515625" customWidth="1"/>
    <col min="26" max="28" width="4.7109375" customWidth="1"/>
    <col min="29" max="30" width="3.28515625" customWidth="1"/>
    <col min="31" max="31" width="4.140625" customWidth="1"/>
    <col min="32" max="32" width="12" customWidth="1"/>
    <col min="34" max="34" width="6.42578125" hidden="1" customWidth="1"/>
    <col min="36" max="36" width="3.7109375" customWidth="1"/>
  </cols>
  <sheetData>
    <row r="1" spans="1:36" ht="13.5" thickTop="1" x14ac:dyDescent="0.2">
      <c r="A1" s="169" t="s">
        <v>7</v>
      </c>
      <c r="B1" s="171" t="s">
        <v>131</v>
      </c>
      <c r="C1" s="171" t="s">
        <v>132</v>
      </c>
      <c r="D1" s="173" t="s">
        <v>0</v>
      </c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5"/>
      <c r="Z1" s="176" t="s">
        <v>1</v>
      </c>
      <c r="AA1" s="177"/>
      <c r="AB1" s="178"/>
      <c r="AC1" s="165" t="s">
        <v>3</v>
      </c>
      <c r="AD1" s="167" t="s">
        <v>2</v>
      </c>
      <c r="AE1" s="163" t="s">
        <v>4</v>
      </c>
      <c r="AF1" s="161" t="s">
        <v>42</v>
      </c>
      <c r="AH1" s="1"/>
      <c r="AJ1" s="1"/>
    </row>
    <row r="2" spans="1:36" ht="132.75" customHeight="1" thickBot="1" x14ac:dyDescent="0.25">
      <c r="A2" s="170"/>
      <c r="B2" s="172"/>
      <c r="C2" s="172"/>
      <c r="D2" s="18" t="s">
        <v>152</v>
      </c>
      <c r="E2" s="19" t="s">
        <v>153</v>
      </c>
      <c r="F2" s="19" t="s">
        <v>154</v>
      </c>
      <c r="G2" s="19" t="s">
        <v>155</v>
      </c>
      <c r="H2" s="19" t="s">
        <v>156</v>
      </c>
      <c r="I2" s="19" t="s">
        <v>157</v>
      </c>
      <c r="J2" s="19" t="s">
        <v>158</v>
      </c>
      <c r="K2" s="19" t="s">
        <v>159</v>
      </c>
      <c r="L2" s="20" t="s">
        <v>160</v>
      </c>
      <c r="M2" s="20" t="s">
        <v>161</v>
      </c>
      <c r="N2" s="20" t="s">
        <v>162</v>
      </c>
      <c r="O2" s="20" t="s">
        <v>163</v>
      </c>
      <c r="P2" s="20" t="s">
        <v>164</v>
      </c>
      <c r="Q2" s="20"/>
      <c r="R2" s="20"/>
      <c r="S2" s="20"/>
      <c r="T2" s="20"/>
      <c r="U2" s="20"/>
      <c r="V2" s="20"/>
      <c r="W2" s="19" t="s">
        <v>8</v>
      </c>
      <c r="X2" s="19" t="s">
        <v>9</v>
      </c>
      <c r="Y2" s="21" t="s">
        <v>44</v>
      </c>
      <c r="Z2" s="37" t="s">
        <v>5</v>
      </c>
      <c r="AA2" s="38" t="s">
        <v>6</v>
      </c>
      <c r="AB2" s="2" t="s">
        <v>43</v>
      </c>
      <c r="AC2" s="166"/>
      <c r="AD2" s="168"/>
      <c r="AE2" s="164"/>
      <c r="AF2" s="162"/>
      <c r="AH2" s="1"/>
      <c r="AJ2" s="1"/>
    </row>
    <row r="3" spans="1:36" ht="13.5" thickTop="1" x14ac:dyDescent="0.2">
      <c r="A3" s="111">
        <v>1</v>
      </c>
      <c r="B3" s="22" t="s">
        <v>165</v>
      </c>
      <c r="C3" s="23" t="s">
        <v>166</v>
      </c>
      <c r="D3" s="24"/>
      <c r="E3" s="16"/>
      <c r="F3" s="16"/>
      <c r="G3" s="16"/>
      <c r="H3" s="16"/>
      <c r="I3" s="16"/>
      <c r="J3" s="16"/>
      <c r="K3" s="16"/>
      <c r="L3" s="30"/>
      <c r="M3" s="25"/>
      <c r="N3" s="25"/>
      <c r="O3" s="25"/>
      <c r="P3" s="25"/>
      <c r="Q3" s="25"/>
      <c r="R3" s="25"/>
      <c r="S3" s="25"/>
      <c r="T3" s="25"/>
      <c r="U3" s="25"/>
      <c r="V3" s="25"/>
      <c r="W3" s="26"/>
      <c r="X3" s="26"/>
      <c r="Y3" s="17"/>
      <c r="Z3" s="39"/>
      <c r="AA3" s="22"/>
      <c r="AB3" s="43">
        <f>SUM(Z3:AA3)</f>
        <v>0</v>
      </c>
      <c r="AC3" s="44" t="str">
        <f>IF(SUMIF(D3:V3,1)=0," ",SUMIF(D3:V3,1))</f>
        <v xml:space="preserve"> </v>
      </c>
      <c r="AD3" s="45" t="str">
        <f>IF(COUNTIF(D3:V3,0)=0," ",COUNTIF(D3:V3,0))</f>
        <v xml:space="preserve"> </v>
      </c>
      <c r="AE3" s="46" t="str">
        <f>IF(AD3=" ",IF(AC3=" ",IF(Y3=0," ",AVERAGE(D3:V3,Y3)),1),0)</f>
        <v xml:space="preserve"> </v>
      </c>
      <c r="AF3" s="45" t="str">
        <f>IF(AE3=" "," ",IF(AE3&gt;=4.5,"Одличан",IF(AE3&gt;=3.5,"Врло добар",IF(AE3&gt;=2.5,"Добар",IF(AE3&gt;=1.5,"Довољан",IF(AE3&gt;=1,"Недовољан","Неоцењен"))))))</f>
        <v xml:space="preserve"> </v>
      </c>
      <c r="AH3" t="str">
        <f>IF(AD3=" ",AC3,0)</f>
        <v xml:space="preserve"> </v>
      </c>
    </row>
    <row r="4" spans="1:36" x14ac:dyDescent="0.2">
      <c r="A4" s="117">
        <v>2</v>
      </c>
      <c r="B4" s="27" t="s">
        <v>167</v>
      </c>
      <c r="C4" s="28" t="s">
        <v>168</v>
      </c>
      <c r="D4" s="29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15"/>
      <c r="X4" s="15"/>
      <c r="Y4" s="31"/>
      <c r="Z4" s="40"/>
      <c r="AA4" s="27"/>
      <c r="AB4" s="47">
        <f t="shared" ref="AB4:AB42" si="0">SUM(Z4:AA4)</f>
        <v>0</v>
      </c>
      <c r="AC4" s="48" t="str">
        <f t="shared" ref="AC4:AC42" si="1">IF(SUMIF(D4:V4,1)=0," ",SUMIF(D4:V4,1))</f>
        <v xml:space="preserve"> </v>
      </c>
      <c r="AD4" s="49" t="str">
        <f t="shared" ref="AD4:AD42" si="2">IF(COUNTIF(D4:V4,0)=0," ",COUNTIF(D4:V4,0))</f>
        <v xml:space="preserve"> </v>
      </c>
      <c r="AE4" s="50" t="str">
        <f t="shared" ref="AE4:AE42" si="3">IF(AD4=" ",IF(AC4=" ",IF(Y4=0," ",AVERAGE(D4:V4,Y4)),1),0)</f>
        <v xml:space="preserve"> </v>
      </c>
      <c r="AF4" s="49" t="str">
        <f t="shared" ref="AF4:AF42" si="4">IF(AE4=" "," ",IF(AE4&gt;=4.5,"Одличан",IF(AE4&gt;=3.5,"Врло добар",IF(AE4&gt;=2.5,"Добар",IF(AE4&gt;=1.5,"Довољан",IF(AE4&gt;=1,"Недовољан","Неоцењен"))))))</f>
        <v xml:space="preserve"> </v>
      </c>
      <c r="AH4" t="str">
        <f t="shared" ref="AH4:AH42" si="5">IF(AD4=" ",AC4,0)</f>
        <v xml:space="preserve"> </v>
      </c>
    </row>
    <row r="5" spans="1:36" x14ac:dyDescent="0.2">
      <c r="A5" s="117">
        <v>3</v>
      </c>
      <c r="B5" s="27" t="s">
        <v>169</v>
      </c>
      <c r="C5" s="28" t="s">
        <v>170</v>
      </c>
      <c r="D5" s="29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15"/>
      <c r="X5" s="15"/>
      <c r="Y5" s="31"/>
      <c r="Z5" s="40"/>
      <c r="AA5" s="27"/>
      <c r="AB5" s="47">
        <f t="shared" si="0"/>
        <v>0</v>
      </c>
      <c r="AC5" s="48" t="str">
        <f t="shared" si="1"/>
        <v xml:space="preserve"> </v>
      </c>
      <c r="AD5" s="49" t="str">
        <f t="shared" si="2"/>
        <v xml:space="preserve"> </v>
      </c>
      <c r="AE5" s="50" t="str">
        <f t="shared" si="3"/>
        <v xml:space="preserve"> </v>
      </c>
      <c r="AF5" s="49" t="str">
        <f t="shared" si="4"/>
        <v xml:space="preserve"> </v>
      </c>
      <c r="AH5" t="str">
        <f t="shared" si="5"/>
        <v xml:space="preserve"> </v>
      </c>
    </row>
    <row r="6" spans="1:36" x14ac:dyDescent="0.2">
      <c r="A6" s="117">
        <v>4</v>
      </c>
      <c r="B6" s="27" t="s">
        <v>171</v>
      </c>
      <c r="C6" s="28" t="s">
        <v>172</v>
      </c>
      <c r="D6" s="29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15"/>
      <c r="X6" s="15"/>
      <c r="Y6" s="31"/>
      <c r="Z6" s="40"/>
      <c r="AA6" s="27"/>
      <c r="AB6" s="47">
        <f t="shared" si="0"/>
        <v>0</v>
      </c>
      <c r="AC6" s="48" t="str">
        <f t="shared" si="1"/>
        <v xml:space="preserve"> </v>
      </c>
      <c r="AD6" s="49" t="str">
        <f t="shared" si="2"/>
        <v xml:space="preserve"> </v>
      </c>
      <c r="AE6" s="50" t="str">
        <f t="shared" si="3"/>
        <v xml:space="preserve"> </v>
      </c>
      <c r="AF6" s="49" t="str">
        <f t="shared" si="4"/>
        <v xml:space="preserve"> </v>
      </c>
      <c r="AH6" t="str">
        <f t="shared" si="5"/>
        <v xml:space="preserve"> </v>
      </c>
    </row>
    <row r="7" spans="1:36" x14ac:dyDescent="0.2">
      <c r="A7" s="117">
        <v>5</v>
      </c>
      <c r="B7" s="27" t="s">
        <v>173</v>
      </c>
      <c r="C7" s="28" t="s">
        <v>174</v>
      </c>
      <c r="D7" s="29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15"/>
      <c r="X7" s="15"/>
      <c r="Y7" s="31"/>
      <c r="Z7" s="40"/>
      <c r="AA7" s="27"/>
      <c r="AB7" s="49">
        <f t="shared" si="0"/>
        <v>0</v>
      </c>
      <c r="AC7" s="48" t="str">
        <f t="shared" si="1"/>
        <v xml:space="preserve"> </v>
      </c>
      <c r="AD7" s="49" t="str">
        <f t="shared" si="2"/>
        <v xml:space="preserve"> </v>
      </c>
      <c r="AE7" s="50" t="str">
        <f>IF(AD7=" ",IF(AC7=" ",IF(Y7=0," ",AVERAGE(D7:V7,Y7)),1),0)</f>
        <v xml:space="preserve"> </v>
      </c>
      <c r="AF7" s="49" t="str">
        <f t="shared" si="4"/>
        <v xml:space="preserve"> </v>
      </c>
      <c r="AH7" t="str">
        <f t="shared" si="5"/>
        <v xml:space="preserve"> </v>
      </c>
    </row>
    <row r="8" spans="1:36" x14ac:dyDescent="0.2">
      <c r="A8" s="117">
        <v>6</v>
      </c>
      <c r="B8" s="27" t="s">
        <v>175</v>
      </c>
      <c r="C8" s="28" t="s">
        <v>176</v>
      </c>
      <c r="D8" s="29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15"/>
      <c r="X8" s="15"/>
      <c r="Y8" s="31"/>
      <c r="Z8" s="40"/>
      <c r="AA8" s="27"/>
      <c r="AB8" s="51">
        <f t="shared" si="0"/>
        <v>0</v>
      </c>
      <c r="AC8" s="48" t="str">
        <f t="shared" si="1"/>
        <v xml:space="preserve"> </v>
      </c>
      <c r="AD8" s="49" t="str">
        <f t="shared" si="2"/>
        <v xml:space="preserve"> </v>
      </c>
      <c r="AE8" s="50" t="str">
        <f t="shared" si="3"/>
        <v xml:space="preserve"> </v>
      </c>
      <c r="AF8" s="49" t="str">
        <f t="shared" si="4"/>
        <v xml:space="preserve"> </v>
      </c>
      <c r="AH8" t="str">
        <f t="shared" si="5"/>
        <v xml:space="preserve"> </v>
      </c>
    </row>
    <row r="9" spans="1:36" x14ac:dyDescent="0.2">
      <c r="A9" s="117">
        <v>7</v>
      </c>
      <c r="B9" s="27" t="s">
        <v>177</v>
      </c>
      <c r="C9" s="28" t="s">
        <v>178</v>
      </c>
      <c r="D9" s="29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15"/>
      <c r="X9" s="15"/>
      <c r="Y9" s="31"/>
      <c r="Z9" s="40"/>
      <c r="AA9" s="27"/>
      <c r="AB9" s="47">
        <f t="shared" si="0"/>
        <v>0</v>
      </c>
      <c r="AC9" s="48" t="str">
        <f t="shared" si="1"/>
        <v xml:space="preserve"> </v>
      </c>
      <c r="AD9" s="49" t="str">
        <f t="shared" si="2"/>
        <v xml:space="preserve"> </v>
      </c>
      <c r="AE9" s="50" t="str">
        <f t="shared" si="3"/>
        <v xml:space="preserve"> </v>
      </c>
      <c r="AF9" s="49" t="str">
        <f t="shared" si="4"/>
        <v xml:space="preserve"> </v>
      </c>
      <c r="AH9" t="str">
        <f t="shared" si="5"/>
        <v xml:space="preserve"> </v>
      </c>
    </row>
    <row r="10" spans="1:36" x14ac:dyDescent="0.2">
      <c r="A10" s="117">
        <v>8</v>
      </c>
      <c r="B10" s="27" t="s">
        <v>179</v>
      </c>
      <c r="C10" s="28" t="s">
        <v>180</v>
      </c>
      <c r="D10" s="29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15"/>
      <c r="X10" s="15"/>
      <c r="Y10" s="31"/>
      <c r="Z10" s="40"/>
      <c r="AA10" s="27"/>
      <c r="AB10" s="47">
        <f t="shared" si="0"/>
        <v>0</v>
      </c>
      <c r="AC10" s="48" t="str">
        <f t="shared" si="1"/>
        <v xml:space="preserve"> </v>
      </c>
      <c r="AD10" s="49" t="str">
        <f t="shared" si="2"/>
        <v xml:space="preserve"> </v>
      </c>
      <c r="AE10" s="50" t="str">
        <f t="shared" si="3"/>
        <v xml:space="preserve"> </v>
      </c>
      <c r="AF10" s="49" t="str">
        <f t="shared" si="4"/>
        <v xml:space="preserve"> </v>
      </c>
      <c r="AH10" t="str">
        <f t="shared" si="5"/>
        <v xml:space="preserve"> </v>
      </c>
    </row>
    <row r="11" spans="1:36" x14ac:dyDescent="0.2">
      <c r="A11" s="117">
        <v>9</v>
      </c>
      <c r="B11" s="27" t="s">
        <v>179</v>
      </c>
      <c r="C11" s="28" t="s">
        <v>181</v>
      </c>
      <c r="D11" s="29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15"/>
      <c r="X11" s="15"/>
      <c r="Y11" s="31"/>
      <c r="Z11" s="40"/>
      <c r="AA11" s="27"/>
      <c r="AB11" s="47">
        <f t="shared" si="0"/>
        <v>0</v>
      </c>
      <c r="AC11" s="48" t="str">
        <f t="shared" si="1"/>
        <v xml:space="preserve"> </v>
      </c>
      <c r="AD11" s="49" t="str">
        <f t="shared" si="2"/>
        <v xml:space="preserve"> </v>
      </c>
      <c r="AE11" s="50" t="str">
        <f t="shared" si="3"/>
        <v xml:space="preserve"> </v>
      </c>
      <c r="AF11" s="49" t="str">
        <f t="shared" si="4"/>
        <v xml:space="preserve"> </v>
      </c>
      <c r="AH11" t="str">
        <f t="shared" si="5"/>
        <v xml:space="preserve"> </v>
      </c>
    </row>
    <row r="12" spans="1:36" x14ac:dyDescent="0.2">
      <c r="A12" s="117">
        <v>10</v>
      </c>
      <c r="B12" s="27" t="s">
        <v>182</v>
      </c>
      <c r="C12" s="28" t="s">
        <v>183</v>
      </c>
      <c r="D12" s="29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15"/>
      <c r="X12" s="15"/>
      <c r="Y12" s="31"/>
      <c r="Z12" s="40"/>
      <c r="AA12" s="27"/>
      <c r="AB12" s="47">
        <f t="shared" si="0"/>
        <v>0</v>
      </c>
      <c r="AC12" s="48" t="str">
        <f t="shared" si="1"/>
        <v xml:space="preserve"> </v>
      </c>
      <c r="AD12" s="49" t="str">
        <f t="shared" si="2"/>
        <v xml:space="preserve"> </v>
      </c>
      <c r="AE12" s="50" t="str">
        <f t="shared" si="3"/>
        <v xml:space="preserve"> </v>
      </c>
      <c r="AF12" s="49" t="str">
        <f t="shared" si="4"/>
        <v xml:space="preserve"> </v>
      </c>
      <c r="AH12" t="str">
        <f t="shared" si="5"/>
        <v xml:space="preserve"> </v>
      </c>
    </row>
    <row r="13" spans="1:36" x14ac:dyDescent="0.2">
      <c r="A13" s="117">
        <v>11</v>
      </c>
      <c r="B13" s="27" t="s">
        <v>184</v>
      </c>
      <c r="C13" s="28" t="s">
        <v>185</v>
      </c>
      <c r="D13" s="29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15"/>
      <c r="X13" s="15"/>
      <c r="Y13" s="31"/>
      <c r="Z13" s="40"/>
      <c r="AA13" s="27"/>
      <c r="AB13" s="47">
        <f t="shared" si="0"/>
        <v>0</v>
      </c>
      <c r="AC13" s="48" t="str">
        <f t="shared" si="1"/>
        <v xml:space="preserve"> </v>
      </c>
      <c r="AD13" s="49" t="str">
        <f t="shared" si="2"/>
        <v xml:space="preserve"> </v>
      </c>
      <c r="AE13" s="50" t="str">
        <f t="shared" si="3"/>
        <v xml:space="preserve"> </v>
      </c>
      <c r="AF13" s="49" t="str">
        <f t="shared" si="4"/>
        <v xml:space="preserve"> </v>
      </c>
      <c r="AH13" t="str">
        <f t="shared" si="5"/>
        <v xml:space="preserve"> </v>
      </c>
    </row>
    <row r="14" spans="1:36" x14ac:dyDescent="0.2">
      <c r="A14" s="117">
        <v>12</v>
      </c>
      <c r="B14" s="27" t="s">
        <v>186</v>
      </c>
      <c r="C14" s="28" t="s">
        <v>187</v>
      </c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15"/>
      <c r="X14" s="15"/>
      <c r="Y14" s="31"/>
      <c r="Z14" s="40"/>
      <c r="AA14" s="27"/>
      <c r="AB14" s="49">
        <f t="shared" si="0"/>
        <v>0</v>
      </c>
      <c r="AC14" s="48" t="str">
        <f t="shared" si="1"/>
        <v xml:space="preserve"> </v>
      </c>
      <c r="AD14" s="49" t="str">
        <f t="shared" si="2"/>
        <v xml:space="preserve"> </v>
      </c>
      <c r="AE14" s="52" t="str">
        <f t="shared" si="3"/>
        <v xml:space="preserve"> </v>
      </c>
      <c r="AF14" s="49" t="str">
        <f t="shared" si="4"/>
        <v xml:space="preserve"> </v>
      </c>
      <c r="AH14" t="str">
        <f t="shared" si="5"/>
        <v xml:space="preserve"> </v>
      </c>
    </row>
    <row r="15" spans="1:36" x14ac:dyDescent="0.2">
      <c r="A15" s="117">
        <v>13</v>
      </c>
      <c r="B15" s="27" t="s">
        <v>188</v>
      </c>
      <c r="C15" s="28" t="s">
        <v>189</v>
      </c>
      <c r="D15" s="29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15"/>
      <c r="X15" s="15"/>
      <c r="Y15" s="31"/>
      <c r="Z15" s="40"/>
      <c r="AA15" s="27"/>
      <c r="AB15" s="49">
        <f t="shared" si="0"/>
        <v>0</v>
      </c>
      <c r="AC15" s="48" t="str">
        <f t="shared" si="1"/>
        <v xml:space="preserve"> </v>
      </c>
      <c r="AD15" s="49" t="str">
        <f t="shared" si="2"/>
        <v xml:space="preserve"> </v>
      </c>
      <c r="AE15" s="53" t="str">
        <f t="shared" si="3"/>
        <v xml:space="preserve"> </v>
      </c>
      <c r="AF15" s="51" t="str">
        <f t="shared" si="4"/>
        <v xml:space="preserve"> </v>
      </c>
      <c r="AH15" t="str">
        <f t="shared" si="5"/>
        <v xml:space="preserve"> </v>
      </c>
    </row>
    <row r="16" spans="1:36" x14ac:dyDescent="0.2">
      <c r="A16" s="117">
        <v>14</v>
      </c>
      <c r="B16" s="27" t="s">
        <v>190</v>
      </c>
      <c r="C16" s="28" t="s">
        <v>191</v>
      </c>
      <c r="D16" s="29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15"/>
      <c r="X16" s="15"/>
      <c r="Y16" s="31"/>
      <c r="Z16" s="40"/>
      <c r="AA16" s="27"/>
      <c r="AB16" s="51">
        <f t="shared" si="0"/>
        <v>0</v>
      </c>
      <c r="AC16" s="48" t="str">
        <f t="shared" si="1"/>
        <v xml:space="preserve"> </v>
      </c>
      <c r="AD16" s="49" t="str">
        <f t="shared" si="2"/>
        <v xml:space="preserve"> </v>
      </c>
      <c r="AE16" s="50" t="str">
        <f t="shared" si="3"/>
        <v xml:space="preserve"> </v>
      </c>
      <c r="AF16" s="47" t="str">
        <f t="shared" si="4"/>
        <v xml:space="preserve"> </v>
      </c>
      <c r="AH16" t="str">
        <f t="shared" si="5"/>
        <v xml:space="preserve"> </v>
      </c>
    </row>
    <row r="17" spans="1:34" x14ac:dyDescent="0.2">
      <c r="A17" s="117">
        <v>15</v>
      </c>
      <c r="B17" s="27" t="s">
        <v>192</v>
      </c>
      <c r="C17" s="28" t="s">
        <v>193</v>
      </c>
      <c r="D17" s="29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15"/>
      <c r="X17" s="15"/>
      <c r="Y17" s="31"/>
      <c r="Z17" s="40"/>
      <c r="AA17" s="27"/>
      <c r="AB17" s="47">
        <f t="shared" si="0"/>
        <v>0</v>
      </c>
      <c r="AC17" s="48" t="str">
        <f t="shared" si="1"/>
        <v xml:space="preserve"> </v>
      </c>
      <c r="AD17" s="49" t="str">
        <f t="shared" si="2"/>
        <v xml:space="preserve"> </v>
      </c>
      <c r="AE17" s="50" t="str">
        <f t="shared" si="3"/>
        <v xml:space="preserve"> </v>
      </c>
      <c r="AF17" s="47" t="str">
        <f t="shared" si="4"/>
        <v xml:space="preserve"> </v>
      </c>
      <c r="AH17" t="str">
        <f t="shared" si="5"/>
        <v xml:space="preserve"> </v>
      </c>
    </row>
    <row r="18" spans="1:34" x14ac:dyDescent="0.2">
      <c r="A18" s="117">
        <v>16</v>
      </c>
      <c r="B18" s="27" t="s">
        <v>194</v>
      </c>
      <c r="C18" s="28" t="s">
        <v>195</v>
      </c>
      <c r="D18" s="29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15"/>
      <c r="X18" s="15"/>
      <c r="Y18" s="31"/>
      <c r="Z18" s="40"/>
      <c r="AA18" s="27"/>
      <c r="AB18" s="47">
        <f t="shared" si="0"/>
        <v>0</v>
      </c>
      <c r="AC18" s="48" t="str">
        <f t="shared" si="1"/>
        <v xml:space="preserve"> </v>
      </c>
      <c r="AD18" s="49" t="str">
        <f t="shared" si="2"/>
        <v xml:space="preserve"> </v>
      </c>
      <c r="AE18" s="50" t="str">
        <f t="shared" si="3"/>
        <v xml:space="preserve"> </v>
      </c>
      <c r="AF18" s="47" t="str">
        <f t="shared" si="4"/>
        <v xml:space="preserve"> </v>
      </c>
      <c r="AH18" t="str">
        <f t="shared" si="5"/>
        <v xml:space="preserve"> </v>
      </c>
    </row>
    <row r="19" spans="1:34" x14ac:dyDescent="0.2">
      <c r="A19" s="117">
        <v>17</v>
      </c>
      <c r="B19" s="27" t="s">
        <v>196</v>
      </c>
      <c r="C19" s="28" t="s">
        <v>183</v>
      </c>
      <c r="D19" s="29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15"/>
      <c r="X19" s="15"/>
      <c r="Y19" s="31"/>
      <c r="Z19" s="40"/>
      <c r="AA19" s="27"/>
      <c r="AB19" s="47">
        <f t="shared" si="0"/>
        <v>0</v>
      </c>
      <c r="AC19" s="48" t="str">
        <f t="shared" si="1"/>
        <v xml:space="preserve"> </v>
      </c>
      <c r="AD19" s="49" t="str">
        <f t="shared" si="2"/>
        <v xml:space="preserve"> </v>
      </c>
      <c r="AE19" s="52" t="str">
        <f t="shared" si="3"/>
        <v xml:space="preserve"> </v>
      </c>
      <c r="AF19" s="47" t="str">
        <f t="shared" si="4"/>
        <v xml:space="preserve"> </v>
      </c>
      <c r="AH19" t="str">
        <f t="shared" si="5"/>
        <v xml:space="preserve"> </v>
      </c>
    </row>
    <row r="20" spans="1:34" x14ac:dyDescent="0.2">
      <c r="A20" s="117">
        <v>18</v>
      </c>
      <c r="B20" s="27" t="s">
        <v>197</v>
      </c>
      <c r="C20" s="28" t="s">
        <v>195</v>
      </c>
      <c r="D20" s="29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15"/>
      <c r="X20" s="15"/>
      <c r="Y20" s="31"/>
      <c r="Z20" s="40"/>
      <c r="AA20" s="27"/>
      <c r="AB20" s="49">
        <f t="shared" si="0"/>
        <v>0</v>
      </c>
      <c r="AC20" s="48" t="str">
        <f t="shared" si="1"/>
        <v xml:space="preserve"> </v>
      </c>
      <c r="AD20" s="49" t="str">
        <f t="shared" si="2"/>
        <v xml:space="preserve"> </v>
      </c>
      <c r="AE20" s="53" t="str">
        <f t="shared" si="3"/>
        <v xml:space="preserve"> </v>
      </c>
      <c r="AF20" s="47" t="str">
        <f t="shared" si="4"/>
        <v xml:space="preserve"> </v>
      </c>
      <c r="AH20" t="str">
        <f t="shared" si="5"/>
        <v xml:space="preserve"> </v>
      </c>
    </row>
    <row r="21" spans="1:34" x14ac:dyDescent="0.2">
      <c r="A21" s="117">
        <v>19</v>
      </c>
      <c r="B21" s="27" t="s">
        <v>198</v>
      </c>
      <c r="C21" s="28" t="s">
        <v>183</v>
      </c>
      <c r="D21" s="29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15"/>
      <c r="X21" s="15"/>
      <c r="Y21" s="31"/>
      <c r="Z21" s="40"/>
      <c r="AA21" s="27"/>
      <c r="AB21" s="51">
        <f t="shared" si="0"/>
        <v>0</v>
      </c>
      <c r="AC21" s="48" t="str">
        <f t="shared" si="1"/>
        <v xml:space="preserve"> </v>
      </c>
      <c r="AD21" s="49" t="str">
        <f t="shared" si="2"/>
        <v xml:space="preserve"> </v>
      </c>
      <c r="AE21" s="50" t="str">
        <f t="shared" si="3"/>
        <v xml:space="preserve"> </v>
      </c>
      <c r="AF21" s="49" t="str">
        <f t="shared" si="4"/>
        <v xml:space="preserve"> </v>
      </c>
      <c r="AH21" t="str">
        <f t="shared" si="5"/>
        <v xml:space="preserve"> </v>
      </c>
    </row>
    <row r="22" spans="1:34" x14ac:dyDescent="0.2">
      <c r="A22" s="117">
        <v>20</v>
      </c>
      <c r="B22" s="27" t="s">
        <v>199</v>
      </c>
      <c r="C22" s="28" t="s">
        <v>200</v>
      </c>
      <c r="D22" s="29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15"/>
      <c r="X22" s="15"/>
      <c r="Y22" s="31"/>
      <c r="Z22" s="40"/>
      <c r="AA22" s="27"/>
      <c r="AB22" s="47">
        <f t="shared" si="0"/>
        <v>0</v>
      </c>
      <c r="AC22" s="48" t="str">
        <f t="shared" si="1"/>
        <v xml:space="preserve"> </v>
      </c>
      <c r="AD22" s="49" t="str">
        <f t="shared" si="2"/>
        <v xml:space="preserve"> </v>
      </c>
      <c r="AE22" s="50" t="str">
        <f t="shared" si="3"/>
        <v xml:space="preserve"> </v>
      </c>
      <c r="AF22" s="51" t="str">
        <f t="shared" si="4"/>
        <v xml:space="preserve"> </v>
      </c>
      <c r="AH22" t="str">
        <f t="shared" si="5"/>
        <v xml:space="preserve"> </v>
      </c>
    </row>
    <row r="23" spans="1:34" x14ac:dyDescent="0.2">
      <c r="A23" s="117">
        <v>21</v>
      </c>
      <c r="B23" s="27" t="s">
        <v>201</v>
      </c>
      <c r="C23" s="28" t="s">
        <v>202</v>
      </c>
      <c r="D23" s="29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15"/>
      <c r="X23" s="15"/>
      <c r="Y23" s="31"/>
      <c r="Z23" s="40"/>
      <c r="AA23" s="27"/>
      <c r="AB23" s="49">
        <f t="shared" si="0"/>
        <v>0</v>
      </c>
      <c r="AC23" s="48" t="str">
        <f t="shared" si="1"/>
        <v xml:space="preserve"> </v>
      </c>
      <c r="AD23" s="49" t="str">
        <f t="shared" si="2"/>
        <v xml:space="preserve"> </v>
      </c>
      <c r="AE23" s="52" t="str">
        <f t="shared" si="3"/>
        <v xml:space="preserve"> </v>
      </c>
      <c r="AF23" s="47" t="str">
        <f t="shared" si="4"/>
        <v xml:space="preserve"> </v>
      </c>
      <c r="AH23" t="str">
        <f t="shared" si="5"/>
        <v xml:space="preserve"> </v>
      </c>
    </row>
    <row r="24" spans="1:34" x14ac:dyDescent="0.2">
      <c r="A24" s="117">
        <v>22</v>
      </c>
      <c r="B24" s="27" t="s">
        <v>203</v>
      </c>
      <c r="C24" s="28" t="s">
        <v>183</v>
      </c>
      <c r="D24" s="29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15"/>
      <c r="X24" s="15"/>
      <c r="Y24" s="31"/>
      <c r="Z24" s="40"/>
      <c r="AA24" s="27"/>
      <c r="AB24" s="51">
        <f t="shared" si="0"/>
        <v>0</v>
      </c>
      <c r="AC24" s="48" t="str">
        <f t="shared" si="1"/>
        <v xml:space="preserve"> </v>
      </c>
      <c r="AD24" s="49" t="str">
        <f t="shared" si="2"/>
        <v xml:space="preserve"> </v>
      </c>
      <c r="AE24" s="53" t="str">
        <f t="shared" si="3"/>
        <v xml:space="preserve"> </v>
      </c>
      <c r="AF24" s="49" t="str">
        <f t="shared" si="4"/>
        <v xml:space="preserve"> </v>
      </c>
      <c r="AH24" t="str">
        <f t="shared" si="5"/>
        <v xml:space="preserve"> </v>
      </c>
    </row>
    <row r="25" spans="1:34" x14ac:dyDescent="0.2">
      <c r="A25" s="117">
        <v>23</v>
      </c>
      <c r="B25" s="27" t="s">
        <v>204</v>
      </c>
      <c r="C25" s="28" t="s">
        <v>205</v>
      </c>
      <c r="D25" s="2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15"/>
      <c r="X25" s="15"/>
      <c r="Y25" s="31"/>
      <c r="Z25" s="40"/>
      <c r="AA25" s="27"/>
      <c r="AB25" s="47">
        <f t="shared" si="0"/>
        <v>0</v>
      </c>
      <c r="AC25" s="48" t="str">
        <f t="shared" si="1"/>
        <v xml:space="preserve"> </v>
      </c>
      <c r="AD25" s="49" t="str">
        <f t="shared" si="2"/>
        <v xml:space="preserve"> </v>
      </c>
      <c r="AE25" s="50" t="str">
        <f t="shared" si="3"/>
        <v xml:space="preserve"> </v>
      </c>
      <c r="AF25" s="49" t="str">
        <f t="shared" si="4"/>
        <v xml:space="preserve"> </v>
      </c>
      <c r="AH25" t="str">
        <f t="shared" si="5"/>
        <v xml:space="preserve"> </v>
      </c>
    </row>
    <row r="26" spans="1:34" ht="13.5" thickBot="1" x14ac:dyDescent="0.25">
      <c r="A26" s="117">
        <v>24</v>
      </c>
      <c r="B26" s="27" t="s">
        <v>206</v>
      </c>
      <c r="C26" s="28" t="s">
        <v>187</v>
      </c>
      <c r="D26" s="29"/>
      <c r="E26" s="30"/>
      <c r="F26" s="30"/>
      <c r="G26" s="30"/>
      <c r="H26" s="34"/>
      <c r="I26" s="30"/>
      <c r="J26" s="30"/>
      <c r="K26" s="30"/>
      <c r="L26" s="34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15"/>
      <c r="X26" s="15"/>
      <c r="Y26" s="31"/>
      <c r="Z26" s="40"/>
      <c r="AA26" s="27"/>
      <c r="AB26" s="47">
        <f t="shared" si="0"/>
        <v>0</v>
      </c>
      <c r="AC26" s="48" t="str">
        <f t="shared" si="1"/>
        <v xml:space="preserve"> </v>
      </c>
      <c r="AD26" s="49" t="str">
        <f t="shared" si="2"/>
        <v xml:space="preserve"> </v>
      </c>
      <c r="AE26" s="50" t="str">
        <f t="shared" si="3"/>
        <v xml:space="preserve"> </v>
      </c>
      <c r="AF26" s="51" t="str">
        <f t="shared" si="4"/>
        <v xml:space="preserve"> </v>
      </c>
      <c r="AH26" t="str">
        <f t="shared" si="5"/>
        <v xml:space="preserve"> </v>
      </c>
    </row>
    <row r="27" spans="1:34" ht="13.5" thickTop="1" x14ac:dyDescent="0.2">
      <c r="A27" s="117">
        <v>25</v>
      </c>
      <c r="B27" s="27"/>
      <c r="C27" s="28"/>
      <c r="D27" s="29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15"/>
      <c r="X27" s="15"/>
      <c r="Y27" s="31"/>
      <c r="Z27" s="40"/>
      <c r="AA27" s="27"/>
      <c r="AB27" s="49">
        <f t="shared" si="0"/>
        <v>0</v>
      </c>
      <c r="AC27" s="48" t="str">
        <f t="shared" si="1"/>
        <v xml:space="preserve"> </v>
      </c>
      <c r="AD27" s="49" t="str">
        <f t="shared" si="2"/>
        <v xml:space="preserve"> </v>
      </c>
      <c r="AE27" s="52" t="str">
        <f t="shared" si="3"/>
        <v xml:space="preserve"> </v>
      </c>
      <c r="AF27" s="49" t="str">
        <f t="shared" si="4"/>
        <v xml:space="preserve"> </v>
      </c>
      <c r="AH27" t="str">
        <f t="shared" si="5"/>
        <v xml:space="preserve"> </v>
      </c>
    </row>
    <row r="28" spans="1:34" x14ac:dyDescent="0.2">
      <c r="A28" s="117">
        <v>26</v>
      </c>
      <c r="B28" s="27"/>
      <c r="C28" s="28"/>
      <c r="D28" s="29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15"/>
      <c r="X28" s="15"/>
      <c r="Y28" s="31"/>
      <c r="Z28" s="40"/>
      <c r="AA28" s="27"/>
      <c r="AB28" s="51">
        <f t="shared" si="0"/>
        <v>0</v>
      </c>
      <c r="AC28" s="48" t="str">
        <f t="shared" si="1"/>
        <v xml:space="preserve"> </v>
      </c>
      <c r="AD28" s="49" t="str">
        <f t="shared" si="2"/>
        <v xml:space="preserve"> </v>
      </c>
      <c r="AE28" s="53" t="str">
        <f t="shared" si="3"/>
        <v xml:space="preserve"> </v>
      </c>
      <c r="AF28" s="51" t="str">
        <f t="shared" si="4"/>
        <v xml:space="preserve"> </v>
      </c>
      <c r="AH28" t="str">
        <f t="shared" si="5"/>
        <v xml:space="preserve"> </v>
      </c>
    </row>
    <row r="29" spans="1:34" x14ac:dyDescent="0.2">
      <c r="A29" s="117">
        <v>27</v>
      </c>
      <c r="B29" s="27"/>
      <c r="C29" s="28"/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15"/>
      <c r="X29" s="15"/>
      <c r="Y29" s="31"/>
      <c r="Z29" s="40"/>
      <c r="AA29" s="27"/>
      <c r="AB29" s="47">
        <f t="shared" si="0"/>
        <v>0</v>
      </c>
      <c r="AC29" s="48" t="str">
        <f t="shared" si="1"/>
        <v xml:space="preserve"> </v>
      </c>
      <c r="AD29" s="49" t="str">
        <f t="shared" si="2"/>
        <v xml:space="preserve"> </v>
      </c>
      <c r="AE29" s="53" t="str">
        <f t="shared" si="3"/>
        <v xml:space="preserve"> </v>
      </c>
      <c r="AF29" s="47" t="str">
        <f t="shared" si="4"/>
        <v xml:space="preserve"> </v>
      </c>
      <c r="AH29" t="str">
        <f t="shared" si="5"/>
        <v xml:space="preserve"> </v>
      </c>
    </row>
    <row r="30" spans="1:34" x14ac:dyDescent="0.2">
      <c r="A30" s="117">
        <v>28</v>
      </c>
      <c r="B30" s="27"/>
      <c r="C30" s="28"/>
      <c r="D30" s="29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15"/>
      <c r="X30" s="15"/>
      <c r="Y30" s="31"/>
      <c r="Z30" s="40"/>
      <c r="AA30" s="27"/>
      <c r="AB30" s="47">
        <f t="shared" si="0"/>
        <v>0</v>
      </c>
      <c r="AC30" s="48" t="str">
        <f t="shared" si="1"/>
        <v xml:space="preserve"> </v>
      </c>
      <c r="AD30" s="49" t="str">
        <f t="shared" si="2"/>
        <v xml:space="preserve"> </v>
      </c>
      <c r="AE30" s="53" t="str">
        <f t="shared" si="3"/>
        <v xml:space="preserve"> </v>
      </c>
      <c r="AF30" s="47" t="str">
        <f t="shared" si="4"/>
        <v xml:space="preserve"> </v>
      </c>
      <c r="AH30" t="str">
        <f t="shared" si="5"/>
        <v xml:space="preserve"> </v>
      </c>
    </row>
    <row r="31" spans="1:34" x14ac:dyDescent="0.2">
      <c r="A31" s="117">
        <v>29</v>
      </c>
      <c r="B31" s="27"/>
      <c r="C31" s="28"/>
      <c r="D31" s="29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15"/>
      <c r="X31" s="15"/>
      <c r="Y31" s="31"/>
      <c r="Z31" s="40"/>
      <c r="AA31" s="27"/>
      <c r="AB31" s="47">
        <f t="shared" si="0"/>
        <v>0</v>
      </c>
      <c r="AC31" s="48" t="str">
        <f t="shared" si="1"/>
        <v xml:space="preserve"> </v>
      </c>
      <c r="AD31" s="49" t="str">
        <f t="shared" si="2"/>
        <v xml:space="preserve"> </v>
      </c>
      <c r="AE31" s="53" t="str">
        <f t="shared" si="3"/>
        <v xml:space="preserve"> </v>
      </c>
      <c r="AF31" s="47" t="str">
        <f t="shared" si="4"/>
        <v xml:space="preserve"> </v>
      </c>
      <c r="AH31" t="str">
        <f t="shared" si="5"/>
        <v xml:space="preserve"> </v>
      </c>
    </row>
    <row r="32" spans="1:34" x14ac:dyDescent="0.2">
      <c r="A32" s="117">
        <v>30</v>
      </c>
      <c r="B32" s="27"/>
      <c r="C32" s="28"/>
      <c r="D32" s="2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15"/>
      <c r="X32" s="15"/>
      <c r="Y32" s="31"/>
      <c r="Z32" s="40"/>
      <c r="AA32" s="27"/>
      <c r="AB32" s="47">
        <f t="shared" si="0"/>
        <v>0</v>
      </c>
      <c r="AC32" s="48" t="str">
        <f t="shared" si="1"/>
        <v xml:space="preserve"> </v>
      </c>
      <c r="AD32" s="49" t="str">
        <f t="shared" si="2"/>
        <v xml:space="preserve"> </v>
      </c>
      <c r="AE32" s="53" t="str">
        <f t="shared" si="3"/>
        <v xml:space="preserve"> </v>
      </c>
      <c r="AF32" s="47" t="str">
        <f t="shared" si="4"/>
        <v xml:space="preserve"> </v>
      </c>
      <c r="AH32" t="str">
        <f t="shared" si="5"/>
        <v xml:space="preserve"> </v>
      </c>
    </row>
    <row r="33" spans="1:34" x14ac:dyDescent="0.2">
      <c r="A33" s="117">
        <v>31</v>
      </c>
      <c r="B33" s="27"/>
      <c r="C33" s="28"/>
      <c r="D33" s="29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15"/>
      <c r="X33" s="15"/>
      <c r="Y33" s="31"/>
      <c r="Z33" s="40"/>
      <c r="AA33" s="27"/>
      <c r="AB33" s="47">
        <f t="shared" si="0"/>
        <v>0</v>
      </c>
      <c r="AC33" s="48" t="str">
        <f t="shared" si="1"/>
        <v xml:space="preserve"> </v>
      </c>
      <c r="AD33" s="49" t="str">
        <f t="shared" si="2"/>
        <v xml:space="preserve"> </v>
      </c>
      <c r="AE33" s="53" t="str">
        <f t="shared" si="3"/>
        <v xml:space="preserve"> </v>
      </c>
      <c r="AF33" s="47" t="str">
        <f t="shared" si="4"/>
        <v xml:space="preserve"> </v>
      </c>
      <c r="AH33" t="str">
        <f t="shared" si="5"/>
        <v xml:space="preserve"> </v>
      </c>
    </row>
    <row r="34" spans="1:34" x14ac:dyDescent="0.2">
      <c r="A34" s="117">
        <v>32</v>
      </c>
      <c r="B34" s="27"/>
      <c r="C34" s="28"/>
      <c r="D34" s="29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15"/>
      <c r="X34" s="15"/>
      <c r="Y34" s="31"/>
      <c r="Z34" s="40"/>
      <c r="AA34" s="27"/>
      <c r="AB34" s="47">
        <f t="shared" si="0"/>
        <v>0</v>
      </c>
      <c r="AC34" s="48" t="str">
        <f t="shared" si="1"/>
        <v xml:space="preserve"> </v>
      </c>
      <c r="AD34" s="49" t="str">
        <f t="shared" si="2"/>
        <v xml:space="preserve"> </v>
      </c>
      <c r="AE34" s="53" t="str">
        <f t="shared" si="3"/>
        <v xml:space="preserve"> </v>
      </c>
      <c r="AF34" s="47" t="str">
        <f t="shared" si="4"/>
        <v xml:space="preserve"> </v>
      </c>
      <c r="AH34" t="str">
        <f t="shared" si="5"/>
        <v xml:space="preserve"> </v>
      </c>
    </row>
    <row r="35" spans="1:34" x14ac:dyDescent="0.2">
      <c r="A35" s="117">
        <v>33</v>
      </c>
      <c r="B35" s="27"/>
      <c r="C35" s="28"/>
      <c r="D35" s="29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15"/>
      <c r="X35" s="15"/>
      <c r="Y35" s="31"/>
      <c r="Z35" s="40"/>
      <c r="AA35" s="27"/>
      <c r="AB35" s="47">
        <f t="shared" si="0"/>
        <v>0</v>
      </c>
      <c r="AC35" s="48" t="str">
        <f t="shared" si="1"/>
        <v xml:space="preserve"> </v>
      </c>
      <c r="AD35" s="49" t="str">
        <f t="shared" si="2"/>
        <v xml:space="preserve"> </v>
      </c>
      <c r="AE35" s="53" t="str">
        <f t="shared" si="3"/>
        <v xml:space="preserve"> </v>
      </c>
      <c r="AF35" s="47" t="str">
        <f t="shared" si="4"/>
        <v xml:space="preserve"> </v>
      </c>
      <c r="AH35" t="str">
        <f t="shared" si="5"/>
        <v xml:space="preserve"> </v>
      </c>
    </row>
    <row r="36" spans="1:34" x14ac:dyDescent="0.2">
      <c r="A36" s="117">
        <v>34</v>
      </c>
      <c r="B36" s="27"/>
      <c r="C36" s="28"/>
      <c r="D36" s="29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15"/>
      <c r="X36" s="15"/>
      <c r="Y36" s="31"/>
      <c r="Z36" s="40"/>
      <c r="AA36" s="27"/>
      <c r="AB36" s="47">
        <f t="shared" si="0"/>
        <v>0</v>
      </c>
      <c r="AC36" s="48" t="str">
        <f t="shared" si="1"/>
        <v xml:space="preserve"> </v>
      </c>
      <c r="AD36" s="49" t="str">
        <f t="shared" si="2"/>
        <v xml:space="preserve"> </v>
      </c>
      <c r="AE36" s="53" t="str">
        <f t="shared" si="3"/>
        <v xml:space="preserve"> </v>
      </c>
      <c r="AF36" s="47" t="str">
        <f t="shared" si="4"/>
        <v xml:space="preserve"> </v>
      </c>
      <c r="AH36" t="str">
        <f t="shared" si="5"/>
        <v xml:space="preserve"> </v>
      </c>
    </row>
    <row r="37" spans="1:34" x14ac:dyDescent="0.2">
      <c r="A37" s="117">
        <v>35</v>
      </c>
      <c r="B37" s="27"/>
      <c r="C37" s="28"/>
      <c r="D37" s="29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15"/>
      <c r="X37" s="15"/>
      <c r="Y37" s="31"/>
      <c r="Z37" s="40"/>
      <c r="AA37" s="27"/>
      <c r="AB37" s="47">
        <f t="shared" si="0"/>
        <v>0</v>
      </c>
      <c r="AC37" s="48" t="str">
        <f t="shared" si="1"/>
        <v xml:space="preserve"> </v>
      </c>
      <c r="AD37" s="49" t="str">
        <f t="shared" si="2"/>
        <v xml:space="preserve"> </v>
      </c>
      <c r="AE37" s="50" t="str">
        <f t="shared" si="3"/>
        <v xml:space="preserve"> </v>
      </c>
      <c r="AF37" s="49" t="str">
        <f t="shared" si="4"/>
        <v xml:space="preserve"> </v>
      </c>
      <c r="AH37" t="str">
        <f t="shared" si="5"/>
        <v xml:space="preserve"> </v>
      </c>
    </row>
    <row r="38" spans="1:34" x14ac:dyDescent="0.2">
      <c r="A38" s="117">
        <v>36</v>
      </c>
      <c r="B38" s="27"/>
      <c r="C38" s="28"/>
      <c r="D38" s="29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15"/>
      <c r="X38" s="15"/>
      <c r="Y38" s="31"/>
      <c r="Z38" s="40"/>
      <c r="AA38" s="27"/>
      <c r="AB38" s="47">
        <f t="shared" si="0"/>
        <v>0</v>
      </c>
      <c r="AC38" s="48" t="str">
        <f t="shared" si="1"/>
        <v xml:space="preserve"> </v>
      </c>
      <c r="AD38" s="49" t="str">
        <f t="shared" si="2"/>
        <v xml:space="preserve"> </v>
      </c>
      <c r="AE38" s="53" t="str">
        <f t="shared" si="3"/>
        <v xml:space="preserve"> </v>
      </c>
      <c r="AF38" s="47" t="str">
        <f t="shared" si="4"/>
        <v xml:space="preserve"> </v>
      </c>
      <c r="AH38" t="str">
        <f t="shared" si="5"/>
        <v xml:space="preserve"> </v>
      </c>
    </row>
    <row r="39" spans="1:34" x14ac:dyDescent="0.2">
      <c r="A39" s="117">
        <v>37</v>
      </c>
      <c r="B39" s="27"/>
      <c r="C39" s="28"/>
      <c r="D39" s="29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15"/>
      <c r="X39" s="15"/>
      <c r="Y39" s="31"/>
      <c r="Z39" s="40"/>
      <c r="AA39" s="27"/>
      <c r="AB39" s="47">
        <f t="shared" si="0"/>
        <v>0</v>
      </c>
      <c r="AC39" s="48" t="str">
        <f t="shared" si="1"/>
        <v xml:space="preserve"> </v>
      </c>
      <c r="AD39" s="49" t="str">
        <f t="shared" si="2"/>
        <v xml:space="preserve"> </v>
      </c>
      <c r="AE39" s="50" t="str">
        <f t="shared" si="3"/>
        <v xml:space="preserve"> </v>
      </c>
      <c r="AF39" s="49" t="str">
        <f t="shared" si="4"/>
        <v xml:space="preserve"> </v>
      </c>
      <c r="AH39" t="str">
        <f t="shared" si="5"/>
        <v xml:space="preserve"> </v>
      </c>
    </row>
    <row r="40" spans="1:34" x14ac:dyDescent="0.2">
      <c r="A40" s="117">
        <v>38</v>
      </c>
      <c r="B40" s="27"/>
      <c r="C40" s="28"/>
      <c r="D40" s="29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15"/>
      <c r="X40" s="15"/>
      <c r="Y40" s="31"/>
      <c r="Z40" s="40"/>
      <c r="AA40" s="27"/>
      <c r="AB40" s="49">
        <f t="shared" si="0"/>
        <v>0</v>
      </c>
      <c r="AC40" s="48" t="str">
        <f t="shared" si="1"/>
        <v xml:space="preserve"> </v>
      </c>
      <c r="AD40" s="49" t="str">
        <f t="shared" si="2"/>
        <v xml:space="preserve"> </v>
      </c>
      <c r="AE40" s="52" t="str">
        <f t="shared" si="3"/>
        <v xml:space="preserve"> </v>
      </c>
      <c r="AF40" s="51" t="str">
        <f t="shared" si="4"/>
        <v xml:space="preserve"> </v>
      </c>
      <c r="AH40" t="str">
        <f t="shared" si="5"/>
        <v xml:space="preserve"> </v>
      </c>
    </row>
    <row r="41" spans="1:34" x14ac:dyDescent="0.2">
      <c r="A41" s="117">
        <v>39</v>
      </c>
      <c r="B41" s="27"/>
      <c r="C41" s="28"/>
      <c r="D41" s="29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15"/>
      <c r="X41" s="15"/>
      <c r="Y41" s="31"/>
      <c r="Z41" s="40"/>
      <c r="AA41" s="27"/>
      <c r="AB41" s="49">
        <f t="shared" si="0"/>
        <v>0</v>
      </c>
      <c r="AC41" s="48" t="str">
        <f t="shared" si="1"/>
        <v xml:space="preserve"> </v>
      </c>
      <c r="AD41" s="49" t="str">
        <f t="shared" si="2"/>
        <v xml:space="preserve"> </v>
      </c>
      <c r="AE41" s="53" t="str">
        <f t="shared" si="3"/>
        <v xml:space="preserve"> </v>
      </c>
      <c r="AF41" s="49" t="str">
        <f t="shared" si="4"/>
        <v xml:space="preserve"> </v>
      </c>
      <c r="AH41" t="str">
        <f t="shared" si="5"/>
        <v xml:space="preserve"> </v>
      </c>
    </row>
    <row r="42" spans="1:34" ht="13.5" thickBot="1" x14ac:dyDescent="0.25">
      <c r="A42" s="117">
        <v>40</v>
      </c>
      <c r="B42" s="35"/>
      <c r="C42" s="32"/>
      <c r="D42" s="33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5"/>
      <c r="X42" s="35"/>
      <c r="Y42" s="36"/>
      <c r="Z42" s="41"/>
      <c r="AA42" s="42"/>
      <c r="AB42" s="51">
        <f t="shared" si="0"/>
        <v>0</v>
      </c>
      <c r="AC42" s="54" t="str">
        <f t="shared" si="1"/>
        <v xml:space="preserve"> </v>
      </c>
      <c r="AD42" s="55" t="str">
        <f t="shared" si="2"/>
        <v xml:space="preserve"> </v>
      </c>
      <c r="AE42" s="56" t="str">
        <f t="shared" si="3"/>
        <v xml:space="preserve"> </v>
      </c>
      <c r="AF42" s="51" t="str">
        <f t="shared" si="4"/>
        <v xml:space="preserve"> </v>
      </c>
      <c r="AH42" t="str">
        <f t="shared" si="5"/>
        <v xml:space="preserve"> </v>
      </c>
    </row>
    <row r="43" spans="1:34" ht="14.25" thickTop="1" thickBot="1" x14ac:dyDescent="0.25">
      <c r="A43" s="3"/>
      <c r="B43" s="1"/>
      <c r="Z43" s="57">
        <f>SUM(Z3:Z42)</f>
        <v>0</v>
      </c>
      <c r="AA43" s="57">
        <f>SUM(AA3:AA42)</f>
        <v>0</v>
      </c>
      <c r="AB43" s="57">
        <f>SUM(AB3:AB42)</f>
        <v>0</v>
      </c>
      <c r="AC43" s="57">
        <f>SUM(AC3:AC42)</f>
        <v>0</v>
      </c>
      <c r="AD43" s="57">
        <f>SUM(AD3:AD42)</f>
        <v>0</v>
      </c>
      <c r="AE43" s="4"/>
      <c r="AF43" s="3"/>
    </row>
    <row r="44" spans="1:34" ht="13.5" thickTop="1" x14ac:dyDescent="0.2">
      <c r="A44" s="1"/>
      <c r="B44" s="1"/>
      <c r="Z44" s="1"/>
      <c r="AA44" s="1"/>
      <c r="AB44" s="1"/>
      <c r="AC44" s="3"/>
      <c r="AD44" s="1"/>
      <c r="AE44" s="1"/>
      <c r="AF44" s="1"/>
    </row>
    <row r="45" spans="1:34" hidden="1" x14ac:dyDescent="0.2">
      <c r="A45" s="1"/>
      <c r="B45" s="1"/>
      <c r="C45" s="7" t="s">
        <v>59</v>
      </c>
      <c r="Z45" s="1"/>
      <c r="AA45" s="1"/>
      <c r="AB45" s="1"/>
      <c r="AC45" s="1"/>
      <c r="AD45" s="1"/>
      <c r="AE45" s="1"/>
      <c r="AF45" s="1"/>
    </row>
    <row r="46" spans="1:34" hidden="1" x14ac:dyDescent="0.2">
      <c r="C46" t="s">
        <v>15</v>
      </c>
      <c r="AC46" s="1"/>
    </row>
    <row r="47" spans="1:34" hidden="1" x14ac:dyDescent="0.2">
      <c r="C47" t="s">
        <v>16</v>
      </c>
      <c r="AC47" s="1"/>
    </row>
    <row r="48" spans="1:34" hidden="1" x14ac:dyDescent="0.2">
      <c r="C48" t="s">
        <v>14</v>
      </c>
      <c r="AC48" s="1"/>
    </row>
    <row r="49" spans="3:29" hidden="1" x14ac:dyDescent="0.2">
      <c r="C49" t="s">
        <v>17</v>
      </c>
      <c r="AC49" s="1"/>
    </row>
    <row r="50" spans="3:29" hidden="1" x14ac:dyDescent="0.2">
      <c r="C50" t="s">
        <v>18</v>
      </c>
    </row>
    <row r="51" spans="3:29" hidden="1" x14ac:dyDescent="0.2"/>
    <row r="52" spans="3:29" hidden="1" x14ac:dyDescent="0.2">
      <c r="C52" s="7" t="s">
        <v>8</v>
      </c>
    </row>
    <row r="53" spans="3:29" hidden="1" x14ac:dyDescent="0.2">
      <c r="C53" t="s">
        <v>10</v>
      </c>
    </row>
    <row r="54" spans="3:29" hidden="1" x14ac:dyDescent="0.2">
      <c r="C54" t="s">
        <v>14</v>
      </c>
    </row>
    <row r="55" spans="3:29" hidden="1" x14ac:dyDescent="0.2">
      <c r="C55" t="s">
        <v>13</v>
      </c>
    </row>
    <row r="56" spans="3:29" hidden="1" x14ac:dyDescent="0.2"/>
    <row r="57" spans="3:29" hidden="1" x14ac:dyDescent="0.2">
      <c r="C57" s="7" t="s">
        <v>9</v>
      </c>
    </row>
    <row r="58" spans="3:29" hidden="1" x14ac:dyDescent="0.2">
      <c r="C58" t="s">
        <v>11</v>
      </c>
    </row>
    <row r="59" spans="3:29" hidden="1" x14ac:dyDescent="0.2">
      <c r="C59" t="s">
        <v>12</v>
      </c>
    </row>
    <row r="60" spans="3:29" hidden="1" x14ac:dyDescent="0.2"/>
    <row r="61" spans="3:29" hidden="1" x14ac:dyDescent="0.2">
      <c r="C61" s="7" t="s">
        <v>57</v>
      </c>
    </row>
    <row r="62" spans="3:29" hidden="1" x14ac:dyDescent="0.2">
      <c r="C62" t="s">
        <v>58</v>
      </c>
    </row>
    <row r="63" spans="3:29" hidden="1" x14ac:dyDescent="0.2">
      <c r="C63" t="s">
        <v>28</v>
      </c>
    </row>
    <row r="64" spans="3:29" hidden="1" x14ac:dyDescent="0.2">
      <c r="C64" t="s">
        <v>29</v>
      </c>
    </row>
    <row r="65" spans="3:3" hidden="1" x14ac:dyDescent="0.2">
      <c r="C65" t="s">
        <v>30</v>
      </c>
    </row>
    <row r="66" spans="3:3" hidden="1" x14ac:dyDescent="0.2">
      <c r="C66" t="s">
        <v>31</v>
      </c>
    </row>
  </sheetData>
  <sheetProtection password="CF4B" sheet="1" objects="1" scenarios="1"/>
  <mergeCells count="9">
    <mergeCell ref="AF1:AF2"/>
    <mergeCell ref="AE1:AE2"/>
    <mergeCell ref="AC1:AC2"/>
    <mergeCell ref="AD1:AD2"/>
    <mergeCell ref="A1:A2"/>
    <mergeCell ref="C1:C2"/>
    <mergeCell ref="D1:Y1"/>
    <mergeCell ref="Z1:AB1"/>
    <mergeCell ref="B1:B2"/>
  </mergeCells>
  <phoneticPr fontId="1" type="noConversion"/>
  <dataValidations count="4">
    <dataValidation type="list" allowBlank="1" showInputMessage="1" showErrorMessage="1" sqref="W3:W42">
      <formula1>$C$53:$C$55</formula1>
    </dataValidation>
    <dataValidation type="list" allowBlank="1" showInputMessage="1" showErrorMessage="1" sqref="X3:X42">
      <formula1>$C$58:$C$59</formula1>
    </dataValidation>
    <dataValidation type="whole" allowBlank="1" showInputMessage="1" showErrorMessage="1" errorTitle="Грешка!!!" error="Унесите оцену од 1 до 5 или 0 за неоцењеног ученика!" sqref="D3:V42">
      <formula1>0</formula1>
      <formula2>5</formula2>
    </dataValidation>
    <dataValidation type="whole" allowBlank="1" showInputMessage="1" showErrorMessage="1" errorTitle="Грешка!!!" error="Унесите оцену из владања од 1 до 5!" sqref="Y3:Y42">
      <formula1>1</formula1>
      <formula2>5</formula2>
    </dataValidation>
  </dataValidations>
  <pageMargins left="0.25" right="0" top="0.5" bottom="0.5" header="0.25" footer="0.25"/>
  <pageSetup paperSize="9" orientation="landscape" r:id="rId1"/>
  <headerFooter alignWithMargins="0"/>
  <ignoredErrors>
    <ignoredError sqref="AB3:AB4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V27"/>
  <sheetViews>
    <sheetView zoomScale="85" workbookViewId="0">
      <selection activeCell="O2" sqref="O2"/>
    </sheetView>
  </sheetViews>
  <sheetFormatPr defaultRowHeight="12.75" x14ac:dyDescent="0.2"/>
  <cols>
    <col min="1" max="1" width="12" customWidth="1"/>
    <col min="2" max="2" width="5.85546875" customWidth="1"/>
    <col min="3" max="20" width="5.28515625" customWidth="1"/>
    <col min="21" max="21" width="5" customWidth="1"/>
  </cols>
  <sheetData>
    <row r="1" spans="1:22" ht="13.5" thickBot="1" x14ac:dyDescent="0.25">
      <c r="A1" s="58"/>
      <c r="B1" s="58"/>
      <c r="C1" s="58"/>
      <c r="D1" s="58"/>
      <c r="E1" s="58"/>
      <c r="F1" s="58"/>
      <c r="G1" s="58"/>
      <c r="H1" s="58"/>
      <c r="I1" s="59"/>
      <c r="J1" s="58"/>
      <c r="K1" s="59"/>
      <c r="L1" s="59"/>
      <c r="M1" s="59"/>
      <c r="N1" s="59"/>
      <c r="O1" s="58"/>
      <c r="P1" s="58"/>
      <c r="Q1" s="58"/>
      <c r="R1" s="58"/>
      <c r="S1" s="58"/>
      <c r="T1" s="58"/>
      <c r="U1" s="58"/>
      <c r="V1" s="58"/>
    </row>
    <row r="2" spans="1:22" ht="134.25" customHeight="1" thickTop="1" thickBot="1" x14ac:dyDescent="0.25">
      <c r="A2" s="179" t="s">
        <v>25</v>
      </c>
      <c r="B2" s="180"/>
      <c r="C2" s="60" t="str">
        <f>'оцене ученика'!D2</f>
        <v>Српски  језик и књижевност</v>
      </c>
      <c r="D2" s="61" t="str">
        <f>'оцене ученика'!E2</f>
        <v>Енглески    језик</v>
      </c>
      <c r="E2" s="61" t="str">
        <f>'оцене ученика'!F2</f>
        <v>Физичко васпитање</v>
      </c>
      <c r="F2" s="61" t="str">
        <f>'оцене ученика'!G2</f>
        <v>Матекатика</v>
      </c>
      <c r="G2" s="61" t="str">
        <f>'оцене ученика'!H2</f>
        <v>Хемија</v>
      </c>
      <c r="H2" s="62" t="str">
        <f>'оцене ученика'!I2</f>
        <v>Биологија</v>
      </c>
      <c r="I2" s="63" t="str">
        <f>'оцене ученика'!J2</f>
        <v>Немачки   језик</v>
      </c>
      <c r="J2" s="62" t="str">
        <f>'оцене ученика'!K2</f>
        <v>Принципи  економије</v>
      </c>
      <c r="K2" s="63" t="str">
        <f>'оцене ученика'!L2</f>
        <v>Право</v>
      </c>
      <c r="L2" s="64" t="str">
        <f>'оцене ученика'!M2</f>
        <v>Канцеларијско   пословање</v>
      </c>
      <c r="M2" s="64" t="str">
        <f>'оцене ученика'!N2</f>
        <v>Рачуноводство у   трговини</v>
      </c>
      <c r="N2" s="64" t="str">
        <f>'оцене ученика'!O2</f>
        <v>Организација  набавке и продаје</v>
      </c>
      <c r="O2" s="61" t="str">
        <f>'оцене ученика'!P2</f>
        <v>Обука у  виртуелном  предузећу</v>
      </c>
      <c r="P2" s="61">
        <f>'оцене ученика'!Q2</f>
        <v>0</v>
      </c>
      <c r="Q2" s="61">
        <f>'оцене ученика'!R2</f>
        <v>0</v>
      </c>
      <c r="R2" s="61">
        <f>'оцене ученика'!S2</f>
        <v>0</v>
      </c>
      <c r="S2" s="61">
        <f>'оцене ученика'!T2</f>
        <v>0</v>
      </c>
      <c r="T2" s="61">
        <f>'оцене ученика'!U2</f>
        <v>0</v>
      </c>
      <c r="U2" s="65">
        <f>'оцене ученика'!V2</f>
        <v>0</v>
      </c>
      <c r="V2" s="58"/>
    </row>
    <row r="3" spans="1:22" s="5" customFormat="1" ht="13.5" thickTop="1" x14ac:dyDescent="0.2">
      <c r="A3" s="66" t="s">
        <v>15</v>
      </c>
      <c r="B3" s="67">
        <v>5</v>
      </c>
      <c r="C3" s="68">
        <f>COUNTIF('оцене ученика'!D$3:D$42,$B3)</f>
        <v>0</v>
      </c>
      <c r="D3" s="69">
        <f>COUNTIF('оцене ученика'!E$3:E$42,$B3)</f>
        <v>0</v>
      </c>
      <c r="E3" s="69">
        <f>COUNTIF('оцене ученика'!F$3:F$42,$B3)</f>
        <v>0</v>
      </c>
      <c r="F3" s="69">
        <f>COUNTIF('оцене ученика'!G$3:G$42,$B3)</f>
        <v>0</v>
      </c>
      <c r="G3" s="69">
        <f>COUNTIF('оцене ученика'!H$3:H$42,$B3)</f>
        <v>0</v>
      </c>
      <c r="H3" s="69">
        <f>COUNTIF('оцене ученика'!I$3:I$42,$B3)</f>
        <v>0</v>
      </c>
      <c r="I3" s="69">
        <f>COUNTIF('оцене ученика'!J$3:J$42,$B3)</f>
        <v>0</v>
      </c>
      <c r="J3" s="69">
        <f>COUNTIF('оцене ученика'!K$3:K$42,$B3)</f>
        <v>0</v>
      </c>
      <c r="K3" s="69">
        <f>COUNTIF('оцене ученика'!L$3:L$42,$B3)</f>
        <v>0</v>
      </c>
      <c r="L3" s="69">
        <f>COUNTIF('оцене ученика'!M$3:M$42,$B3)</f>
        <v>0</v>
      </c>
      <c r="M3" s="69">
        <f>COUNTIF('оцене ученика'!N$3:N$42,$B3)</f>
        <v>0</v>
      </c>
      <c r="N3" s="69">
        <f>COUNTIF('оцене ученика'!O$3:O$42,$B3)</f>
        <v>0</v>
      </c>
      <c r="O3" s="69">
        <f>COUNTIF('оцене ученика'!P$3:P$42,$B3)</f>
        <v>0</v>
      </c>
      <c r="P3" s="69">
        <f>COUNTIF('оцене ученика'!Q$3:Q$42,$B3)</f>
        <v>0</v>
      </c>
      <c r="Q3" s="69">
        <f>COUNTIF('оцене ученика'!R$3:R$42,$B3)</f>
        <v>0</v>
      </c>
      <c r="R3" s="69">
        <f>COUNTIF('оцене ученика'!S$3:S$42,$B3)</f>
        <v>0</v>
      </c>
      <c r="S3" s="69">
        <f>COUNTIF('оцене ученика'!T$3:T$42,$B3)</f>
        <v>0</v>
      </c>
      <c r="T3" s="69">
        <f>COUNTIF('оцене ученика'!U$3:U$42,$B3)</f>
        <v>0</v>
      </c>
      <c r="U3" s="67">
        <f>COUNTIF('оцене ученика'!V$3:V$42,$B3)</f>
        <v>0</v>
      </c>
      <c r="V3" s="70"/>
    </row>
    <row r="4" spans="1:22" s="5" customFormat="1" x14ac:dyDescent="0.2">
      <c r="A4" s="71" t="s">
        <v>16</v>
      </c>
      <c r="B4" s="72">
        <v>4</v>
      </c>
      <c r="C4" s="73">
        <f>COUNTIF('оцене ученика'!D$3:D$42,$B4)</f>
        <v>0</v>
      </c>
      <c r="D4" s="74">
        <f>COUNTIF('оцене ученика'!E$3:E$42,$B4)</f>
        <v>0</v>
      </c>
      <c r="E4" s="74">
        <f>COUNTIF('оцене ученика'!F$3:F$42,$B4)</f>
        <v>0</v>
      </c>
      <c r="F4" s="74">
        <f>COUNTIF('оцене ученика'!G$3:G$42,$B4)</f>
        <v>0</v>
      </c>
      <c r="G4" s="74">
        <f>COUNTIF('оцене ученика'!H$3:H$42,$B4)</f>
        <v>0</v>
      </c>
      <c r="H4" s="74">
        <f>COUNTIF('оцене ученика'!I$3:I$42,$B4)</f>
        <v>0</v>
      </c>
      <c r="I4" s="74">
        <f>COUNTIF('оцене ученика'!J$3:J$42,$B4)</f>
        <v>0</v>
      </c>
      <c r="J4" s="74">
        <f>COUNTIF('оцене ученика'!K$3:K$42,$B4)</f>
        <v>0</v>
      </c>
      <c r="K4" s="74">
        <f>COUNTIF('оцене ученика'!L$3:L$42,$B4)</f>
        <v>0</v>
      </c>
      <c r="L4" s="74">
        <f>COUNTIF('оцене ученика'!M$3:M$42,$B4)</f>
        <v>0</v>
      </c>
      <c r="M4" s="74">
        <f>COUNTIF('оцене ученика'!N$3:N$42,$B4)</f>
        <v>0</v>
      </c>
      <c r="N4" s="74">
        <f>COUNTIF('оцене ученика'!O$3:O$42,$B4)</f>
        <v>0</v>
      </c>
      <c r="O4" s="74">
        <f>COUNTIF('оцене ученика'!P$3:P$42,$B4)</f>
        <v>0</v>
      </c>
      <c r="P4" s="74">
        <f>COUNTIF('оцене ученика'!Q$3:Q$42,$B4)</f>
        <v>0</v>
      </c>
      <c r="Q4" s="74">
        <f>COUNTIF('оцене ученика'!R$3:R$42,$B4)</f>
        <v>0</v>
      </c>
      <c r="R4" s="74">
        <f>COUNTIF('оцене ученика'!S$3:S$42,$B4)</f>
        <v>0</v>
      </c>
      <c r="S4" s="74">
        <f>COUNTIF('оцене ученика'!T$3:T$42,$B4)</f>
        <v>0</v>
      </c>
      <c r="T4" s="74">
        <f>COUNTIF('оцене ученика'!U$3:U$42,$B4)</f>
        <v>0</v>
      </c>
      <c r="U4" s="72">
        <f>COUNTIF('оцене ученика'!V$3:V$42,$B4)</f>
        <v>0</v>
      </c>
      <c r="V4" s="70"/>
    </row>
    <row r="5" spans="1:22" s="5" customFormat="1" x14ac:dyDescent="0.2">
      <c r="A5" s="75" t="s">
        <v>14</v>
      </c>
      <c r="B5" s="72">
        <v>3</v>
      </c>
      <c r="C5" s="73">
        <f>COUNTIF('оцене ученика'!D$3:D$42,$B5)</f>
        <v>0</v>
      </c>
      <c r="D5" s="74">
        <f>COUNTIF('оцене ученика'!E$3:E$42,$B5)</f>
        <v>0</v>
      </c>
      <c r="E5" s="74">
        <f>COUNTIF('оцене ученика'!F$3:F$42,$B5)</f>
        <v>0</v>
      </c>
      <c r="F5" s="74">
        <f>COUNTIF('оцене ученика'!G$3:G$42,$B5)</f>
        <v>0</v>
      </c>
      <c r="G5" s="74">
        <f>COUNTIF('оцене ученика'!H$3:H$42,$B5)</f>
        <v>0</v>
      </c>
      <c r="H5" s="74">
        <f>COUNTIF('оцене ученика'!I$3:I$42,$B5)</f>
        <v>0</v>
      </c>
      <c r="I5" s="74">
        <f>COUNTIF('оцене ученика'!J$3:J$42,$B5)</f>
        <v>0</v>
      </c>
      <c r="J5" s="74">
        <f>COUNTIF('оцене ученика'!K$3:K$42,$B5)</f>
        <v>0</v>
      </c>
      <c r="K5" s="74">
        <f>COUNTIF('оцене ученика'!L$3:L$42,$B5)</f>
        <v>0</v>
      </c>
      <c r="L5" s="74">
        <f>COUNTIF('оцене ученика'!M$3:M$42,$B5)</f>
        <v>0</v>
      </c>
      <c r="M5" s="74">
        <f>COUNTIF('оцене ученика'!N$3:N$42,$B5)</f>
        <v>0</v>
      </c>
      <c r="N5" s="74">
        <f>COUNTIF('оцене ученика'!O$3:O$42,$B5)</f>
        <v>0</v>
      </c>
      <c r="O5" s="74">
        <f>COUNTIF('оцене ученика'!P$3:P$42,$B5)</f>
        <v>0</v>
      </c>
      <c r="P5" s="74">
        <f>COUNTIF('оцене ученика'!Q$3:Q$42,$B5)</f>
        <v>0</v>
      </c>
      <c r="Q5" s="74">
        <f>COUNTIF('оцене ученика'!R$3:R$42,$B5)</f>
        <v>0</v>
      </c>
      <c r="R5" s="74">
        <f>COUNTIF('оцене ученика'!S$3:S$42,$B5)</f>
        <v>0</v>
      </c>
      <c r="S5" s="74">
        <f>COUNTIF('оцене ученика'!T$3:T$42,$B5)</f>
        <v>0</v>
      </c>
      <c r="T5" s="74">
        <f>COUNTIF('оцене ученика'!U$3:U$42,$B5)</f>
        <v>0</v>
      </c>
      <c r="U5" s="72">
        <f>COUNTIF('оцене ученика'!V$3:V$42,$B5)</f>
        <v>0</v>
      </c>
      <c r="V5" s="70"/>
    </row>
    <row r="6" spans="1:22" s="5" customFormat="1" ht="13.5" thickBot="1" x14ac:dyDescent="0.25">
      <c r="A6" s="76" t="s">
        <v>17</v>
      </c>
      <c r="B6" s="77">
        <v>2</v>
      </c>
      <c r="C6" s="73">
        <f>COUNTIF('оцене ученика'!D$3:D$42,$B6)</f>
        <v>0</v>
      </c>
      <c r="D6" s="74">
        <f>COUNTIF('оцене ученика'!E$3:E$42,$B6)</f>
        <v>0</v>
      </c>
      <c r="E6" s="78">
        <f>COUNTIF('оцене ученика'!F$3:F$42,$B6)</f>
        <v>0</v>
      </c>
      <c r="F6" s="74">
        <f>COUNTIF('оцене ученика'!G$3:G$42,$B6)</f>
        <v>0</v>
      </c>
      <c r="G6" s="74">
        <f>COUNTIF('оцене ученика'!H$3:H$42,$B6)</f>
        <v>0</v>
      </c>
      <c r="H6" s="74">
        <f>COUNTIF('оцене ученика'!I$3:I$42,$B6)</f>
        <v>0</v>
      </c>
      <c r="I6" s="74">
        <f>COUNTIF('оцене ученика'!J$3:J$42,$B6)</f>
        <v>0</v>
      </c>
      <c r="J6" s="74">
        <f>COUNTIF('оцене ученика'!K$3:K$42,$B6)</f>
        <v>0</v>
      </c>
      <c r="K6" s="74">
        <f>COUNTIF('оцене ученика'!L$3:L$42,$B6)</f>
        <v>0</v>
      </c>
      <c r="L6" s="74">
        <f>COUNTIF('оцене ученика'!M$3:M$42,$B6)</f>
        <v>0</v>
      </c>
      <c r="M6" s="74">
        <f>COUNTIF('оцене ученика'!N$3:N$42,$B6)</f>
        <v>0</v>
      </c>
      <c r="N6" s="74">
        <f>COUNTIF('оцене ученика'!O$3:O$42,$B6)</f>
        <v>0</v>
      </c>
      <c r="O6" s="74">
        <f>COUNTIF('оцене ученика'!P$3:P$42,$B6)</f>
        <v>0</v>
      </c>
      <c r="P6" s="74">
        <f>COUNTIF('оцене ученика'!Q$3:Q$42,$B6)</f>
        <v>0</v>
      </c>
      <c r="Q6" s="74">
        <f>COUNTIF('оцене ученика'!R$3:R$42,$B6)</f>
        <v>0</v>
      </c>
      <c r="R6" s="74">
        <f>COUNTIF('оцене ученика'!S$3:S$42,$B6)</f>
        <v>0</v>
      </c>
      <c r="S6" s="74">
        <f>COUNTIF('оцене ученика'!T$3:T$42,$B6)</f>
        <v>0</v>
      </c>
      <c r="T6" s="74">
        <f>COUNTIF('оцене ученика'!U$3:U$42,$B6)</f>
        <v>0</v>
      </c>
      <c r="U6" s="72">
        <f>COUNTIF('оцене ученика'!V$3:V$42,$B6)</f>
        <v>0</v>
      </c>
      <c r="V6" s="70"/>
    </row>
    <row r="7" spans="1:22" s="6" customFormat="1" ht="14.25" thickTop="1" thickBot="1" x14ac:dyDescent="0.25">
      <c r="A7" s="181" t="s">
        <v>39</v>
      </c>
      <c r="B7" s="182"/>
      <c r="C7" s="79">
        <f>SUM(C3:C6)</f>
        <v>0</v>
      </c>
      <c r="D7" s="80">
        <f t="shared" ref="D7:U7" si="0">SUM(D3:D6)</f>
        <v>0</v>
      </c>
      <c r="E7" s="81">
        <f t="shared" si="0"/>
        <v>0</v>
      </c>
      <c r="F7" s="80">
        <f t="shared" si="0"/>
        <v>0</v>
      </c>
      <c r="G7" s="80">
        <f t="shared" si="0"/>
        <v>0</v>
      </c>
      <c r="H7" s="80">
        <f t="shared" si="0"/>
        <v>0</v>
      </c>
      <c r="I7" s="80">
        <f t="shared" si="0"/>
        <v>0</v>
      </c>
      <c r="J7" s="80">
        <f t="shared" si="0"/>
        <v>0</v>
      </c>
      <c r="K7" s="80">
        <f t="shared" si="0"/>
        <v>0</v>
      </c>
      <c r="L7" s="80">
        <f t="shared" si="0"/>
        <v>0</v>
      </c>
      <c r="M7" s="80">
        <f t="shared" si="0"/>
        <v>0</v>
      </c>
      <c r="N7" s="80">
        <f t="shared" si="0"/>
        <v>0</v>
      </c>
      <c r="O7" s="80">
        <f t="shared" si="0"/>
        <v>0</v>
      </c>
      <c r="P7" s="80">
        <f t="shared" si="0"/>
        <v>0</v>
      </c>
      <c r="Q7" s="80">
        <f t="shared" si="0"/>
        <v>0</v>
      </c>
      <c r="R7" s="80">
        <f t="shared" si="0"/>
        <v>0</v>
      </c>
      <c r="S7" s="80">
        <f t="shared" si="0"/>
        <v>0</v>
      </c>
      <c r="T7" s="80">
        <f t="shared" si="0"/>
        <v>0</v>
      </c>
      <c r="U7" s="82">
        <f t="shared" si="0"/>
        <v>0</v>
      </c>
      <c r="V7" s="83"/>
    </row>
    <row r="8" spans="1:22" s="6" customFormat="1" ht="13.5" thickTop="1" x14ac:dyDescent="0.2">
      <c r="A8" s="84" t="s">
        <v>18</v>
      </c>
      <c r="B8" s="85">
        <v>1</v>
      </c>
      <c r="C8" s="86">
        <f>COUNTIF('оцене ученика'!D$3:D$42,$B8)</f>
        <v>0</v>
      </c>
      <c r="D8" s="87">
        <f>COUNTIF('оцене ученика'!E$3:E$42,$B8)</f>
        <v>0</v>
      </c>
      <c r="E8" s="87">
        <f>COUNTIF('оцене ученика'!F$3:F$42,$B8)</f>
        <v>0</v>
      </c>
      <c r="F8" s="87">
        <f>COUNTIF('оцене ученика'!G$3:G$42,$B8)</f>
        <v>0</v>
      </c>
      <c r="G8" s="87">
        <f>COUNTIF('оцене ученика'!H$3:H$42,$B8)</f>
        <v>0</v>
      </c>
      <c r="H8" s="87">
        <f>COUNTIF('оцене ученика'!I$3:I$42,$B8)</f>
        <v>0</v>
      </c>
      <c r="I8" s="87">
        <f>COUNTIF('оцене ученика'!J$3:J$42,$B8)</f>
        <v>0</v>
      </c>
      <c r="J8" s="87">
        <f>COUNTIF('оцене ученика'!K$3:K$42,$B8)</f>
        <v>0</v>
      </c>
      <c r="K8" s="87">
        <f>COUNTIF('оцене ученика'!L$3:L$42,$B8)</f>
        <v>0</v>
      </c>
      <c r="L8" s="87">
        <f>COUNTIF('оцене ученика'!M$3:M$42,$B8)</f>
        <v>0</v>
      </c>
      <c r="M8" s="87">
        <f>COUNTIF('оцене ученика'!N$3:N$42,$B8)</f>
        <v>0</v>
      </c>
      <c r="N8" s="87">
        <f>COUNTIF('оцене ученика'!O$3:O$42,$B8)</f>
        <v>0</v>
      </c>
      <c r="O8" s="87">
        <f>COUNTIF('оцене ученика'!P$3:P$42,$B8)</f>
        <v>0</v>
      </c>
      <c r="P8" s="87">
        <f>COUNTIF('оцене ученика'!Q$3:Q$42,$B8)</f>
        <v>0</v>
      </c>
      <c r="Q8" s="87">
        <f>COUNTIF('оцене ученика'!R$3:R$42,$B8)</f>
        <v>0</v>
      </c>
      <c r="R8" s="87">
        <f>COUNTIF('оцене ученика'!S$3:S$42,$B8)</f>
        <v>0</v>
      </c>
      <c r="S8" s="87">
        <f>COUNTIF('оцене ученика'!T$3:T$42,$B8)</f>
        <v>0</v>
      </c>
      <c r="T8" s="87">
        <f>COUNTIF('оцене ученика'!U$3:U$42,$B8)</f>
        <v>0</v>
      </c>
      <c r="U8" s="85">
        <f>COUNTIF('оцене ученика'!V$3:V$42,$B8)</f>
        <v>0</v>
      </c>
      <c r="V8" s="83"/>
    </row>
    <row r="9" spans="1:22" s="6" customFormat="1" ht="13.5" thickBot="1" x14ac:dyDescent="0.25">
      <c r="A9" s="88" t="s">
        <v>19</v>
      </c>
      <c r="B9" s="89">
        <v>0</v>
      </c>
      <c r="C9" s="90">
        <f>COUNTIF('оцене ученика'!D$3:D$42,$B9)</f>
        <v>0</v>
      </c>
      <c r="D9" s="91">
        <f>COUNTIF('оцене ученика'!E$3:E$42,$B9)</f>
        <v>0</v>
      </c>
      <c r="E9" s="91">
        <f>COUNTIF('оцене ученика'!F$3:F$42,$B9)</f>
        <v>0</v>
      </c>
      <c r="F9" s="91">
        <f>COUNTIF('оцене ученика'!G$3:G$42,$B9)</f>
        <v>0</v>
      </c>
      <c r="G9" s="91">
        <f>COUNTIF('оцене ученика'!H$3:H$42,$B9)</f>
        <v>0</v>
      </c>
      <c r="H9" s="91">
        <f>COUNTIF('оцене ученика'!I$3:I$42,$B9)</f>
        <v>0</v>
      </c>
      <c r="I9" s="91">
        <f>COUNTIF('оцене ученика'!J$3:J$42,$B9)</f>
        <v>0</v>
      </c>
      <c r="J9" s="91">
        <f>COUNTIF('оцене ученика'!K$3:K$42,$B9)</f>
        <v>0</v>
      </c>
      <c r="K9" s="91">
        <f>COUNTIF('оцене ученика'!L$3:L$42,$B9)</f>
        <v>0</v>
      </c>
      <c r="L9" s="91">
        <f>COUNTIF('оцене ученика'!M$3:M$42,$B9)</f>
        <v>0</v>
      </c>
      <c r="M9" s="91">
        <f>COUNTIF('оцене ученика'!N$3:N$42,$B9)</f>
        <v>0</v>
      </c>
      <c r="N9" s="91">
        <f>COUNTIF('оцене ученика'!O$3:O$42,$B9)</f>
        <v>0</v>
      </c>
      <c r="O9" s="91">
        <f>COUNTIF('оцене ученика'!P$3:P$42,$B9)</f>
        <v>0</v>
      </c>
      <c r="P9" s="91">
        <f>COUNTIF('оцене ученика'!Q$3:Q$42,$B9)</f>
        <v>0</v>
      </c>
      <c r="Q9" s="91">
        <f>COUNTIF('оцене ученика'!R$3:R$42,$B9)</f>
        <v>0</v>
      </c>
      <c r="R9" s="91">
        <f>COUNTIF('оцене ученика'!S$3:S$42,$B9)</f>
        <v>0</v>
      </c>
      <c r="S9" s="91">
        <f>COUNTIF('оцене ученика'!T$3:T$42,$B9)</f>
        <v>0</v>
      </c>
      <c r="T9" s="91">
        <f>COUNTIF('оцене ученика'!U$3:U$42,$B9)</f>
        <v>0</v>
      </c>
      <c r="U9" s="92">
        <f>COUNTIF('оцене ученика'!V$3:V$42,$B9)</f>
        <v>0</v>
      </c>
      <c r="V9" s="83"/>
    </row>
    <row r="10" spans="1:22" s="6" customFormat="1" ht="14.25" thickTop="1" thickBot="1" x14ac:dyDescent="0.25">
      <c r="A10" s="183" t="s">
        <v>40</v>
      </c>
      <c r="B10" s="184"/>
      <c r="C10" s="93">
        <f>SUM(C7:C9)</f>
        <v>0</v>
      </c>
      <c r="D10" s="94">
        <f t="shared" ref="D10:U10" si="1">SUM(D7:D9)</f>
        <v>0</v>
      </c>
      <c r="E10" s="81">
        <f t="shared" si="1"/>
        <v>0</v>
      </c>
      <c r="F10" s="81">
        <f t="shared" si="1"/>
        <v>0</v>
      </c>
      <c r="G10" s="81">
        <f t="shared" si="1"/>
        <v>0</v>
      </c>
      <c r="H10" s="81">
        <f t="shared" si="1"/>
        <v>0</v>
      </c>
      <c r="I10" s="81">
        <f t="shared" si="1"/>
        <v>0</v>
      </c>
      <c r="J10" s="81">
        <f t="shared" si="1"/>
        <v>0</v>
      </c>
      <c r="K10" s="81">
        <f t="shared" si="1"/>
        <v>0</v>
      </c>
      <c r="L10" s="81">
        <f t="shared" si="1"/>
        <v>0</v>
      </c>
      <c r="M10" s="81">
        <f t="shared" si="1"/>
        <v>0</v>
      </c>
      <c r="N10" s="81">
        <f t="shared" si="1"/>
        <v>0</v>
      </c>
      <c r="O10" s="81">
        <f t="shared" si="1"/>
        <v>0</v>
      </c>
      <c r="P10" s="81">
        <f t="shared" si="1"/>
        <v>0</v>
      </c>
      <c r="Q10" s="81">
        <f t="shared" si="1"/>
        <v>0</v>
      </c>
      <c r="R10" s="81">
        <f t="shared" si="1"/>
        <v>0</v>
      </c>
      <c r="S10" s="81">
        <f t="shared" si="1"/>
        <v>0</v>
      </c>
      <c r="T10" s="81">
        <f t="shared" si="1"/>
        <v>0</v>
      </c>
      <c r="U10" s="95">
        <f t="shared" si="1"/>
        <v>0</v>
      </c>
      <c r="V10" s="83"/>
    </row>
    <row r="11" spans="1:22" s="6" customFormat="1" ht="14.25" thickTop="1" thickBot="1" x14ac:dyDescent="0.25">
      <c r="A11" s="181" t="s">
        <v>41</v>
      </c>
      <c r="B11" s="182"/>
      <c r="C11" s="96" t="e">
        <f>SUM('оцене ученика'!D3:D42)/SUM(C7:C8)</f>
        <v>#DIV/0!</v>
      </c>
      <c r="D11" s="97" t="e">
        <f>SUM('оцене ученика'!E3:E42)/SUM(D7:D8)</f>
        <v>#DIV/0!</v>
      </c>
      <c r="E11" s="97" t="e">
        <f>SUM('оцене ученика'!F3:F42)/SUM(E7:E8)</f>
        <v>#DIV/0!</v>
      </c>
      <c r="F11" s="97" t="e">
        <f>SUM('оцене ученика'!G3:G42)/SUM(F7:F8)</f>
        <v>#DIV/0!</v>
      </c>
      <c r="G11" s="97" t="e">
        <f>SUM('оцене ученика'!H3:H42)/SUM(G7:G8)</f>
        <v>#DIV/0!</v>
      </c>
      <c r="H11" s="97" t="e">
        <f>SUM('оцене ученика'!I3:I42)/SUM(H7:H8)</f>
        <v>#DIV/0!</v>
      </c>
      <c r="I11" s="97" t="e">
        <f>SUM('оцене ученика'!J3:J42)/SUM(I7:I8)</f>
        <v>#DIV/0!</v>
      </c>
      <c r="J11" s="97" t="e">
        <f>SUM('оцене ученика'!K3:K42)/SUM(J7:J8)</f>
        <v>#DIV/0!</v>
      </c>
      <c r="K11" s="97" t="e">
        <f>SUM('оцене ученика'!L3:L42)/SUM(K7:K8)</f>
        <v>#DIV/0!</v>
      </c>
      <c r="L11" s="97" t="e">
        <f>SUM('оцене ученика'!M3:M42)/SUM(L7:L8)</f>
        <v>#DIV/0!</v>
      </c>
      <c r="M11" s="97" t="e">
        <f>SUM('оцене ученика'!N3:N42)/SUM(M7:M8)</f>
        <v>#DIV/0!</v>
      </c>
      <c r="N11" s="97" t="e">
        <f>SUM('оцене ученика'!O3:O42)/SUM(N7:N8)</f>
        <v>#DIV/0!</v>
      </c>
      <c r="O11" s="97" t="e">
        <f>SUM('оцене ученика'!P3:P42)/SUM(O7:O8)</f>
        <v>#DIV/0!</v>
      </c>
      <c r="P11" s="97" t="e">
        <f>SUM('оцене ученика'!Q3:Q42)/SUM(P7:P8)</f>
        <v>#DIV/0!</v>
      </c>
      <c r="Q11" s="97" t="e">
        <f>SUM('оцене ученика'!R3:R42)/SUM(Q7:Q8)</f>
        <v>#DIV/0!</v>
      </c>
      <c r="R11" s="97" t="e">
        <f>SUM('оцене ученика'!S3:S42)/SUM(R7:R8)</f>
        <v>#DIV/0!</v>
      </c>
      <c r="S11" s="97" t="e">
        <f>SUM('оцене ученика'!T3:T42)/SUM(S7:S8)</f>
        <v>#DIV/0!</v>
      </c>
      <c r="T11" s="97" t="e">
        <f>SUM('оцене ученика'!U3:U42)/SUM(T7:T8)</f>
        <v>#DIV/0!</v>
      </c>
      <c r="U11" s="98" t="e">
        <f>SUM('оцене ученика'!V3:V42)/SUM(U7:U8)</f>
        <v>#DIV/0!</v>
      </c>
      <c r="V11" s="83"/>
    </row>
    <row r="12" spans="1:22" s="5" customFormat="1" ht="13.5" thickTop="1" x14ac:dyDescent="0.2">
      <c r="A12" s="70"/>
      <c r="B12" s="70"/>
      <c r="C12" s="58"/>
      <c r="D12" s="58"/>
      <c r="E12" s="58"/>
      <c r="F12" s="58"/>
      <c r="G12" s="58"/>
      <c r="H12" s="58"/>
      <c r="I12" s="58"/>
      <c r="J12" s="58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</row>
    <row r="13" spans="1:22" s="5" customFormat="1" x14ac:dyDescent="0.2">
      <c r="A13" s="70"/>
      <c r="B13" s="70"/>
      <c r="C13" s="58"/>
      <c r="D13" s="58"/>
      <c r="E13" s="58"/>
      <c r="F13" s="58"/>
      <c r="G13" s="58"/>
      <c r="H13" s="58"/>
      <c r="I13" s="58"/>
      <c r="J13" s="58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</row>
    <row r="14" spans="1:22" s="5" customFormat="1" x14ac:dyDescent="0.2">
      <c r="A14" s="70"/>
      <c r="B14" s="70"/>
      <c r="C14" s="58"/>
      <c r="D14" s="58"/>
      <c r="E14" s="58"/>
      <c r="F14" s="58"/>
      <c r="G14" s="58"/>
      <c r="H14" s="58"/>
      <c r="I14" s="58"/>
      <c r="J14" s="58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</row>
    <row r="15" spans="1:22" s="5" customFormat="1" x14ac:dyDescent="0.2">
      <c r="C15"/>
      <c r="D15"/>
      <c r="E15"/>
      <c r="F15"/>
      <c r="G15"/>
      <c r="H15"/>
      <c r="I15"/>
      <c r="J15"/>
    </row>
    <row r="16" spans="1:22" s="5" customFormat="1" x14ac:dyDescent="0.2">
      <c r="C16"/>
      <c r="D16"/>
      <c r="E16"/>
      <c r="F16"/>
      <c r="G16"/>
      <c r="H16"/>
      <c r="I16"/>
      <c r="J16"/>
    </row>
    <row r="17" spans="3:10" s="5" customFormat="1" x14ac:dyDescent="0.2">
      <c r="C17"/>
      <c r="D17"/>
      <c r="E17"/>
      <c r="F17"/>
      <c r="G17"/>
      <c r="H17"/>
      <c r="I17"/>
      <c r="J17"/>
    </row>
    <row r="18" spans="3:10" s="5" customFormat="1" x14ac:dyDescent="0.2">
      <c r="C18"/>
      <c r="D18"/>
      <c r="E18"/>
      <c r="F18"/>
      <c r="G18"/>
      <c r="H18"/>
      <c r="I18"/>
      <c r="J18"/>
    </row>
    <row r="19" spans="3:10" s="5" customFormat="1" x14ac:dyDescent="0.2">
      <c r="C19"/>
      <c r="D19"/>
      <c r="E19"/>
      <c r="F19"/>
      <c r="G19"/>
      <c r="H19"/>
      <c r="I19"/>
      <c r="J19"/>
    </row>
    <row r="20" spans="3:10" s="5" customFormat="1" x14ac:dyDescent="0.2">
      <c r="C20"/>
      <c r="D20"/>
      <c r="E20"/>
      <c r="F20"/>
      <c r="G20"/>
      <c r="H20"/>
      <c r="I20"/>
      <c r="J20"/>
    </row>
    <row r="21" spans="3:10" s="5" customFormat="1" x14ac:dyDescent="0.2">
      <c r="C21"/>
      <c r="D21"/>
      <c r="E21"/>
      <c r="F21"/>
      <c r="G21"/>
      <c r="H21"/>
      <c r="I21"/>
      <c r="J21"/>
    </row>
    <row r="22" spans="3:10" s="5" customFormat="1" x14ac:dyDescent="0.2">
      <c r="C22"/>
      <c r="D22"/>
      <c r="E22"/>
      <c r="F22"/>
      <c r="G22"/>
      <c r="H22"/>
      <c r="I22"/>
      <c r="J22"/>
    </row>
    <row r="23" spans="3:10" s="5" customFormat="1" x14ac:dyDescent="0.2">
      <c r="C23"/>
      <c r="D23"/>
      <c r="E23"/>
      <c r="F23"/>
      <c r="G23"/>
      <c r="H23"/>
      <c r="I23"/>
      <c r="J23"/>
    </row>
    <row r="25" spans="3:10" x14ac:dyDescent="0.2">
      <c r="D25" s="5"/>
    </row>
    <row r="26" spans="3:10" x14ac:dyDescent="0.2">
      <c r="D26" s="5"/>
    </row>
    <row r="27" spans="3:10" x14ac:dyDescent="0.2">
      <c r="D27" s="5"/>
    </row>
  </sheetData>
  <sheetProtection password="CF4B" sheet="1" objects="1" scenarios="1"/>
  <mergeCells count="4">
    <mergeCell ref="A2:B2"/>
    <mergeCell ref="A7:B7"/>
    <mergeCell ref="A11:B11"/>
    <mergeCell ref="A10:B10"/>
  </mergeCells>
  <phoneticPr fontId="1" type="noConversion"/>
  <pageMargins left="0.75" right="0.75" top="1" bottom="1" header="0.5" footer="0.5"/>
  <pageSetup paperSize="9" orientation="landscape" r:id="rId1"/>
  <headerFooter alignWithMargins="0"/>
  <ignoredErrors>
    <ignoredError sqref="C7:U7" formula="1"/>
    <ignoredError sqref="C11:U1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52"/>
  </sheetPr>
  <dimension ref="B1:M31"/>
  <sheetViews>
    <sheetView zoomScale="74" zoomScaleNormal="100" workbookViewId="0"/>
  </sheetViews>
  <sheetFormatPr defaultRowHeight="12.75" x14ac:dyDescent="0.2"/>
  <cols>
    <col min="2" max="2" width="36" customWidth="1"/>
    <col min="3" max="3" width="10.28515625" customWidth="1"/>
    <col min="4" max="4" width="13.5703125" customWidth="1"/>
    <col min="6" max="6" width="17" customWidth="1"/>
    <col min="7" max="7" width="2.7109375" customWidth="1"/>
    <col min="11" max="11" width="10.42578125" customWidth="1"/>
  </cols>
  <sheetData>
    <row r="1" spans="2:13" x14ac:dyDescent="0.2"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2:13" ht="13.5" thickBot="1" x14ac:dyDescent="0.25">
      <c r="B2" s="185" t="s">
        <v>46</v>
      </c>
      <c r="C2" s="185"/>
      <c r="D2" s="185"/>
      <c r="E2" s="58"/>
      <c r="F2" s="58" t="s">
        <v>56</v>
      </c>
      <c r="G2" s="58"/>
      <c r="H2" s="58"/>
      <c r="I2" s="58"/>
      <c r="J2" s="58"/>
      <c r="K2" s="58"/>
      <c r="L2" s="58"/>
      <c r="M2" s="58"/>
    </row>
    <row r="3" spans="2:13" ht="14.25" thickTop="1" thickBot="1" x14ac:dyDescent="0.25">
      <c r="B3" s="99" t="s">
        <v>45</v>
      </c>
      <c r="C3" s="100" t="s">
        <v>20</v>
      </c>
      <c r="D3" s="101" t="s">
        <v>21</v>
      </c>
      <c r="E3" s="58"/>
      <c r="F3" s="102" t="s">
        <v>26</v>
      </c>
      <c r="G3" s="103"/>
      <c r="H3" s="104" t="s">
        <v>20</v>
      </c>
      <c r="I3" s="190" t="s">
        <v>54</v>
      </c>
      <c r="J3" s="191"/>
      <c r="K3" s="192"/>
      <c r="L3" s="58"/>
      <c r="M3" s="58"/>
    </row>
    <row r="4" spans="2:13" ht="14.25" thickTop="1" thickBot="1" x14ac:dyDescent="0.25">
      <c r="B4" s="105" t="s">
        <v>40</v>
      </c>
      <c r="C4" s="106">
        <f>C9+C13+C14</f>
        <v>0</v>
      </c>
      <c r="D4" s="107"/>
      <c r="E4" s="58"/>
      <c r="F4" s="108" t="s">
        <v>27</v>
      </c>
      <c r="G4" s="109">
        <v>5</v>
      </c>
      <c r="H4" s="110">
        <f>COUNTIF('оцене ученика'!$Y$3:Y$42,G4)</f>
        <v>0</v>
      </c>
      <c r="I4" s="193"/>
      <c r="J4" s="194"/>
      <c r="K4" s="195"/>
      <c r="L4" s="58"/>
      <c r="M4" s="58"/>
    </row>
    <row r="5" spans="2:13" ht="13.5" thickTop="1" x14ac:dyDescent="0.2">
      <c r="B5" s="111" t="s">
        <v>15</v>
      </c>
      <c r="C5" s="112">
        <f>COUNTIF('оцене ученика'!$AF$3:$AF$42,B5)</f>
        <v>0</v>
      </c>
      <c r="D5" s="113" t="e">
        <f>C5*100/COUNT('оцене ученика'!$AE$3:$AE$42)</f>
        <v>#DIV/0!</v>
      </c>
      <c r="E5" s="58"/>
      <c r="F5" s="114" t="s">
        <v>28</v>
      </c>
      <c r="G5" s="115">
        <v>4</v>
      </c>
      <c r="H5" s="116">
        <f>COUNTIF('оцене ученика'!$Y$3:Y$42,G5)</f>
        <v>0</v>
      </c>
      <c r="I5" s="196" t="s">
        <v>50</v>
      </c>
      <c r="J5" s="197"/>
      <c r="K5" s="198"/>
      <c r="L5" s="58"/>
      <c r="M5" s="58"/>
    </row>
    <row r="6" spans="2:13" x14ac:dyDescent="0.2">
      <c r="B6" s="117" t="s">
        <v>16</v>
      </c>
      <c r="C6" s="118">
        <f>COUNTIF('оцене ученика'!$AF$3:$AF$42,B6)</f>
        <v>0</v>
      </c>
      <c r="D6" s="119" t="e">
        <f>C6*100/COUNT('оцене ученика'!$AE$3:$AE$42)</f>
        <v>#DIV/0!</v>
      </c>
      <c r="E6" s="58"/>
      <c r="F6" s="114" t="s">
        <v>29</v>
      </c>
      <c r="G6" s="115">
        <v>3</v>
      </c>
      <c r="H6" s="116">
        <f>COUNTIF('оцене ученика'!$Y$3:Y$42,G6)</f>
        <v>0</v>
      </c>
      <c r="I6" s="196" t="s">
        <v>51</v>
      </c>
      <c r="J6" s="197"/>
      <c r="K6" s="198"/>
      <c r="L6" s="58"/>
      <c r="M6" s="58"/>
    </row>
    <row r="7" spans="2:13" x14ac:dyDescent="0.2">
      <c r="B7" s="117" t="s">
        <v>14</v>
      </c>
      <c r="C7" s="118">
        <f>COUNTIF('оцене ученика'!$AF$3:$AF$42,B7)</f>
        <v>0</v>
      </c>
      <c r="D7" s="119" t="e">
        <f>C7*100/COUNT('оцене ученика'!$AE$3:$AE$42)</f>
        <v>#DIV/0!</v>
      </c>
      <c r="E7" s="58"/>
      <c r="F7" s="114" t="s">
        <v>30</v>
      </c>
      <c r="G7" s="115">
        <v>2</v>
      </c>
      <c r="H7" s="116">
        <f>COUNTIF('оцене ученика'!$Y$3:Y$42,G7)</f>
        <v>0</v>
      </c>
      <c r="I7" s="196" t="s">
        <v>52</v>
      </c>
      <c r="J7" s="197"/>
      <c r="K7" s="198"/>
      <c r="L7" s="58"/>
      <c r="M7" s="58"/>
    </row>
    <row r="8" spans="2:13" ht="13.5" thickBot="1" x14ac:dyDescent="0.25">
      <c r="B8" s="117" t="s">
        <v>17</v>
      </c>
      <c r="C8" s="118">
        <f>COUNTIF('оцене ученика'!$AF$3:$AF$42,B8)</f>
        <v>0</v>
      </c>
      <c r="D8" s="119" t="e">
        <f>C8*100/COUNT('оцене ученика'!$AE$3:$AE$42)</f>
        <v>#DIV/0!</v>
      </c>
      <c r="E8" s="58"/>
      <c r="F8" s="120" t="s">
        <v>31</v>
      </c>
      <c r="G8" s="121">
        <v>1</v>
      </c>
      <c r="H8" s="116">
        <f>COUNTIF('оцене ученика'!$Y$3:Y$42,G8)</f>
        <v>0</v>
      </c>
      <c r="I8" s="199" t="s">
        <v>53</v>
      </c>
      <c r="J8" s="200"/>
      <c r="K8" s="201"/>
      <c r="L8" s="58"/>
      <c r="M8" s="58"/>
    </row>
    <row r="9" spans="2:13" ht="14.25" thickTop="1" thickBot="1" x14ac:dyDescent="0.25">
      <c r="B9" s="123" t="s">
        <v>48</v>
      </c>
      <c r="C9" s="124">
        <f>SUM(C5:C8)</f>
        <v>0</v>
      </c>
      <c r="D9" s="125" t="e">
        <f>SUM(D5:D8)</f>
        <v>#DIV/0!</v>
      </c>
      <c r="E9" s="58"/>
      <c r="F9" s="188"/>
      <c r="G9" s="189"/>
      <c r="H9" s="126">
        <f>SUM(H5:H8)</f>
        <v>0</v>
      </c>
      <c r="I9" s="202" t="s">
        <v>55</v>
      </c>
      <c r="J9" s="203"/>
      <c r="K9" s="204"/>
      <c r="L9" s="58"/>
      <c r="M9" s="58"/>
    </row>
    <row r="10" spans="2:13" ht="13.5" thickTop="1" x14ac:dyDescent="0.2">
      <c r="B10" s="127" t="s">
        <v>32</v>
      </c>
      <c r="C10" s="128">
        <f>COUNTIF('оцене ученика'!$AH$3:$AH$42,1)</f>
        <v>0</v>
      </c>
      <c r="D10" s="129" t="e">
        <f>C10*100/COUNT('оцене ученика'!$AE$3:$AE$42)</f>
        <v>#DIV/0!</v>
      </c>
      <c r="E10" s="58"/>
      <c r="F10" s="122"/>
      <c r="G10" s="122"/>
      <c r="H10" s="110"/>
      <c r="I10" s="130"/>
      <c r="J10" s="58"/>
      <c r="K10" s="58"/>
      <c r="L10" s="58"/>
      <c r="M10" s="58"/>
    </row>
    <row r="11" spans="2:13" x14ac:dyDescent="0.2">
      <c r="B11" s="131" t="s">
        <v>33</v>
      </c>
      <c r="C11" s="132">
        <f>COUNTIF('оцене ученика'!$AH$3:$AH$42,2)</f>
        <v>0</v>
      </c>
      <c r="D11" s="133" t="e">
        <f>C11*100/COUNT('оцене ученика'!$AE$3:$AE$42)</f>
        <v>#DIV/0!</v>
      </c>
      <c r="E11" s="134"/>
      <c r="F11" s="130"/>
      <c r="G11" s="130"/>
      <c r="H11" s="130"/>
      <c r="I11" s="58"/>
      <c r="J11" s="58"/>
      <c r="K11" s="58"/>
      <c r="L11" s="58"/>
      <c r="M11" s="58"/>
    </row>
    <row r="12" spans="2:13" ht="12.75" customHeight="1" thickBot="1" x14ac:dyDescent="0.25">
      <c r="B12" s="135" t="s">
        <v>37</v>
      </c>
      <c r="C12" s="132">
        <f>COUNTIF('оцене ученика'!$AH$3:$AH$42,"&gt;2")</f>
        <v>0</v>
      </c>
      <c r="D12" s="136" t="e">
        <f>C12*100/COUNT('оцене ученика'!$AE$3:$AE$42)</f>
        <v>#DIV/0!</v>
      </c>
      <c r="E12" s="58"/>
      <c r="F12" s="58"/>
      <c r="G12" s="58"/>
      <c r="H12" s="58"/>
      <c r="I12" s="58"/>
      <c r="J12" s="58"/>
      <c r="K12" s="58"/>
      <c r="L12" s="58"/>
      <c r="M12" s="58"/>
    </row>
    <row r="13" spans="2:13" ht="12.75" customHeight="1" thickTop="1" x14ac:dyDescent="0.2">
      <c r="B13" s="137" t="s">
        <v>49</v>
      </c>
      <c r="C13" s="124">
        <f>SUM(C10:C12)</f>
        <v>0</v>
      </c>
      <c r="D13" s="138" t="e">
        <f>SUM(D10:D12)</f>
        <v>#DIV/0!</v>
      </c>
      <c r="E13" s="58"/>
      <c r="F13" s="58"/>
      <c r="G13" s="58"/>
      <c r="H13" s="58"/>
      <c r="I13" s="58"/>
      <c r="J13" s="58"/>
      <c r="K13" s="58"/>
      <c r="L13" s="58"/>
      <c r="M13" s="58"/>
    </row>
    <row r="14" spans="2:13" ht="13.5" thickBot="1" x14ac:dyDescent="0.25">
      <c r="B14" s="139" t="s">
        <v>47</v>
      </c>
      <c r="C14" s="140">
        <f>COUNTIF('оцене ученика'!$AD$3:$AD$42,"&gt;0")</f>
        <v>0</v>
      </c>
      <c r="D14" s="141" t="e">
        <f>C14*100/COUNT('оцене ученика'!$AE$3:$AE$42)</f>
        <v>#DIV/0!</v>
      </c>
      <c r="E14" s="58"/>
      <c r="F14" s="58"/>
      <c r="G14" s="58"/>
      <c r="H14" s="58"/>
      <c r="I14" s="58"/>
      <c r="J14" s="58"/>
      <c r="K14" s="58"/>
      <c r="L14" s="58"/>
      <c r="M14" s="58"/>
    </row>
    <row r="15" spans="2:13" ht="14.25" thickTop="1" thickBot="1" x14ac:dyDescent="0.25">
      <c r="B15" s="110"/>
      <c r="C15" s="58"/>
      <c r="D15" s="142"/>
      <c r="E15" s="130"/>
      <c r="F15" s="58"/>
      <c r="G15" s="58"/>
      <c r="H15" s="58"/>
      <c r="I15" s="58"/>
      <c r="J15" s="58"/>
      <c r="K15" s="58"/>
      <c r="L15" s="58"/>
      <c r="M15" s="58"/>
    </row>
    <row r="16" spans="2:13" ht="13.5" thickTop="1" x14ac:dyDescent="0.2">
      <c r="B16" s="143" t="s">
        <v>34</v>
      </c>
      <c r="C16" s="112">
        <f>COUNTIF('оцене ученика'!AD3:AD42,1)</f>
        <v>0</v>
      </c>
      <c r="D16" s="144" t="e">
        <f>C16*100/COUNT('оцене ученика'!$AE$3:$AE$42)</f>
        <v>#DIV/0!</v>
      </c>
      <c r="E16" s="58"/>
      <c r="F16" s="58"/>
      <c r="G16" s="58"/>
      <c r="H16" s="58"/>
      <c r="I16" s="58"/>
      <c r="J16" s="58"/>
      <c r="K16" s="58"/>
      <c r="L16" s="58"/>
      <c r="M16" s="58"/>
    </row>
    <row r="17" spans="2:13" x14ac:dyDescent="0.2">
      <c r="B17" s="145" t="s">
        <v>35</v>
      </c>
      <c r="C17" s="118">
        <f>COUNTIF('оцене ученика'!AD3:AD42,2)</f>
        <v>0</v>
      </c>
      <c r="D17" s="146" t="e">
        <f>C17*100/COUNT('оцене ученика'!$AE$3:$AE$42)</f>
        <v>#DIV/0!</v>
      </c>
      <c r="E17" s="58"/>
      <c r="F17" s="58"/>
      <c r="G17" s="58"/>
      <c r="H17" s="58"/>
      <c r="I17" s="58"/>
      <c r="J17" s="58"/>
      <c r="K17" s="58"/>
      <c r="L17" s="58"/>
      <c r="M17" s="58"/>
    </row>
    <row r="18" spans="2:13" ht="13.5" thickBot="1" x14ac:dyDescent="0.25">
      <c r="B18" s="147" t="s">
        <v>36</v>
      </c>
      <c r="C18" s="148">
        <f>COUNTIF('оцене ученика'!AD3:AD42,"&gt;2")</f>
        <v>0</v>
      </c>
      <c r="D18" s="149" t="e">
        <f>C18*100/COUNT('оцене ученика'!$AE$3:$AE$42)</f>
        <v>#DIV/0!</v>
      </c>
      <c r="E18" s="58"/>
      <c r="F18" s="58"/>
      <c r="G18" s="58"/>
      <c r="H18" s="58"/>
      <c r="I18" s="58"/>
      <c r="J18" s="58"/>
      <c r="K18" s="58"/>
      <c r="L18" s="58"/>
      <c r="M18" s="58"/>
    </row>
    <row r="19" spans="2:13" ht="13.5" thickTop="1" x14ac:dyDescent="0.2"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</row>
    <row r="20" spans="2:13" ht="13.5" thickBot="1" x14ac:dyDescent="0.25"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</row>
    <row r="21" spans="2:13" ht="14.25" thickTop="1" thickBot="1" x14ac:dyDescent="0.25">
      <c r="B21" s="99" t="s">
        <v>22</v>
      </c>
      <c r="C21" s="100" t="s">
        <v>20</v>
      </c>
      <c r="D21" s="150" t="s">
        <v>24</v>
      </c>
      <c r="E21" s="58"/>
      <c r="F21" s="58"/>
      <c r="G21" s="58"/>
      <c r="H21" s="58"/>
      <c r="I21" s="58"/>
      <c r="J21" s="58"/>
      <c r="K21" s="58"/>
      <c r="L21" s="58"/>
      <c r="M21" s="58"/>
    </row>
    <row r="22" spans="2:13" ht="13.5" thickTop="1" x14ac:dyDescent="0.2">
      <c r="B22" s="111" t="s">
        <v>5</v>
      </c>
      <c r="C22" s="112">
        <f>'оцене ученика'!Z43</f>
        <v>0</v>
      </c>
      <c r="D22" s="113" t="e">
        <f>C22/COUNT('оцене ученика'!$AE$3:$AE$42)</f>
        <v>#DIV/0!</v>
      </c>
      <c r="E22" s="58"/>
      <c r="F22" s="58"/>
      <c r="G22" s="58"/>
      <c r="H22" s="58"/>
      <c r="I22" s="58"/>
      <c r="J22" s="58"/>
      <c r="K22" s="58"/>
      <c r="L22" s="58"/>
      <c r="M22" s="58"/>
    </row>
    <row r="23" spans="2:13" ht="13.5" thickBot="1" x14ac:dyDescent="0.25">
      <c r="B23" s="151" t="s">
        <v>6</v>
      </c>
      <c r="C23" s="148">
        <f>'оцене ученика'!AA43</f>
        <v>0</v>
      </c>
      <c r="D23" s="152" t="e">
        <f>C23/COUNT('оцене ученика'!$AE$3:$AE$42)</f>
        <v>#DIV/0!</v>
      </c>
      <c r="E23" s="58"/>
      <c r="F23" s="58"/>
      <c r="G23" s="58"/>
      <c r="H23" s="58"/>
      <c r="I23" s="58"/>
      <c r="J23" s="58"/>
      <c r="K23" s="58"/>
      <c r="L23" s="58"/>
      <c r="M23" s="58"/>
    </row>
    <row r="24" spans="2:13" ht="14.25" thickTop="1" thickBot="1" x14ac:dyDescent="0.25">
      <c r="B24" s="153" t="s">
        <v>23</v>
      </c>
      <c r="C24" s="154">
        <f>SUM(C22:C23)</f>
        <v>0</v>
      </c>
      <c r="D24" s="155" t="e">
        <f>C24/COUNT('оцене ученика'!$AE$3:$AE$42)</f>
        <v>#DIV/0!</v>
      </c>
      <c r="E24" s="58"/>
      <c r="F24" s="58"/>
      <c r="G24" s="58"/>
      <c r="H24" s="58"/>
      <c r="I24" s="58"/>
      <c r="J24" s="58"/>
      <c r="K24" s="58"/>
      <c r="L24" s="58"/>
      <c r="M24" s="58"/>
    </row>
    <row r="25" spans="2:13" ht="14.25" thickTop="1" thickBot="1" x14ac:dyDescent="0.25"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</row>
    <row r="26" spans="2:13" ht="14.25" thickTop="1" thickBot="1" x14ac:dyDescent="0.25">
      <c r="B26" s="186" t="s">
        <v>38</v>
      </c>
      <c r="C26" s="187"/>
      <c r="D26" s="155" t="e">
        <f>SUM('оцене ученика'!Y3:Y42,'оцене ученика'!D3:V42)/(SUM('страна 136'!C7:U8)+COUNT('оцене ученика'!Y3:Y42))</f>
        <v>#DIV/0!</v>
      </c>
      <c r="E26" s="58"/>
      <c r="F26" s="58"/>
      <c r="G26" s="58"/>
      <c r="H26" s="58"/>
      <c r="I26" s="58"/>
      <c r="J26" s="58"/>
      <c r="K26" s="58"/>
      <c r="L26" s="58"/>
      <c r="M26" s="58"/>
    </row>
    <row r="27" spans="2:13" ht="13.5" thickTop="1" x14ac:dyDescent="0.2"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</row>
    <row r="28" spans="2:13" x14ac:dyDescent="0.2"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</row>
    <row r="29" spans="2:13" x14ac:dyDescent="0.2"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</row>
    <row r="30" spans="2:13" x14ac:dyDescent="0.2"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</row>
    <row r="31" spans="2:13" x14ac:dyDescent="0.2"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</row>
  </sheetData>
  <sheetProtection password="CF4B" sheet="1" objects="1" scenarios="1"/>
  <mergeCells count="10">
    <mergeCell ref="B2:D2"/>
    <mergeCell ref="B26:C26"/>
    <mergeCell ref="F9:G9"/>
    <mergeCell ref="I3:K3"/>
    <mergeCell ref="I4:K4"/>
    <mergeCell ref="I5:K5"/>
    <mergeCell ref="I6:K6"/>
    <mergeCell ref="I7:K7"/>
    <mergeCell ref="I8:K8"/>
    <mergeCell ref="I9:K9"/>
  </mergeCells>
  <phoneticPr fontId="1" type="noConversion"/>
  <pageMargins left="0.25" right="0.25" top="0.5" bottom="0.5" header="0.5" footer="0.5"/>
  <pageSetup paperSize="9" orientation="landscape" r:id="rId1"/>
  <headerFooter alignWithMargins="0"/>
  <ignoredErrors>
    <ignoredError sqref="D14 D5:D8 D10:D12 D16:D18 D26 D22:D24" evalError="1"/>
    <ignoredError sqref="C9" formula="1"/>
    <ignoredError sqref="D9 D13" evalError="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0"/>
  </sheetPr>
  <dimension ref="A1:D8"/>
  <sheetViews>
    <sheetView workbookViewId="0">
      <selection activeCell="B7" sqref="B7"/>
    </sheetView>
  </sheetViews>
  <sheetFormatPr defaultRowHeight="12.75" x14ac:dyDescent="0.2"/>
  <cols>
    <col min="1" max="1" width="42.5703125" customWidth="1"/>
    <col min="2" max="2" width="28.5703125" customWidth="1"/>
    <col min="3" max="3" width="1.7109375" customWidth="1"/>
    <col min="4" max="4" width="6.85546875" customWidth="1"/>
  </cols>
  <sheetData>
    <row r="1" spans="1:4" x14ac:dyDescent="0.2">
      <c r="A1" s="13" t="s">
        <v>60</v>
      </c>
      <c r="B1" s="15" t="s">
        <v>256</v>
      </c>
      <c r="C1" s="13"/>
      <c r="D1" s="13"/>
    </row>
    <row r="2" spans="1:4" x14ac:dyDescent="0.2">
      <c r="A2" s="13" t="s">
        <v>71</v>
      </c>
      <c r="B2" s="15" t="s">
        <v>209</v>
      </c>
      <c r="C2" s="13"/>
      <c r="D2" s="13"/>
    </row>
    <row r="3" spans="1:4" x14ac:dyDescent="0.2">
      <c r="A3" s="13" t="s">
        <v>61</v>
      </c>
      <c r="B3" s="15" t="s">
        <v>252</v>
      </c>
      <c r="C3" s="13"/>
      <c r="D3" s="13"/>
    </row>
    <row r="4" spans="1:4" x14ac:dyDescent="0.2">
      <c r="A4" s="13" t="s">
        <v>62</v>
      </c>
      <c r="B4" s="15" t="s">
        <v>253</v>
      </c>
      <c r="C4" s="13"/>
      <c r="D4" s="13"/>
    </row>
    <row r="5" spans="1:4" x14ac:dyDescent="0.2">
      <c r="A5" s="13" t="s">
        <v>66</v>
      </c>
      <c r="B5" s="15" t="s">
        <v>254</v>
      </c>
      <c r="C5" s="14" t="s">
        <v>88</v>
      </c>
      <c r="D5" s="13" t="e">
        <f>B5+1</f>
        <v>#VALUE!</v>
      </c>
    </row>
    <row r="6" spans="1:4" x14ac:dyDescent="0.2">
      <c r="A6" s="13" t="s">
        <v>68</v>
      </c>
      <c r="B6" s="15"/>
      <c r="C6" s="13"/>
      <c r="D6" s="13"/>
    </row>
    <row r="7" spans="1:4" x14ac:dyDescent="0.2">
      <c r="A7" s="13" t="s">
        <v>69</v>
      </c>
      <c r="B7" s="15" t="s">
        <v>257</v>
      </c>
      <c r="C7" s="13"/>
      <c r="D7" s="13"/>
    </row>
    <row r="8" spans="1:4" x14ac:dyDescent="0.2">
      <c r="A8" s="13" t="s">
        <v>70</v>
      </c>
      <c r="B8" s="15" t="s">
        <v>255</v>
      </c>
      <c r="C8" s="13"/>
      <c r="D8" s="13" t="s">
        <v>72</v>
      </c>
    </row>
  </sheetData>
  <sheetProtection password="CF4B" sheet="1" objects="1" scenarios="1"/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CG41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2.75" x14ac:dyDescent="0.2"/>
  <cols>
    <col min="1" max="1" width="6" customWidth="1"/>
    <col min="2" max="2" width="12.85546875" customWidth="1"/>
    <col min="3" max="3" width="12" customWidth="1"/>
    <col min="4" max="4" width="13.85546875" style="159" customWidth="1"/>
    <col min="5" max="5" width="15.85546875" customWidth="1"/>
    <col min="6" max="6" width="12.7109375" customWidth="1"/>
    <col min="7" max="7" width="8.85546875" customWidth="1"/>
    <col min="8" max="8" width="13.140625" customWidth="1"/>
    <col min="9" max="9" width="11.7109375" customWidth="1"/>
    <col min="10" max="10" width="17" customWidth="1"/>
    <col min="13" max="13" width="10.5703125" customWidth="1"/>
    <col min="14" max="14" width="11.42578125" customWidth="1"/>
    <col min="15" max="15" width="25.28515625" hidden="1" customWidth="1"/>
    <col min="16" max="16" width="11.5703125" hidden="1" customWidth="1"/>
    <col min="17" max="17" width="12.5703125" hidden="1" customWidth="1"/>
    <col min="18" max="18" width="11.140625" hidden="1" customWidth="1"/>
    <col min="19" max="19" width="9.140625" hidden="1" customWidth="1"/>
    <col min="20" max="20" width="20.7109375" hidden="1" customWidth="1"/>
    <col min="21" max="21" width="29.7109375" hidden="1" customWidth="1"/>
    <col min="22" max="22" width="12.5703125" hidden="1" customWidth="1"/>
    <col min="23" max="23" width="25.28515625" hidden="1" customWidth="1"/>
    <col min="24" max="24" width="25" style="9" hidden="1" customWidth="1"/>
    <col min="25" max="25" width="9.140625" hidden="1" customWidth="1"/>
    <col min="26" max="26" width="12.85546875" hidden="1" customWidth="1"/>
    <col min="27" max="35" width="9.140625" hidden="1" customWidth="1"/>
    <col min="36" max="36" width="15.140625" hidden="1" customWidth="1"/>
    <col min="37" max="37" width="9.140625" hidden="1" customWidth="1"/>
    <col min="38" max="38" width="13.7109375" hidden="1" customWidth="1"/>
    <col min="39" max="39" width="9.140625" hidden="1" customWidth="1"/>
    <col min="40" max="40" width="14.85546875" hidden="1" customWidth="1"/>
    <col min="41" max="41" width="9.140625" hidden="1" customWidth="1"/>
    <col min="42" max="42" width="14" hidden="1" customWidth="1"/>
    <col min="43" max="43" width="9.140625" hidden="1" customWidth="1"/>
    <col min="44" max="44" width="14.7109375" hidden="1" customWidth="1"/>
    <col min="45" max="45" width="9.140625" hidden="1" customWidth="1"/>
    <col min="46" max="46" width="14.5703125" hidden="1" customWidth="1"/>
    <col min="47" max="47" width="9.140625" hidden="1" customWidth="1"/>
    <col min="48" max="48" width="14.85546875" hidden="1" customWidth="1"/>
    <col min="49" max="49" width="9.140625" hidden="1" customWidth="1"/>
    <col min="50" max="50" width="14.140625" hidden="1" customWidth="1"/>
    <col min="51" max="51" width="9.140625" hidden="1" customWidth="1"/>
    <col min="52" max="52" width="15.28515625" hidden="1" customWidth="1"/>
    <col min="53" max="53" width="9.140625" hidden="1" customWidth="1"/>
    <col min="54" max="54" width="15" hidden="1" customWidth="1"/>
    <col min="55" max="55" width="9.140625" hidden="1" customWidth="1"/>
    <col min="56" max="56" width="13.42578125" hidden="1" customWidth="1"/>
    <col min="57" max="57" width="9.140625" hidden="1" customWidth="1"/>
    <col min="58" max="58" width="18" hidden="1" customWidth="1"/>
    <col min="59" max="59" width="21" hidden="1" customWidth="1"/>
    <col min="60" max="60" width="20.140625" hidden="1" customWidth="1"/>
    <col min="61" max="61" width="25" style="9" hidden="1" customWidth="1"/>
    <col min="62" max="62" width="19.140625" hidden="1" customWidth="1"/>
    <col min="63" max="67" width="9.140625" hidden="1" customWidth="1"/>
    <col min="68" max="85" width="5.7109375" hidden="1" customWidth="1"/>
  </cols>
  <sheetData>
    <row r="1" spans="1:85" ht="38.25" x14ac:dyDescent="0.2">
      <c r="A1" s="12" t="s">
        <v>75</v>
      </c>
      <c r="B1" s="12" t="s">
        <v>133</v>
      </c>
      <c r="C1" s="12" t="s">
        <v>132</v>
      </c>
      <c r="D1" s="157" t="s">
        <v>76</v>
      </c>
      <c r="E1" s="13" t="s">
        <v>63</v>
      </c>
      <c r="F1" s="12" t="s">
        <v>74</v>
      </c>
      <c r="G1" s="12" t="s">
        <v>89</v>
      </c>
      <c r="H1" s="12" t="s">
        <v>130</v>
      </c>
      <c r="I1" s="13" t="s">
        <v>64</v>
      </c>
      <c r="J1" s="13" t="s">
        <v>65</v>
      </c>
      <c r="K1" s="13" t="s">
        <v>67</v>
      </c>
      <c r="L1" s="12" t="s">
        <v>77</v>
      </c>
      <c r="M1" s="12" t="s">
        <v>73</v>
      </c>
      <c r="N1" s="13" t="s">
        <v>78</v>
      </c>
      <c r="O1" s="8" t="s">
        <v>79</v>
      </c>
      <c r="P1" t="s">
        <v>71</v>
      </c>
      <c r="Q1" s="8" t="s">
        <v>80</v>
      </c>
      <c r="R1" t="s">
        <v>62</v>
      </c>
      <c r="S1" s="8" t="s">
        <v>81</v>
      </c>
      <c r="T1" t="s">
        <v>68</v>
      </c>
      <c r="U1" t="s">
        <v>69</v>
      </c>
      <c r="V1" s="8" t="s">
        <v>82</v>
      </c>
      <c r="W1" t="s">
        <v>90</v>
      </c>
      <c r="X1" s="9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t="s">
        <v>116</v>
      </c>
      <c r="AX1" t="s">
        <v>117</v>
      </c>
      <c r="AY1" t="s">
        <v>118</v>
      </c>
      <c r="AZ1" t="s">
        <v>119</v>
      </c>
      <c r="BA1" t="s">
        <v>120</v>
      </c>
      <c r="BB1" t="s">
        <v>121</v>
      </c>
      <c r="BC1" t="s">
        <v>122</v>
      </c>
      <c r="BD1" t="s">
        <v>123</v>
      </c>
      <c r="BE1" t="s">
        <v>124</v>
      </c>
      <c r="BF1" t="s">
        <v>125</v>
      </c>
      <c r="BG1" t="s">
        <v>83</v>
      </c>
      <c r="BH1" t="s">
        <v>84</v>
      </c>
      <c r="BI1" s="9" t="s">
        <v>85</v>
      </c>
      <c r="BJ1" t="s">
        <v>86</v>
      </c>
      <c r="BK1" t="s">
        <v>87</v>
      </c>
      <c r="BL1" t="s">
        <v>128</v>
      </c>
      <c r="BM1" t="s">
        <v>129</v>
      </c>
      <c r="BN1" t="s">
        <v>127</v>
      </c>
      <c r="BO1" t="s">
        <v>126</v>
      </c>
      <c r="BP1" t="s">
        <v>134</v>
      </c>
      <c r="BQ1" t="s">
        <v>135</v>
      </c>
      <c r="BR1" t="s">
        <v>136</v>
      </c>
      <c r="BS1" t="s">
        <v>137</v>
      </c>
      <c r="BT1" t="s">
        <v>138</v>
      </c>
      <c r="BU1" t="s">
        <v>139</v>
      </c>
      <c r="BV1" t="s">
        <v>140</v>
      </c>
      <c r="BW1" t="s">
        <v>141</v>
      </c>
      <c r="BX1" t="s">
        <v>142</v>
      </c>
      <c r="BY1" t="s">
        <v>143</v>
      </c>
      <c r="BZ1" t="s">
        <v>144</v>
      </c>
      <c r="CA1" t="s">
        <v>145</v>
      </c>
      <c r="CB1" t="s">
        <v>146</v>
      </c>
      <c r="CC1" t="s">
        <v>147</v>
      </c>
      <c r="CD1" t="s">
        <v>148</v>
      </c>
      <c r="CE1" t="s">
        <v>149</v>
      </c>
      <c r="CF1" t="s">
        <v>150</v>
      </c>
      <c r="CG1" t="s">
        <v>151</v>
      </c>
    </row>
    <row r="2" spans="1:85" x14ac:dyDescent="0.2">
      <c r="A2" s="156">
        <f>'оцене ученика'!A3</f>
        <v>1</v>
      </c>
      <c r="B2" s="156" t="str">
        <f>'оцене ученика'!B3</f>
        <v xml:space="preserve">Анакијев </v>
      </c>
      <c r="C2" s="156" t="str">
        <f>'оцене ученика'!C3</f>
        <v>Иван</v>
      </c>
      <c r="D2" s="158" t="s">
        <v>260</v>
      </c>
      <c r="E2" s="15" t="s">
        <v>207</v>
      </c>
      <c r="F2" s="15" t="s">
        <v>208</v>
      </c>
      <c r="G2" s="15">
        <v>2000</v>
      </c>
      <c r="H2" s="15" t="s">
        <v>209</v>
      </c>
      <c r="I2" s="15" t="s">
        <v>258</v>
      </c>
      <c r="J2" s="15" t="s">
        <v>212</v>
      </c>
      <c r="K2" s="160" t="s">
        <v>211</v>
      </c>
      <c r="L2" s="15" t="s">
        <v>210</v>
      </c>
      <c r="M2" s="15"/>
      <c r="N2" s="15"/>
      <c r="O2" t="str">
        <f>'подаци о школи за сведочанство'!$B$1</f>
        <v>Трговачка школа</v>
      </c>
      <c r="P2" t="str">
        <f>'подаци о школи за сведочанство'!$B$2</f>
        <v>Београд</v>
      </c>
      <c r="Q2" t="str">
        <f>'подаци о школи за сведочанство'!$B$3</f>
        <v>022-05-425/94-03</v>
      </c>
      <c r="R2" t="str">
        <f>'подаци о школи за сведочанство'!$B$4</f>
        <v>22.04.1994.</v>
      </c>
      <c r="S2" t="str">
        <f>'подаци о школи за сведочанство'!$B$5</f>
        <v>2016/2017.</v>
      </c>
      <c r="T2">
        <f>'подаци о школи за сведочанство'!$B$6</f>
        <v>0</v>
      </c>
      <c r="U2" t="str">
        <f>'подаци о школи за сведочанство'!$B$7</f>
        <v>Комерцијалиста</v>
      </c>
      <c r="V2" t="str">
        <f>'подаци о школи за сведочанство'!$B$8</f>
        <v>четири</v>
      </c>
      <c r="W2" t="str">
        <f>'оцене ученика'!$D$2</f>
        <v>Српски  језик и књижевност</v>
      </c>
      <c r="X2" s="9" t="str">
        <f>IF('оцене ученика'!D3=1,"недовољан", IF('оцене ученика'!D3=2,"довољан", IF('оцене ученика'!D3=3,"добар", IF('оцене ученика'!D3=4,"врло добар", IF('оцене ученика'!D3=5,"одличан"," ")))))</f>
        <v xml:space="preserve"> </v>
      </c>
      <c r="Y2" t="str">
        <f>IF('оцене ученика'!$E$2=0," ",'оцене ученика'!$E$2)</f>
        <v>Енглески    језик</v>
      </c>
      <c r="Z2" t="str">
        <f>IF('оцене ученика'!E3=1,"недовољан", IF('оцене ученика'!E3=2,"довољан", IF('оцене ученика'!E3=3,"добар", IF('оцене ученика'!E3=4,"врло добар", IF('оцене ученика'!E3=5,"одличан"," ")))))</f>
        <v xml:space="preserve"> </v>
      </c>
      <c r="AA2" t="str">
        <f>IF('оцене ученика'!$F$2=0," ",'оцене ученика'!$F$2)</f>
        <v>Физичко васпитање</v>
      </c>
      <c r="AB2" t="str">
        <f>IF('оцене ученика'!F3=1,"недовољан", IF('оцене ученика'!F3=2,"довољан", IF('оцене ученика'!F3=3,"добар", IF('оцене ученика'!F3=4,"врло добар", IF('оцене ученика'!F3=5,"одличан"," ")))))</f>
        <v xml:space="preserve"> </v>
      </c>
      <c r="AC2" t="str">
        <f>IF('оцене ученика'!$G$2=0," ",'оцене ученика'!$G$2)</f>
        <v>Матекатика</v>
      </c>
      <c r="AD2" t="str">
        <f>IF('оцене ученика'!G3=1,"недовољан", IF('оцене ученика'!G3=2,"довољан", IF('оцене ученика'!G3=3,"добар", IF('оцене ученика'!G3=4,"врло добар", IF('оцене ученика'!G3=5,"одличан"," ")))))</f>
        <v xml:space="preserve"> </v>
      </c>
      <c r="AE2" t="str">
        <f>IF('оцене ученика'!$H$2=0," ",'оцене ученика'!$H$2)</f>
        <v>Хемија</v>
      </c>
      <c r="AF2" t="str">
        <f>IF('оцене ученика'!H3=1,"недовољан", IF('оцене ученика'!H3=2,"довољан", IF('оцене ученика'!H3=3,"добар", IF('оцене ученика'!H3=4,"врло добар", IF('оцене ученика'!H3=5,"одличан"," ")))))</f>
        <v xml:space="preserve"> </v>
      </c>
      <c r="AG2" t="str">
        <f>IF('оцене ученика'!$I$2=0," ",'оцене ученика'!$I$2)</f>
        <v>Биологија</v>
      </c>
      <c r="AH2" t="str">
        <f>IF('оцене ученика'!I3=1,"недовољан", IF('оцене ученика'!I3=2,"довољан", IF('оцене ученика'!I3=3,"добар", IF('оцене ученика'!I3=4,"врло добар", IF('оцене ученика'!I3=5,"одличан"," ")))))</f>
        <v xml:space="preserve"> </v>
      </c>
      <c r="AI2" t="str">
        <f>IF('оцене ученика'!$J$2=0," ",'оцене ученика'!$J$2)</f>
        <v>Немачки   језик</v>
      </c>
      <c r="AJ2" t="str">
        <f>IF('оцене ученика'!J3=1,"недовољан", IF('оцене ученика'!J3=2,"довољан", IF('оцене ученика'!J3=3,"добар", IF('оцене ученика'!J3=4,"врло добар", IF('оцене ученика'!J3=5,"одличан"," ")))))</f>
        <v xml:space="preserve"> </v>
      </c>
      <c r="AK2" t="str">
        <f>IF('оцене ученика'!$K$2=0," ",'оцене ученика'!$K$2)</f>
        <v>Принципи  економије</v>
      </c>
      <c r="AL2" t="str">
        <f>IF('оцене ученика'!K3=1,"недовољан", IF('оцене ученика'!K3=2,"довољан", IF('оцене ученика'!K3=3,"добар", IF('оцене ученика'!K3=4,"врло добар", IF('оцене ученика'!K3=5,"одличан"," ")))))</f>
        <v xml:space="preserve"> </v>
      </c>
      <c r="AM2" t="str">
        <f>IF('оцене ученика'!$L$2=0," ",'оцене ученика'!$L$2)</f>
        <v>Право</v>
      </c>
      <c r="AN2" t="str">
        <f>IF('оцене ученика'!L3=1,"недовољан", IF('оцене ученика'!L3=2,"довољан", IF('оцене ученика'!L3=3,"добар3", IF('оцене ученика'!L3=4,"врло добар", IF('оцене ученика'!L3=5,"одличан"," ")))))</f>
        <v xml:space="preserve"> </v>
      </c>
      <c r="AO2" t="str">
        <f>IF('оцене ученика'!$M$2=0," ",'оцене ученика'!$M$2)</f>
        <v>Канцеларијско   пословање</v>
      </c>
      <c r="AP2" t="str">
        <f>IF('оцене ученика'!M3=1,"недовољан", IF('оцене ученика'!M3=2,"довољан", IF('оцене ученика'!M3=3,"добар", IF('оцене ученика'!M3=4,"врло добар", IF('оцене ученика'!M3=5,"одличан"," ")))))</f>
        <v xml:space="preserve"> </v>
      </c>
      <c r="AQ2" t="str">
        <f>IF('оцене ученика'!$N$2=0," ",'оцене ученика'!$N$2)</f>
        <v>Рачуноводство у   трговини</v>
      </c>
      <c r="AR2" t="str">
        <f>IF('оцене ученика'!N3=1,"недовољан", IF('оцене ученика'!N3=2,"довољан", IF('оцене ученика'!N3=3,"добар", IF('оцене ученика'!N3=4,"врло добар", IF('оцене ученика'!N3=5,"одличан"," ")))))</f>
        <v xml:space="preserve"> </v>
      </c>
      <c r="AS2" t="str">
        <f>IF('оцене ученика'!$O$2=0," ",'оцене ученика'!$O$2)</f>
        <v>Организација  набавке и продаје</v>
      </c>
      <c r="AT2" t="str">
        <f>IF('оцене ученика'!O3=1,"недовољан", IF('оцене ученика'!O3=2,"довољан", IF('оцене ученика'!O3=3,"добар", IF('оцене ученика'!O3=4,"врло добар", IF('оцене ученика'!O3=5,"одличан"," ")))))</f>
        <v xml:space="preserve"> </v>
      </c>
      <c r="AU2" t="str">
        <f>IF('оцене ученика'!$P$2=0," ",'оцене ученика'!$P$2)</f>
        <v>Обука у  виртуелном  предузећу</v>
      </c>
      <c r="AV2" t="str">
        <f>IF('оцене ученика'!P3=1,"недовољан", IF('оцене ученика'!P3=2,"довољан", IF('оцене ученика'!P3=3,"добар", IF('оцене ученика'!P3=4,"врло добар", IF('оцене ученика'!P3=5,"одличан"," ")))))</f>
        <v xml:space="preserve"> </v>
      </c>
      <c r="AW2" t="str">
        <f>IF('оцене ученика'!$Q$2=0," ",'оцене ученика'!$Q$2)</f>
        <v xml:space="preserve"> </v>
      </c>
      <c r="AX2" t="str">
        <f>IF('оцене ученика'!Q3=1,"недовољан", IF('оцене ученика'!Q3=2,"довољан", IF('оцене ученика'!Q3=3,"добар", IF('оцене ученика'!Q3=4,"врло добар", IF('оцене ученика'!Q3=5,"одличан"," ")))))</f>
        <v xml:space="preserve"> </v>
      </c>
      <c r="AY2" t="str">
        <f>IF('оцене ученика'!$R$2=0," ",'оцене ученика'!$R$2)</f>
        <v xml:space="preserve"> </v>
      </c>
      <c r="AZ2" t="str">
        <f>IF('оцене ученика'!R3=1,"недовољан", IF('оцене ученика'!R3=2,"довољан", IF('оцене ученика'!R3=3,"добар", IF('оцене ученика'!R3=4,"врло добар", IF('оцене ученика'!R3=5,"одличан"," ")))))</f>
        <v xml:space="preserve"> </v>
      </c>
      <c r="BA2" t="str">
        <f>IF('оцене ученика'!$S$2=0," ",'оцене ученика'!$S$2)</f>
        <v xml:space="preserve"> </v>
      </c>
      <c r="BB2" t="str">
        <f>IF('оцене ученика'!S3=1,"недовољан", IF('оцене ученика'!S3=2,"довољан", IF('оцене ученика'!S3=3,"добар", IF('оцене ученика'!S3=4,"врло добар", IF('оцене ученика'!S3=5,"одличан"," ")))))</f>
        <v xml:space="preserve"> </v>
      </c>
      <c r="BC2" t="str">
        <f>IF('оцене ученика'!$T$2=0," ",'оцене ученика'!$T$2)</f>
        <v xml:space="preserve"> </v>
      </c>
      <c r="BD2" t="str">
        <f>IF('оцене ученика'!T3=1,"недовољан", IF('оцене ученика'!T3=2,"довољан", IF('оцене ученика'!T3=3,"добар", IF('оцене ученика'!T3=4,"врло добар", IF('оцене ученика'!T3=5,"одличан"," ")))))</f>
        <v xml:space="preserve"> </v>
      </c>
      <c r="BE2" t="str">
        <f>IF('оцене ученика'!$U$2=0," ",'оцене ученика'!$U$2)</f>
        <v xml:space="preserve"> </v>
      </c>
      <c r="BF2" t="str">
        <f>IF('оцене ученика'!U3=1,"недовољан", IF('оцене ученика'!U3=2,"довољан", IF('оцене ученика'!U3=3,"добар", IF('оцене ученика'!U3=4,"врло добар", IF('оцене ученика'!U3=5,"одличан"," ")))))</f>
        <v xml:space="preserve"> </v>
      </c>
      <c r="BG2" t="str">
        <f>IF('оцене ученика'!W3=0,IF('оцене ученика'!X3=0," ",'оцене ученика'!$X$2),'оцене ученика'!$W$2)</f>
        <v xml:space="preserve"> </v>
      </c>
      <c r="BH2" t="str">
        <f>IF(BG2='оцене ученика'!$W$2,'оцене ученика'!W3,IF('подаци о ученицима'!BG2='оцене ученика'!$X$2,'оцене ученика'!X3," "))</f>
        <v xml:space="preserve"> </v>
      </c>
      <c r="BI2" s="9" t="str">
        <f>IF('оцене ученика'!Y3=1, "незадовољавајуће        1",IF('оцене ученика'!Y3=2,"довољно        2",IF('оцене ученика'!Y3=3,"добро        3",IF('оцене ученика'!Y3=4,"врло добро        4",IF('оцене ученика'!Y3=5,"примерно        5"," ")))))</f>
        <v xml:space="preserve"> </v>
      </c>
      <c r="BJ2" t="str">
        <f>IF('оцене ученика'!AF3="Одличан","одличним",IF('оцене ученика'!AF3="Врло добар","врло добрим",IF('оцене ученика'!AF3="Добар","добрим",IF('оцене ученика'!AF3="Довољан","довољним",IF('оцене ученика'!AF3="Недовољан","недовољним"," ")))))</f>
        <v xml:space="preserve"> </v>
      </c>
      <c r="BK2" s="10" t="str">
        <f>'оцене ученика'!AE3</f>
        <v xml:space="preserve"> </v>
      </c>
      <c r="BL2" s="10" t="e">
        <f t="shared" ref="BL2:BL41" si="0">ROUND(BK2,2)</f>
        <v>#VALUE!</v>
      </c>
      <c r="BM2" s="11" t="e">
        <f>BL2+0.001</f>
        <v>#VALUE!</v>
      </c>
      <c r="BN2" t="e">
        <f>LEFT(BM2,4)</f>
        <v>#VALUE!</v>
      </c>
      <c r="BO2" t="e">
        <f>'подаци о школи за сведочанство'!$D$5</f>
        <v>#VALUE!</v>
      </c>
      <c r="BP2" t="str">
        <f>IF('оцене ученика'!D3=0," ",'оцене ученика'!D3)</f>
        <v xml:space="preserve"> </v>
      </c>
      <c r="BQ2" t="str">
        <f>IF('оцене ученика'!E3=0," ",'оцене ученика'!E3)</f>
        <v xml:space="preserve"> </v>
      </c>
      <c r="BR2" t="str">
        <f>IF('оцене ученика'!F3=0," ",'оцене ученика'!F3)</f>
        <v xml:space="preserve"> </v>
      </c>
      <c r="BS2" t="str">
        <f>IF('оцене ученика'!G3=0," ",'оцене ученика'!G3)</f>
        <v xml:space="preserve"> </v>
      </c>
      <c r="BT2" t="str">
        <f>IF('оцене ученика'!H3=0," ",'оцене ученика'!H3)</f>
        <v xml:space="preserve"> </v>
      </c>
      <c r="BU2" t="str">
        <f>IF('оцене ученика'!I3=0," ",'оцене ученика'!I3)</f>
        <v xml:space="preserve"> </v>
      </c>
      <c r="BV2" t="str">
        <f>IF('оцене ученика'!J3=0," ",'оцене ученика'!J3)</f>
        <v xml:space="preserve"> </v>
      </c>
      <c r="BW2" t="str">
        <f>IF('оцене ученика'!K3=0," ",'оцене ученика'!K3)</f>
        <v xml:space="preserve"> </v>
      </c>
      <c r="BX2" t="str">
        <f>IF('оцене ученика'!L3=0," ",'оцене ученика'!L3)</f>
        <v xml:space="preserve"> </v>
      </c>
      <c r="BY2" t="str">
        <f>IF('оцене ученика'!M3=0," ",'оцене ученика'!M3)</f>
        <v xml:space="preserve"> </v>
      </c>
      <c r="BZ2" t="str">
        <f>IF('оцене ученика'!N3=0," ",'оцене ученика'!N3)</f>
        <v xml:space="preserve"> </v>
      </c>
      <c r="CA2" t="str">
        <f>IF('оцене ученика'!O3=0," ",'оцене ученика'!O3)</f>
        <v xml:space="preserve"> </v>
      </c>
      <c r="CB2" t="str">
        <f>IF('оцене ученика'!P3=0," ",'оцене ученика'!P3)</f>
        <v xml:space="preserve"> </v>
      </c>
      <c r="CC2" t="str">
        <f>IF('оцене ученика'!Q3=0," ",'оцене ученика'!Q3)</f>
        <v xml:space="preserve"> </v>
      </c>
      <c r="CD2" t="str">
        <f>IF('оцене ученика'!R3=0," ",'оцене ученика'!R3)</f>
        <v xml:space="preserve"> </v>
      </c>
      <c r="CE2" t="str">
        <f>IF('оцене ученика'!S3=0," ",'оцене ученика'!S3)</f>
        <v xml:space="preserve"> </v>
      </c>
      <c r="CF2" t="str">
        <f>IF('оцене ученика'!T3=0," ",'оцене ученика'!T3)</f>
        <v xml:space="preserve"> </v>
      </c>
      <c r="CG2" t="str">
        <f>IF('оцене ученика'!U3=0," ",'оцене ученика'!U3)</f>
        <v xml:space="preserve"> </v>
      </c>
    </row>
    <row r="3" spans="1:85" x14ac:dyDescent="0.2">
      <c r="A3" s="156">
        <f>'оцене ученика'!A4</f>
        <v>2</v>
      </c>
      <c r="B3" s="156" t="str">
        <f>'оцене ученика'!B4</f>
        <v xml:space="preserve">Бобар </v>
      </c>
      <c r="C3" s="156" t="str">
        <f>'оцене ученика'!C4</f>
        <v>Арсеније</v>
      </c>
      <c r="D3" s="158" t="s">
        <v>261</v>
      </c>
      <c r="E3" s="15" t="s">
        <v>213</v>
      </c>
      <c r="F3" s="15" t="s">
        <v>214</v>
      </c>
      <c r="G3" s="15">
        <v>2000</v>
      </c>
      <c r="H3" s="15" t="s">
        <v>209</v>
      </c>
      <c r="I3" s="15" t="s">
        <v>259</v>
      </c>
      <c r="J3" s="15" t="s">
        <v>212</v>
      </c>
      <c r="K3" s="15" t="s">
        <v>211</v>
      </c>
      <c r="L3" s="15" t="s">
        <v>210</v>
      </c>
      <c r="M3" s="15"/>
      <c r="N3" s="15"/>
      <c r="O3" t="str">
        <f>'подаци о школи за сведочанство'!$B$1</f>
        <v>Трговачка школа</v>
      </c>
      <c r="P3" t="str">
        <f>'подаци о школи за сведочанство'!$B$2</f>
        <v>Београд</v>
      </c>
      <c r="Q3" t="str">
        <f>'подаци о школи за сведочанство'!$B$3</f>
        <v>022-05-425/94-03</v>
      </c>
      <c r="R3" t="str">
        <f>'подаци о школи за сведочанство'!$B$4</f>
        <v>22.04.1994.</v>
      </c>
      <c r="S3" t="str">
        <f>'подаци о школи за сведочанство'!$B$5</f>
        <v>2016/2017.</v>
      </c>
      <c r="T3">
        <f>'подаци о школи за сведочанство'!$B$6</f>
        <v>0</v>
      </c>
      <c r="U3" t="str">
        <f>'подаци о школи за сведочанство'!$B$7</f>
        <v>Комерцијалиста</v>
      </c>
      <c r="V3" t="str">
        <f>'подаци о школи за сведочанство'!$B$8</f>
        <v>четири</v>
      </c>
      <c r="W3" t="str">
        <f>'оцене ученика'!$D$2</f>
        <v>Српски  језик и књижевност</v>
      </c>
      <c r="X3" s="9" t="str">
        <f>IF('оцене ученика'!D4=1,"недовољан", IF('оцене ученика'!D4=2,"довољан", IF('оцене ученика'!D4=3,"добар", IF('оцене ученика'!D4=4,"врло добар", IF('оцене ученика'!D4=5,"одличан"," ")))))</f>
        <v xml:space="preserve"> </v>
      </c>
      <c r="Y3" t="str">
        <f>IF('оцене ученика'!$E$2=0," ",'оцене ученика'!$E$2)</f>
        <v>Енглески    језик</v>
      </c>
      <c r="Z3" t="str">
        <f>IF('оцене ученика'!E4=1,"недовољан", IF('оцене ученика'!E4=2,"довољан", IF('оцене ученика'!E4=3,"добар", IF('оцене ученика'!E4=4,"врло добар", IF('оцене ученика'!E4=5,"одличан"," ")))))</f>
        <v xml:space="preserve"> </v>
      </c>
      <c r="AA3" t="str">
        <f>IF('оцене ученика'!$F$2=0," ",'оцене ученика'!$F$2)</f>
        <v>Физичко васпитање</v>
      </c>
      <c r="AB3" t="str">
        <f>IF('оцене ученика'!F4=1,"недовољан", IF('оцене ученика'!F4=2,"довољан", IF('оцене ученика'!F4=3,"добар", IF('оцене ученика'!F4=4,"врло добар", IF('оцене ученика'!F4=5,"одличан"," ")))))</f>
        <v xml:space="preserve"> </v>
      </c>
      <c r="AC3" t="str">
        <f>IF('оцене ученика'!$G$2=0," ",'оцене ученика'!$G$2)</f>
        <v>Матекатика</v>
      </c>
      <c r="AD3" t="str">
        <f>IF('оцене ученика'!G4=1,"недовољан", IF('оцене ученика'!G4=2,"довољан", IF('оцене ученика'!G4=3,"добар", IF('оцене ученика'!G4=4,"врло добар", IF('оцене ученика'!G4=5,"одличан"," ")))))</f>
        <v xml:space="preserve"> </v>
      </c>
      <c r="AE3" t="str">
        <f>IF('оцене ученика'!$H$2=0," ",'оцене ученика'!$H$2)</f>
        <v>Хемија</v>
      </c>
      <c r="AF3" t="str">
        <f>IF('оцене ученика'!H4=1,"недовољан", IF('оцене ученика'!H4=2,"довољан", IF('оцене ученика'!H4=3,"добар", IF('оцене ученика'!H4=4,"врло добар", IF('оцене ученика'!H4=5,"одличан"," ")))))</f>
        <v xml:space="preserve"> </v>
      </c>
      <c r="AG3" t="str">
        <f>IF('оцене ученика'!$I$2=0," ",'оцене ученика'!$I$2)</f>
        <v>Биологија</v>
      </c>
      <c r="AH3" t="str">
        <f>IF('оцене ученика'!I4=1,"недовољан", IF('оцене ученика'!I4=2,"довољан", IF('оцене ученика'!I4=3,"добар", IF('оцене ученика'!I4=4,"врло добар", IF('оцене ученика'!I4=5,"одличан"," ")))))</f>
        <v xml:space="preserve"> </v>
      </c>
      <c r="AI3" t="str">
        <f>IF('оцене ученика'!$J$2=0," ",'оцене ученика'!$J$2)</f>
        <v>Немачки   језик</v>
      </c>
      <c r="AJ3" t="str">
        <f>IF('оцене ученика'!J4=1,"недовољан", IF('оцене ученика'!J4=2,"довољан", IF('оцене ученика'!J4=3,"добар", IF('оцене ученика'!J4=4,"врло добар", IF('оцене ученика'!J4=5,"одличан"," ")))))</f>
        <v xml:space="preserve"> </v>
      </c>
      <c r="AK3" t="str">
        <f>IF('оцене ученика'!$K$2=0," ",'оцене ученика'!$K$2)</f>
        <v>Принципи  економије</v>
      </c>
      <c r="AL3" t="str">
        <f>IF('оцене ученика'!K4=1,"недовољан", IF('оцене ученика'!K4=2,"довољан", IF('оцене ученика'!K4=3,"добар", IF('оцене ученика'!K4=4,"врло добар", IF('оцене ученика'!K4=5,"одличан"," ")))))</f>
        <v xml:space="preserve"> </v>
      </c>
      <c r="AM3" t="str">
        <f>IF('оцене ученика'!$L$2=0," ",'оцене ученика'!$L$2)</f>
        <v>Право</v>
      </c>
      <c r="AN3" t="str">
        <f>IF('оцене ученика'!L4=1,"недовољан", IF('оцене ученика'!L4=2,"довољан", IF('оцене ученика'!L4=3,"добар3", IF('оцене ученика'!L4=4,"врло добар", IF('оцене ученика'!L4=5,"одличан"," ")))))</f>
        <v xml:space="preserve"> </v>
      </c>
      <c r="AO3" t="str">
        <f>IF('оцене ученика'!$M$2=0," ",'оцене ученика'!$M$2)</f>
        <v>Канцеларијско   пословање</v>
      </c>
      <c r="AP3" t="str">
        <f>IF('оцене ученика'!M4=1,"недовољан", IF('оцене ученика'!M4=2,"довољан", IF('оцене ученика'!M4=3,"добар", IF('оцене ученика'!M4=4,"врло добар", IF('оцене ученика'!M4=5,"одличан"," ")))))</f>
        <v xml:space="preserve"> </v>
      </c>
      <c r="AQ3" t="str">
        <f>IF('оцене ученика'!$N$2=0," ",'оцене ученика'!$N$2)</f>
        <v>Рачуноводство у   трговини</v>
      </c>
      <c r="AR3" t="str">
        <f>IF('оцене ученика'!N4=1,"недовољан", IF('оцене ученика'!N4=2,"довољан", IF('оцене ученика'!N4=3,"добар", IF('оцене ученика'!N4=4,"врло добар", IF('оцене ученика'!N4=5,"одличан"," ")))))</f>
        <v xml:space="preserve"> </v>
      </c>
      <c r="AS3" t="str">
        <f>IF('оцене ученика'!$O$2=0," ",'оцене ученика'!$O$2)</f>
        <v>Организација  набавке и продаје</v>
      </c>
      <c r="AT3" t="str">
        <f>IF('оцене ученика'!O4=1,"недовољан", IF('оцене ученика'!O4=2,"довољан", IF('оцене ученика'!O4=3,"добар", IF('оцене ученика'!O4=4,"врло добар", IF('оцене ученика'!O4=5,"одличан"," ")))))</f>
        <v xml:space="preserve"> </v>
      </c>
      <c r="AU3" t="str">
        <f>IF('оцене ученика'!$P$2=0," ",'оцене ученика'!$P$2)</f>
        <v>Обука у  виртуелном  предузећу</v>
      </c>
      <c r="AV3" t="str">
        <f>IF('оцене ученика'!P4=1,"недовољан", IF('оцене ученика'!P4=2,"довољан", IF('оцене ученика'!P4=3,"добар", IF('оцене ученика'!P4=4,"врло добар", IF('оцене ученика'!P4=5,"одличан"," ")))))</f>
        <v xml:space="preserve"> </v>
      </c>
      <c r="AW3" t="str">
        <f>IF('оцене ученика'!$Q$2=0," ",'оцене ученика'!$Q$2)</f>
        <v xml:space="preserve"> </v>
      </c>
      <c r="AX3" t="str">
        <f>IF('оцене ученика'!Q4=1,"недовољан", IF('оцене ученика'!Q4=2,"довољан", IF('оцене ученика'!Q4=3,"добар", IF('оцене ученика'!Q4=4,"врло добар", IF('оцене ученика'!Q4=5,"одличан"," ")))))</f>
        <v xml:space="preserve"> </v>
      </c>
      <c r="AY3" t="str">
        <f>IF('оцене ученика'!$R$2=0," ",'оцене ученика'!$R$2)</f>
        <v xml:space="preserve"> </v>
      </c>
      <c r="AZ3" t="str">
        <f>IF('оцене ученика'!R4=1,"недовољан", IF('оцене ученика'!R4=2,"довољан", IF('оцене ученика'!R4=3,"добар", IF('оцене ученика'!R4=4,"врло добар", IF('оцене ученика'!R4=5,"одличан"," ")))))</f>
        <v xml:space="preserve"> </v>
      </c>
      <c r="BA3" t="str">
        <f>IF('оцене ученика'!$S$2=0," ",'оцене ученика'!$S$2)</f>
        <v xml:space="preserve"> </v>
      </c>
      <c r="BB3" t="str">
        <f>IF('оцене ученика'!S4=1,"недовољан", IF('оцене ученика'!S4=2,"довољан", IF('оцене ученика'!S4=3,"добар", IF('оцене ученика'!S4=4,"врло добар", IF('оцене ученика'!S4=5,"одличан"," ")))))</f>
        <v xml:space="preserve"> </v>
      </c>
      <c r="BC3" t="str">
        <f>IF('оцене ученика'!$T$2=0," ",'оцене ученика'!$T$2)</f>
        <v xml:space="preserve"> </v>
      </c>
      <c r="BD3" t="str">
        <f>IF('оцене ученика'!T4=1,"недовољан", IF('оцене ученика'!T4=2,"довољан", IF('оцене ученика'!T4=3,"добар", IF('оцене ученика'!T4=4,"врло добар", IF('оцене ученика'!T4=5,"одличан"," ")))))</f>
        <v xml:space="preserve"> </v>
      </c>
      <c r="BE3" t="str">
        <f>IF('оцене ученика'!$U$2=0," ",'оцене ученика'!$U$2)</f>
        <v xml:space="preserve"> </v>
      </c>
      <c r="BF3" t="str">
        <f>IF('оцене ученика'!U4=1,"недовољан", IF('оцене ученика'!U4=2,"довољан", IF('оцене ученика'!U4=3,"добар", IF('оцене ученика'!U4=4,"врло добар", IF('оцене ученика'!U4=5,"одличан"," ")))))</f>
        <v xml:space="preserve"> </v>
      </c>
      <c r="BG3" t="str">
        <f>IF('оцене ученика'!W4=0,IF('оцене ученика'!X4=0," ",'оцене ученика'!$X$2),'оцене ученика'!$W$2)</f>
        <v xml:space="preserve"> </v>
      </c>
      <c r="BH3" t="str">
        <f>IF(BG3='оцене ученика'!$W$2,'оцене ученика'!W4,IF('подаци о ученицима'!BG3='оцене ученика'!$X$2,'оцене ученика'!X4," "))</f>
        <v xml:space="preserve"> </v>
      </c>
      <c r="BI3" s="9" t="str">
        <f>IF('оцене ученика'!Y4=1, "незадовољавајуће        1",IF('оцене ученика'!Y4=2,"довољно        2",IF('оцене ученика'!Y4=3,"добро        3",IF('оцене ученика'!Y4=4,"врло добро        4",IF('оцене ученика'!Y4=5,"примерно        5"," ")))))</f>
        <v xml:space="preserve"> </v>
      </c>
      <c r="BJ3" t="str">
        <f>IF('оцене ученика'!AF4="Одличан","одличним",IF('оцене ученика'!AF4="Врло добар","врло добрим",IF('оцене ученика'!AF4="Добар","добрим",IF('оцене ученика'!AF4="Довољан","довољним",IF('оцене ученика'!AF4="Недовољан","недовољним"," ")))))</f>
        <v xml:space="preserve"> </v>
      </c>
      <c r="BK3" s="10" t="str">
        <f>'оцене ученика'!AE4</f>
        <v xml:space="preserve"> </v>
      </c>
      <c r="BL3" s="10" t="e">
        <f t="shared" si="0"/>
        <v>#VALUE!</v>
      </c>
      <c r="BM3" s="11" t="e">
        <f t="shared" ref="BM3:BM41" si="1">BL3+0.001</f>
        <v>#VALUE!</v>
      </c>
      <c r="BN3" t="e">
        <f t="shared" ref="BN3:BN41" si="2">LEFT(BM3,4)</f>
        <v>#VALUE!</v>
      </c>
      <c r="BO3" t="e">
        <f>'подаци о школи за сведочанство'!$D$5</f>
        <v>#VALUE!</v>
      </c>
      <c r="BP3" t="str">
        <f>IF('оцене ученика'!D4=0," ",'оцене ученика'!D4)</f>
        <v xml:space="preserve"> </v>
      </c>
      <c r="BQ3" t="str">
        <f>IF('оцене ученика'!E4=0," ",'оцене ученика'!E4)</f>
        <v xml:space="preserve"> </v>
      </c>
      <c r="BR3" t="str">
        <f>IF('оцене ученика'!F4=0," ",'оцене ученика'!F4)</f>
        <v xml:space="preserve"> </v>
      </c>
      <c r="BS3" t="str">
        <f>IF('оцене ученика'!G4=0," ",'оцене ученика'!G4)</f>
        <v xml:space="preserve"> </v>
      </c>
      <c r="BT3" t="str">
        <f>IF('оцене ученика'!H4=0," ",'оцене ученика'!H4)</f>
        <v xml:space="preserve"> </v>
      </c>
      <c r="BU3" t="str">
        <f>IF('оцене ученика'!I4=0," ",'оцене ученика'!I4)</f>
        <v xml:space="preserve"> </v>
      </c>
      <c r="BV3" t="str">
        <f>IF('оцене ученика'!J4=0," ",'оцене ученика'!J4)</f>
        <v xml:space="preserve"> </v>
      </c>
      <c r="BW3" t="str">
        <f>IF('оцене ученика'!K4=0," ",'оцене ученика'!K4)</f>
        <v xml:space="preserve"> </v>
      </c>
      <c r="BX3" t="str">
        <f>IF('оцене ученика'!L4=0," ",'оцене ученика'!L4)</f>
        <v xml:space="preserve"> </v>
      </c>
      <c r="BY3" t="str">
        <f>IF('оцене ученика'!M4=0," ",'оцене ученика'!M4)</f>
        <v xml:space="preserve"> </v>
      </c>
      <c r="BZ3" t="str">
        <f>IF('оцене ученика'!N4=0," ",'оцене ученика'!N4)</f>
        <v xml:space="preserve"> </v>
      </c>
      <c r="CA3" t="str">
        <f>IF('оцене ученика'!O4=0," ",'оцене ученика'!O4)</f>
        <v xml:space="preserve"> </v>
      </c>
      <c r="CB3" t="str">
        <f>IF('оцене ученика'!P4=0," ",'оцене ученика'!P4)</f>
        <v xml:space="preserve"> </v>
      </c>
      <c r="CC3" t="str">
        <f>IF('оцене ученика'!Q4=0," ",'оцене ученика'!Q4)</f>
        <v xml:space="preserve"> </v>
      </c>
      <c r="CD3" t="str">
        <f>IF('оцене ученика'!R4=0," ",'оцене ученика'!R4)</f>
        <v xml:space="preserve"> </v>
      </c>
      <c r="CE3" t="str">
        <f>IF('оцене ученика'!S4=0," ",'оцене ученика'!S4)</f>
        <v xml:space="preserve"> </v>
      </c>
      <c r="CF3" t="str">
        <f>IF('оцене ученика'!T4=0," ",'оцене ученика'!T4)</f>
        <v xml:space="preserve"> </v>
      </c>
      <c r="CG3" t="str">
        <f>IF('оцене ученика'!U4=0," ",'оцене ученика'!U4)</f>
        <v xml:space="preserve"> </v>
      </c>
    </row>
    <row r="4" spans="1:85" x14ac:dyDescent="0.2">
      <c r="A4" s="156">
        <f>'оцене ученика'!A5</f>
        <v>3</v>
      </c>
      <c r="B4" s="156" t="str">
        <f>'оцене ученика'!B5</f>
        <v xml:space="preserve">Вулин </v>
      </c>
      <c r="C4" s="156" t="str">
        <f>'оцене ученика'!C5</f>
        <v>Јован</v>
      </c>
      <c r="D4" s="158" t="s">
        <v>262</v>
      </c>
      <c r="E4" s="15" t="s">
        <v>215</v>
      </c>
      <c r="F4" s="15" t="s">
        <v>216</v>
      </c>
      <c r="G4" s="15">
        <v>2000</v>
      </c>
      <c r="H4" s="15" t="s">
        <v>251</v>
      </c>
      <c r="I4" s="15" t="s">
        <v>251</v>
      </c>
      <c r="J4" s="15" t="s">
        <v>212</v>
      </c>
      <c r="K4" s="15" t="s">
        <v>211</v>
      </c>
      <c r="L4" s="15" t="s">
        <v>210</v>
      </c>
      <c r="M4" s="15"/>
      <c r="N4" s="15"/>
      <c r="O4" t="str">
        <f>'подаци о школи за сведочанство'!$B$1</f>
        <v>Трговачка школа</v>
      </c>
      <c r="P4" t="str">
        <f>'подаци о школи за сведочанство'!$B$2</f>
        <v>Београд</v>
      </c>
      <c r="Q4" t="str">
        <f>'подаци о школи за сведочанство'!$B$3</f>
        <v>022-05-425/94-03</v>
      </c>
      <c r="R4" t="str">
        <f>'подаци о школи за сведочанство'!$B$4</f>
        <v>22.04.1994.</v>
      </c>
      <c r="S4" t="str">
        <f>'подаци о школи за сведочанство'!$B$5</f>
        <v>2016/2017.</v>
      </c>
      <c r="T4">
        <f>'подаци о школи за сведочанство'!$B$6</f>
        <v>0</v>
      </c>
      <c r="U4" t="str">
        <f>'подаци о школи за сведочанство'!$B$7</f>
        <v>Комерцијалиста</v>
      </c>
      <c r="V4" t="str">
        <f>'подаци о школи за сведочанство'!$B$8</f>
        <v>четири</v>
      </c>
      <c r="W4" t="str">
        <f>'оцене ученика'!$D$2</f>
        <v>Српски  језик и књижевност</v>
      </c>
      <c r="X4" s="9" t="str">
        <f>IF('оцене ученика'!D5=1,"недовољан", IF('оцене ученика'!D5=2,"довољан", IF('оцене ученика'!D5=3,"добар", IF('оцене ученика'!D5=4,"врло добар", IF('оцене ученика'!D5=5,"одличан"," ")))))</f>
        <v xml:space="preserve"> </v>
      </c>
      <c r="Y4" t="str">
        <f>IF('оцене ученика'!$E$2=0," ",'оцене ученика'!$E$2)</f>
        <v>Енглески    језик</v>
      </c>
      <c r="Z4" t="str">
        <f>IF('оцене ученика'!E5=1,"недовољан", IF('оцене ученика'!E5=2,"довољан", IF('оцене ученика'!E5=3,"добар", IF('оцене ученика'!E5=4,"врло добар", IF('оцене ученика'!E5=5,"одличан"," ")))))</f>
        <v xml:space="preserve"> </v>
      </c>
      <c r="AA4" t="str">
        <f>IF('оцене ученика'!$F$2=0," ",'оцене ученика'!$F$2)</f>
        <v>Физичко васпитање</v>
      </c>
      <c r="AB4" t="str">
        <f>IF('оцене ученика'!F5=1,"недовољан", IF('оцене ученика'!F5=2,"довољан", IF('оцене ученика'!F5=3,"добар", IF('оцене ученика'!F5=4,"врло добар", IF('оцене ученика'!F5=5,"одличан"," ")))))</f>
        <v xml:space="preserve"> </v>
      </c>
      <c r="AC4" t="str">
        <f>IF('оцене ученика'!$G$2=0," ",'оцене ученика'!$G$2)</f>
        <v>Матекатика</v>
      </c>
      <c r="AD4" t="str">
        <f>IF('оцене ученика'!G5=1,"недовољан", IF('оцене ученика'!G5=2,"довољан", IF('оцене ученика'!G5=3,"добар", IF('оцене ученика'!G5=4,"врло добар", IF('оцене ученика'!G5=5,"одличан"," ")))))</f>
        <v xml:space="preserve"> </v>
      </c>
      <c r="AE4" t="str">
        <f>IF('оцене ученика'!$H$2=0," ",'оцене ученика'!$H$2)</f>
        <v>Хемија</v>
      </c>
      <c r="AF4" t="str">
        <f>IF('оцене ученика'!H5=1,"недовољан", IF('оцене ученика'!H5=2,"довољан", IF('оцене ученика'!H5=3,"добар", IF('оцене ученика'!H5=4,"врло добар", IF('оцене ученика'!H5=5,"одличан"," ")))))</f>
        <v xml:space="preserve"> </v>
      </c>
      <c r="AG4" t="str">
        <f>IF('оцене ученика'!$I$2=0," ",'оцене ученика'!$I$2)</f>
        <v>Биологија</v>
      </c>
      <c r="AH4" t="str">
        <f>IF('оцене ученика'!I5=1,"недовољан", IF('оцене ученика'!I5=2,"довољан", IF('оцене ученика'!I5=3,"добар", IF('оцене ученика'!I5=4,"врло добар", IF('оцене ученика'!I5=5,"одличан"," ")))))</f>
        <v xml:space="preserve"> </v>
      </c>
      <c r="AI4" t="str">
        <f>IF('оцене ученика'!$J$2=0," ",'оцене ученика'!$J$2)</f>
        <v>Немачки   језик</v>
      </c>
      <c r="AJ4" t="str">
        <f>IF('оцене ученика'!J5=1,"недовољан", IF('оцене ученика'!J5=2,"довољан", IF('оцене ученика'!J5=3,"добар", IF('оцене ученика'!J5=4,"врло добар", IF('оцене ученика'!J5=5,"одличан"," ")))))</f>
        <v xml:space="preserve"> </v>
      </c>
      <c r="AK4" t="str">
        <f>IF('оцене ученика'!$K$2=0," ",'оцене ученика'!$K$2)</f>
        <v>Принципи  економије</v>
      </c>
      <c r="AL4" t="str">
        <f>IF('оцене ученика'!K5=1,"недовољан", IF('оцене ученика'!K5=2,"довољан", IF('оцене ученика'!K5=3,"добар", IF('оцене ученика'!K5=4,"врло добар", IF('оцене ученика'!K5=5,"одличан"," ")))))</f>
        <v xml:space="preserve"> </v>
      </c>
      <c r="AM4" t="str">
        <f>IF('оцене ученика'!$L$2=0," ",'оцене ученика'!$L$2)</f>
        <v>Право</v>
      </c>
      <c r="AN4" t="str">
        <f>IF('оцене ученика'!L5=1,"недовољан", IF('оцене ученика'!L5=2,"довољан", IF('оцене ученика'!L5=3,"добар3", IF('оцене ученика'!L5=4,"врло добар", IF('оцене ученика'!L5=5,"одличан"," ")))))</f>
        <v xml:space="preserve"> </v>
      </c>
      <c r="AO4" t="str">
        <f>IF('оцене ученика'!$M$2=0," ",'оцене ученика'!$M$2)</f>
        <v>Канцеларијско   пословање</v>
      </c>
      <c r="AP4" t="str">
        <f>IF('оцене ученика'!M5=1,"недовољан", IF('оцене ученика'!M5=2,"довољан", IF('оцене ученика'!M5=3,"добар", IF('оцене ученика'!M5=4,"врло добар", IF('оцене ученика'!M5=5,"одличан"," ")))))</f>
        <v xml:space="preserve"> </v>
      </c>
      <c r="AQ4" t="str">
        <f>IF('оцене ученика'!$N$2=0," ",'оцене ученика'!$N$2)</f>
        <v>Рачуноводство у   трговини</v>
      </c>
      <c r="AR4" t="str">
        <f>IF('оцене ученика'!N5=1,"недовољан", IF('оцене ученика'!N5=2,"довољан", IF('оцене ученика'!N5=3,"добар", IF('оцене ученика'!N5=4,"врло добар", IF('оцене ученика'!N5=5,"одличан"," ")))))</f>
        <v xml:space="preserve"> </v>
      </c>
      <c r="AS4" t="str">
        <f>IF('оцене ученика'!$O$2=0," ",'оцене ученика'!$O$2)</f>
        <v>Организација  набавке и продаје</v>
      </c>
      <c r="AT4" t="str">
        <f>IF('оцене ученика'!O5=1,"недовољан", IF('оцене ученика'!O5=2,"довољан", IF('оцене ученика'!O5=3,"добар", IF('оцене ученика'!O5=4,"врло добар", IF('оцене ученика'!O5=5,"одличан"," ")))))</f>
        <v xml:space="preserve"> </v>
      </c>
      <c r="AU4" t="str">
        <f>IF('оцене ученика'!$P$2=0," ",'оцене ученика'!$P$2)</f>
        <v>Обука у  виртуелном  предузећу</v>
      </c>
      <c r="AV4" t="str">
        <f>IF('оцене ученика'!P5=1,"недовољан", IF('оцене ученика'!P5=2,"довољан", IF('оцене ученика'!P5=3,"добар", IF('оцене ученика'!P5=4,"врло добар", IF('оцене ученика'!P5=5,"одличан"," ")))))</f>
        <v xml:space="preserve"> </v>
      </c>
      <c r="AW4" t="str">
        <f>IF('оцене ученика'!$Q$2=0," ",'оцене ученика'!$Q$2)</f>
        <v xml:space="preserve"> </v>
      </c>
      <c r="AX4" t="str">
        <f>IF('оцене ученика'!Q5=1,"недовољан", IF('оцене ученика'!Q5=2,"довољан", IF('оцене ученика'!Q5=3,"добар", IF('оцене ученика'!Q5=4,"врло добар", IF('оцене ученика'!Q5=5,"одличан"," ")))))</f>
        <v xml:space="preserve"> </v>
      </c>
      <c r="AY4" t="str">
        <f>IF('оцене ученика'!$R$2=0," ",'оцене ученика'!$R$2)</f>
        <v xml:space="preserve"> </v>
      </c>
      <c r="AZ4" t="str">
        <f>IF('оцене ученика'!R5=1,"недовољан", IF('оцене ученика'!R5=2,"довољан", IF('оцене ученика'!R5=3,"добар", IF('оцене ученика'!R5=4,"врло добар", IF('оцене ученика'!R5=5,"одличан"," ")))))</f>
        <v xml:space="preserve"> </v>
      </c>
      <c r="BA4" t="str">
        <f>IF('оцене ученика'!$S$2=0," ",'оцене ученика'!$S$2)</f>
        <v xml:space="preserve"> </v>
      </c>
      <c r="BB4" t="str">
        <f>IF('оцене ученика'!S5=1,"недовољан", IF('оцене ученика'!S5=2,"довољан", IF('оцене ученика'!S5=3,"добар", IF('оцене ученика'!S5=4,"врло добар", IF('оцене ученика'!S5=5,"одличан"," ")))))</f>
        <v xml:space="preserve"> </v>
      </c>
      <c r="BC4" t="str">
        <f>IF('оцене ученика'!$T$2=0," ",'оцене ученика'!$T$2)</f>
        <v xml:space="preserve"> </v>
      </c>
      <c r="BD4" t="str">
        <f>IF('оцене ученика'!T5=1,"недовољан", IF('оцене ученика'!T5=2,"довољан", IF('оцене ученика'!T5=3,"добар", IF('оцене ученика'!T5=4,"врло добар", IF('оцене ученика'!T5=5,"одличан"," ")))))</f>
        <v xml:space="preserve"> </v>
      </c>
      <c r="BE4" t="str">
        <f>IF('оцене ученика'!$U$2=0," ",'оцене ученика'!$U$2)</f>
        <v xml:space="preserve"> </v>
      </c>
      <c r="BF4" t="str">
        <f>IF('оцене ученика'!U5=1,"недовољан", IF('оцене ученика'!U5=2,"довољан", IF('оцене ученика'!U5=3,"добар", IF('оцене ученика'!U5=4,"врло добар", IF('оцене ученика'!U5=5,"одличан"," ")))))</f>
        <v xml:space="preserve"> </v>
      </c>
      <c r="BG4" t="str">
        <f>IF('оцене ученика'!W5=0,IF('оцене ученика'!X5=0," ",'оцене ученика'!$X$2),'оцене ученика'!$W$2)</f>
        <v xml:space="preserve"> </v>
      </c>
      <c r="BH4" t="str">
        <f>IF(BG4='оцене ученика'!$W$2,'оцене ученика'!W5,IF('подаци о ученицима'!BG4='оцене ученика'!$X$2,'оцене ученика'!X5," "))</f>
        <v xml:space="preserve"> </v>
      </c>
      <c r="BI4" s="9" t="str">
        <f>IF('оцене ученика'!Y5=1, "незадовољавајуће        1",IF('оцене ученика'!Y5=2,"довољно        2",IF('оцене ученика'!Y5=3,"добро        3",IF('оцене ученика'!Y5=4,"врло добро        4",IF('оцене ученика'!Y5=5,"примерно        5"," ")))))</f>
        <v xml:space="preserve"> </v>
      </c>
      <c r="BJ4" t="str">
        <f>IF('оцене ученика'!AF5="Одличан","одличним",IF('оцене ученика'!AF5="Врло добар","врло добрим",IF('оцене ученика'!AF5="Добар","добрим",IF('оцене ученика'!AF5="Довољан","довољним",IF('оцене ученика'!AF5="Недовољан","недовољним"," ")))))</f>
        <v xml:space="preserve"> </v>
      </c>
      <c r="BK4" s="10" t="str">
        <f>'оцене ученика'!AE5</f>
        <v xml:space="preserve"> </v>
      </c>
      <c r="BL4" s="10" t="e">
        <f t="shared" si="0"/>
        <v>#VALUE!</v>
      </c>
      <c r="BM4" s="11" t="e">
        <f t="shared" si="1"/>
        <v>#VALUE!</v>
      </c>
      <c r="BN4" t="e">
        <f t="shared" si="2"/>
        <v>#VALUE!</v>
      </c>
      <c r="BO4" t="e">
        <f>'подаци о школи за сведочанство'!$D$5</f>
        <v>#VALUE!</v>
      </c>
      <c r="BP4" t="str">
        <f>IF('оцене ученика'!D5=0," ",'оцене ученика'!D5)</f>
        <v xml:space="preserve"> </v>
      </c>
      <c r="BQ4" t="str">
        <f>IF('оцене ученика'!E5=0," ",'оцене ученика'!E5)</f>
        <v xml:space="preserve"> </v>
      </c>
      <c r="BR4" t="str">
        <f>IF('оцене ученика'!F5=0," ",'оцене ученика'!F5)</f>
        <v xml:space="preserve"> </v>
      </c>
      <c r="BS4" t="str">
        <f>IF('оцене ученика'!G5=0," ",'оцене ученика'!G5)</f>
        <v xml:space="preserve"> </v>
      </c>
      <c r="BT4" t="str">
        <f>IF('оцене ученика'!H5=0," ",'оцене ученика'!H5)</f>
        <v xml:space="preserve"> </v>
      </c>
      <c r="BU4" t="str">
        <f>IF('оцене ученика'!I5=0," ",'оцене ученика'!I5)</f>
        <v xml:space="preserve"> </v>
      </c>
      <c r="BV4" t="str">
        <f>IF('оцене ученика'!J5=0," ",'оцене ученика'!J5)</f>
        <v xml:space="preserve"> </v>
      </c>
      <c r="BW4" t="str">
        <f>IF('оцене ученика'!K5=0," ",'оцене ученика'!K5)</f>
        <v xml:space="preserve"> </v>
      </c>
      <c r="BX4" t="str">
        <f>IF('оцене ученика'!L5=0," ",'оцене ученика'!L5)</f>
        <v xml:space="preserve"> </v>
      </c>
      <c r="BY4" t="str">
        <f>IF('оцене ученика'!M5=0," ",'оцене ученика'!M5)</f>
        <v xml:space="preserve"> </v>
      </c>
      <c r="BZ4" t="str">
        <f>IF('оцене ученика'!N5=0," ",'оцене ученика'!N5)</f>
        <v xml:space="preserve"> </v>
      </c>
      <c r="CA4" t="str">
        <f>IF('оцене ученика'!O5=0," ",'оцене ученика'!O5)</f>
        <v xml:space="preserve"> </v>
      </c>
      <c r="CB4" t="str">
        <f>IF('оцене ученика'!P5=0," ",'оцене ученика'!P5)</f>
        <v xml:space="preserve"> </v>
      </c>
      <c r="CC4" t="str">
        <f>IF('оцене ученика'!Q5=0," ",'оцене ученика'!Q5)</f>
        <v xml:space="preserve"> </v>
      </c>
      <c r="CD4" t="str">
        <f>IF('оцене ученика'!R5=0," ",'оцене ученика'!R5)</f>
        <v xml:space="preserve"> </v>
      </c>
      <c r="CE4" t="str">
        <f>IF('оцене ученика'!S5=0," ",'оцене ученика'!S5)</f>
        <v xml:space="preserve"> </v>
      </c>
      <c r="CF4" t="str">
        <f>IF('оцене ученика'!T5=0," ",'оцене ученика'!T5)</f>
        <v xml:space="preserve"> </v>
      </c>
      <c r="CG4" t="str">
        <f>IF('оцене ученика'!U5=0," ",'оцене ученика'!U5)</f>
        <v xml:space="preserve"> </v>
      </c>
    </row>
    <row r="5" spans="1:85" x14ac:dyDescent="0.2">
      <c r="A5" s="156">
        <f>'оцене ученика'!A6</f>
        <v>4</v>
      </c>
      <c r="B5" s="156" t="str">
        <f>'оцене ученика'!B6</f>
        <v>Додић</v>
      </c>
      <c r="C5" s="156" t="str">
        <f>'оцене ученика'!C6</f>
        <v>Јована</v>
      </c>
      <c r="D5" s="158" t="s">
        <v>263</v>
      </c>
      <c r="E5" s="15" t="s">
        <v>217</v>
      </c>
      <c r="F5" s="15" t="s">
        <v>218</v>
      </c>
      <c r="G5" s="15">
        <v>2000</v>
      </c>
      <c r="H5" s="15" t="s">
        <v>209</v>
      </c>
      <c r="I5" s="15" t="s">
        <v>258</v>
      </c>
      <c r="J5" s="15" t="s">
        <v>212</v>
      </c>
      <c r="K5" s="15" t="s">
        <v>211</v>
      </c>
      <c r="L5" s="15" t="s">
        <v>210</v>
      </c>
      <c r="M5" s="15"/>
      <c r="N5" s="15"/>
      <c r="O5" t="str">
        <f>'подаци о школи за сведочанство'!$B$1</f>
        <v>Трговачка школа</v>
      </c>
      <c r="P5" t="str">
        <f>'подаци о школи за сведочанство'!$B$2</f>
        <v>Београд</v>
      </c>
      <c r="Q5" t="str">
        <f>'подаци о школи за сведочанство'!$B$3</f>
        <v>022-05-425/94-03</v>
      </c>
      <c r="R5" t="str">
        <f>'подаци о школи за сведочанство'!$B$4</f>
        <v>22.04.1994.</v>
      </c>
      <c r="S5" t="str">
        <f>'подаци о школи за сведочанство'!$B$5</f>
        <v>2016/2017.</v>
      </c>
      <c r="T5">
        <f>'подаци о школи за сведочанство'!$B$6</f>
        <v>0</v>
      </c>
      <c r="U5" t="str">
        <f>'подаци о школи за сведочанство'!$B$7</f>
        <v>Комерцијалиста</v>
      </c>
      <c r="V5" t="str">
        <f>'подаци о школи за сведочанство'!$B$8</f>
        <v>четири</v>
      </c>
      <c r="W5" t="str">
        <f>'оцене ученика'!$D$2</f>
        <v>Српски  језик и књижевност</v>
      </c>
      <c r="X5" s="9" t="str">
        <f>IF('оцене ученика'!D6=1,"недовољан", IF('оцене ученика'!D6=2,"довољан", IF('оцене ученика'!D6=3,"добар", IF('оцене ученика'!D6=4,"врло добар", IF('оцене ученика'!D6=5,"одличан"," ")))))</f>
        <v xml:space="preserve"> </v>
      </c>
      <c r="Y5" t="str">
        <f>IF('оцене ученика'!$E$2=0," ",'оцене ученика'!$E$2)</f>
        <v>Енглески    језик</v>
      </c>
      <c r="Z5" t="str">
        <f>IF('оцене ученика'!E6=1,"недовољан", IF('оцене ученика'!E6=2,"довољан", IF('оцене ученика'!E6=3,"добар", IF('оцене ученика'!E6=4,"врло добар", IF('оцене ученика'!E6=5,"одличан"," ")))))</f>
        <v xml:space="preserve"> </v>
      </c>
      <c r="AA5" t="str">
        <f>IF('оцене ученика'!$F$2=0," ",'оцене ученика'!$F$2)</f>
        <v>Физичко васпитање</v>
      </c>
      <c r="AB5" t="str">
        <f>IF('оцене ученика'!F6=1,"недовољан", IF('оцене ученика'!F6=2,"довољан", IF('оцене ученика'!F6=3,"добар", IF('оцене ученика'!F6=4,"врло добар", IF('оцене ученика'!F6=5,"одличан"," ")))))</f>
        <v xml:space="preserve"> </v>
      </c>
      <c r="AC5" t="str">
        <f>IF('оцене ученика'!$G$2=0," ",'оцене ученика'!$G$2)</f>
        <v>Матекатика</v>
      </c>
      <c r="AD5" t="str">
        <f>IF('оцене ученика'!G6=1,"недовољан", IF('оцене ученика'!G6=2,"довољан", IF('оцене ученика'!G6=3,"добар", IF('оцене ученика'!G6=4,"врло добар", IF('оцене ученика'!G6=5,"одличан"," ")))))</f>
        <v xml:space="preserve"> </v>
      </c>
      <c r="AE5" t="str">
        <f>IF('оцене ученика'!$H$2=0," ",'оцене ученика'!$H$2)</f>
        <v>Хемија</v>
      </c>
      <c r="AF5" t="str">
        <f>IF('оцене ученика'!H6=1,"недовољан", IF('оцене ученика'!H6=2,"довољан", IF('оцене ученика'!H6=3,"добар", IF('оцене ученика'!H6=4,"врло добар", IF('оцене ученика'!H6=5,"одличан"," ")))))</f>
        <v xml:space="preserve"> </v>
      </c>
      <c r="AG5" t="str">
        <f>IF('оцене ученика'!$I$2=0," ",'оцене ученика'!$I$2)</f>
        <v>Биологија</v>
      </c>
      <c r="AH5" t="str">
        <f>IF('оцене ученика'!I6=1,"недовољан", IF('оцене ученика'!I6=2,"довољан", IF('оцене ученика'!I6=3,"добар", IF('оцене ученика'!I6=4,"врло добар", IF('оцене ученика'!I6=5,"одличан"," ")))))</f>
        <v xml:space="preserve"> </v>
      </c>
      <c r="AI5" t="str">
        <f>IF('оцене ученика'!$J$2=0," ",'оцене ученика'!$J$2)</f>
        <v>Немачки   језик</v>
      </c>
      <c r="AJ5" t="str">
        <f>IF('оцене ученика'!J6=1,"недовољан", IF('оцене ученика'!J6=2,"довољан", IF('оцене ученика'!J6=3,"добар", IF('оцене ученика'!J6=4,"врло добар", IF('оцене ученика'!J6=5,"одличан"," ")))))</f>
        <v xml:space="preserve"> </v>
      </c>
      <c r="AK5" t="str">
        <f>IF('оцене ученика'!$K$2=0," ",'оцене ученика'!$K$2)</f>
        <v>Принципи  економије</v>
      </c>
      <c r="AL5" t="str">
        <f>IF('оцене ученика'!K6=1,"недовољан", IF('оцене ученика'!K6=2,"довољан", IF('оцене ученика'!K6=3,"добар", IF('оцене ученика'!K6=4,"врло добар", IF('оцене ученика'!K6=5,"одличан"," ")))))</f>
        <v xml:space="preserve"> </v>
      </c>
      <c r="AM5" t="str">
        <f>IF('оцене ученика'!$L$2=0," ",'оцене ученика'!$L$2)</f>
        <v>Право</v>
      </c>
      <c r="AN5" t="str">
        <f>IF('оцене ученика'!L6=1,"недовољан", IF('оцене ученика'!L6=2,"довољан", IF('оцене ученика'!L6=3,"добар3", IF('оцене ученика'!L6=4,"врло добар", IF('оцене ученика'!L6=5,"одличан"," ")))))</f>
        <v xml:space="preserve"> </v>
      </c>
      <c r="AO5" t="str">
        <f>IF('оцене ученика'!$M$2=0," ",'оцене ученика'!$M$2)</f>
        <v>Канцеларијско   пословање</v>
      </c>
      <c r="AP5" t="str">
        <f>IF('оцене ученика'!M6=1,"недовољан", IF('оцене ученика'!M6=2,"довољан", IF('оцене ученика'!M6=3,"добар", IF('оцене ученика'!M6=4,"врло добар", IF('оцене ученика'!M6=5,"одличан"," ")))))</f>
        <v xml:space="preserve"> </v>
      </c>
      <c r="AQ5" t="str">
        <f>IF('оцене ученика'!$N$2=0," ",'оцене ученика'!$N$2)</f>
        <v>Рачуноводство у   трговини</v>
      </c>
      <c r="AR5" t="str">
        <f>IF('оцене ученика'!N6=1,"недовољан", IF('оцене ученика'!N6=2,"довољан", IF('оцене ученика'!N6=3,"добар", IF('оцене ученика'!N6=4,"врло добар", IF('оцене ученика'!N6=5,"одличан"," ")))))</f>
        <v xml:space="preserve"> </v>
      </c>
      <c r="AS5" t="str">
        <f>IF('оцене ученика'!$O$2=0," ",'оцене ученика'!$O$2)</f>
        <v>Организација  набавке и продаје</v>
      </c>
      <c r="AT5" t="str">
        <f>IF('оцене ученика'!O6=1,"недовољан", IF('оцене ученика'!O6=2,"довољан", IF('оцене ученика'!O6=3,"добар", IF('оцене ученика'!O6=4,"врло добар", IF('оцене ученика'!O6=5,"одличан"," ")))))</f>
        <v xml:space="preserve"> </v>
      </c>
      <c r="AU5" t="str">
        <f>IF('оцене ученика'!$P$2=0," ",'оцене ученика'!$P$2)</f>
        <v>Обука у  виртуелном  предузећу</v>
      </c>
      <c r="AV5" t="str">
        <f>IF('оцене ученика'!P6=1,"недовољан", IF('оцене ученика'!P6=2,"довољан", IF('оцене ученика'!P6=3,"добар", IF('оцене ученика'!P6=4,"врло добар", IF('оцене ученика'!P6=5,"одличан"," ")))))</f>
        <v xml:space="preserve"> </v>
      </c>
      <c r="AW5" t="str">
        <f>IF('оцене ученика'!$Q$2=0," ",'оцене ученика'!$Q$2)</f>
        <v xml:space="preserve"> </v>
      </c>
      <c r="AX5" t="str">
        <f>IF('оцене ученика'!Q6=1,"недовољан", IF('оцене ученика'!Q6=2,"довољан", IF('оцене ученика'!Q6=3,"добар", IF('оцене ученика'!Q6=4,"врло добар", IF('оцене ученика'!Q6=5,"одличан"," ")))))</f>
        <v xml:space="preserve"> </v>
      </c>
      <c r="AY5" t="str">
        <f>IF('оцене ученика'!$R$2=0," ",'оцене ученика'!$R$2)</f>
        <v xml:space="preserve"> </v>
      </c>
      <c r="AZ5" t="str">
        <f>IF('оцене ученика'!R6=1,"недовољан", IF('оцене ученика'!R6=2,"довољан", IF('оцене ученика'!R6=3,"добар", IF('оцене ученика'!R6=4,"врло добар", IF('оцене ученика'!R6=5,"одличан"," ")))))</f>
        <v xml:space="preserve"> </v>
      </c>
      <c r="BA5" t="str">
        <f>IF('оцене ученика'!$S$2=0," ",'оцене ученика'!$S$2)</f>
        <v xml:space="preserve"> </v>
      </c>
      <c r="BB5" t="str">
        <f>IF('оцене ученика'!S6=1,"недовољан", IF('оцене ученика'!S6=2,"довољан", IF('оцене ученика'!S6=3,"добар", IF('оцене ученика'!S6=4,"врло добар", IF('оцене ученика'!S6=5,"одличан"," ")))))</f>
        <v xml:space="preserve"> </v>
      </c>
      <c r="BC5" t="str">
        <f>IF('оцене ученика'!$T$2=0," ",'оцене ученика'!$T$2)</f>
        <v xml:space="preserve"> </v>
      </c>
      <c r="BD5" t="str">
        <f>IF('оцене ученика'!T6=1,"недовољан", IF('оцене ученика'!T6=2,"довољан", IF('оцене ученика'!T6=3,"добар", IF('оцене ученика'!T6=4,"врло добар", IF('оцене ученика'!T6=5,"одличан"," ")))))</f>
        <v xml:space="preserve"> </v>
      </c>
      <c r="BE5" t="str">
        <f>IF('оцене ученика'!$U$2=0," ",'оцене ученика'!$U$2)</f>
        <v xml:space="preserve"> </v>
      </c>
      <c r="BF5" t="str">
        <f>IF('оцене ученика'!U6=1,"недовољан", IF('оцене ученика'!U6=2,"довољан", IF('оцене ученика'!U6=3,"добар", IF('оцене ученика'!U6=4,"врло добар", IF('оцене ученика'!U6=5,"одличан"," ")))))</f>
        <v xml:space="preserve"> </v>
      </c>
      <c r="BG5" t="str">
        <f>IF('оцене ученика'!W6=0,IF('оцене ученика'!X6=0," ",'оцене ученика'!$X$2),'оцене ученика'!$W$2)</f>
        <v xml:space="preserve"> </v>
      </c>
      <c r="BH5" t="str">
        <f>IF(BG5='оцене ученика'!$W$2,'оцене ученика'!W6,IF('подаци о ученицима'!BG5='оцене ученика'!$X$2,'оцене ученика'!X6," "))</f>
        <v xml:space="preserve"> </v>
      </c>
      <c r="BI5" s="9" t="str">
        <f>IF('оцене ученика'!Y6=1, "незадовољавајуће        1",IF('оцене ученика'!Y6=2,"довољно        2",IF('оцене ученика'!Y6=3,"добро        3",IF('оцене ученика'!Y6=4,"врло добро        4",IF('оцене ученика'!Y6=5,"примерно        5"," ")))))</f>
        <v xml:space="preserve"> </v>
      </c>
      <c r="BJ5" t="str">
        <f>IF('оцене ученика'!AF6="Одличан","одличним",IF('оцене ученика'!AF6="Врло добар","врло добрим",IF('оцене ученика'!AF6="Добар","добрим",IF('оцене ученика'!AF6="Довољан","довољним",IF('оцене ученика'!AF6="Недовољан","недовољним"," ")))))</f>
        <v xml:space="preserve"> </v>
      </c>
      <c r="BK5" s="10" t="str">
        <f>'оцене ученика'!AE6</f>
        <v xml:space="preserve"> </v>
      </c>
      <c r="BL5" s="10" t="e">
        <f t="shared" si="0"/>
        <v>#VALUE!</v>
      </c>
      <c r="BM5" s="11" t="e">
        <f t="shared" si="1"/>
        <v>#VALUE!</v>
      </c>
      <c r="BN5" t="e">
        <f t="shared" si="2"/>
        <v>#VALUE!</v>
      </c>
      <c r="BO5" t="e">
        <f>'подаци о школи за сведочанство'!$D$5</f>
        <v>#VALUE!</v>
      </c>
      <c r="BP5" t="str">
        <f>IF('оцене ученика'!D6=0," ",'оцене ученика'!D6)</f>
        <v xml:space="preserve"> </v>
      </c>
      <c r="BQ5" t="str">
        <f>IF('оцене ученика'!E6=0," ",'оцене ученика'!E6)</f>
        <v xml:space="preserve"> </v>
      </c>
      <c r="BR5" t="str">
        <f>IF('оцене ученика'!F6=0," ",'оцене ученика'!F6)</f>
        <v xml:space="preserve"> </v>
      </c>
      <c r="BS5" t="str">
        <f>IF('оцене ученика'!G6=0," ",'оцене ученика'!G6)</f>
        <v xml:space="preserve"> </v>
      </c>
      <c r="BT5" t="str">
        <f>IF('оцене ученика'!H6=0," ",'оцене ученика'!H6)</f>
        <v xml:space="preserve"> </v>
      </c>
      <c r="BU5" t="str">
        <f>IF('оцене ученика'!I6=0," ",'оцене ученика'!I6)</f>
        <v xml:space="preserve"> </v>
      </c>
      <c r="BV5" t="str">
        <f>IF('оцене ученика'!J6=0," ",'оцене ученика'!J6)</f>
        <v xml:space="preserve"> </v>
      </c>
      <c r="BW5" t="str">
        <f>IF('оцене ученика'!K6=0," ",'оцене ученика'!K6)</f>
        <v xml:space="preserve"> </v>
      </c>
      <c r="BX5" t="str">
        <f>IF('оцене ученика'!L6=0," ",'оцене ученика'!L6)</f>
        <v xml:space="preserve"> </v>
      </c>
      <c r="BY5" t="str">
        <f>IF('оцене ученика'!M6=0," ",'оцене ученика'!M6)</f>
        <v xml:space="preserve"> </v>
      </c>
      <c r="BZ5" t="str">
        <f>IF('оцене ученика'!N6=0," ",'оцене ученика'!N6)</f>
        <v xml:space="preserve"> </v>
      </c>
      <c r="CA5" t="str">
        <f>IF('оцене ученика'!O6=0," ",'оцене ученика'!O6)</f>
        <v xml:space="preserve"> </v>
      </c>
      <c r="CB5" t="str">
        <f>IF('оцене ученика'!P6=0," ",'оцене ученика'!P6)</f>
        <v xml:space="preserve"> </v>
      </c>
      <c r="CC5" t="str">
        <f>IF('оцене ученика'!Q6=0," ",'оцене ученика'!Q6)</f>
        <v xml:space="preserve"> </v>
      </c>
      <c r="CD5" t="str">
        <f>IF('оцене ученика'!R6=0," ",'оцене ученика'!R6)</f>
        <v xml:space="preserve"> </v>
      </c>
      <c r="CE5" t="str">
        <f>IF('оцене ученика'!S6=0," ",'оцене ученика'!S6)</f>
        <v xml:space="preserve"> </v>
      </c>
      <c r="CF5" t="str">
        <f>IF('оцене ученика'!T6=0," ",'оцене ученика'!T6)</f>
        <v xml:space="preserve"> </v>
      </c>
      <c r="CG5" t="str">
        <f>IF('оцене ученика'!U6=0," ",'оцене ученика'!U6)</f>
        <v xml:space="preserve"> </v>
      </c>
    </row>
    <row r="6" spans="1:85" x14ac:dyDescent="0.2">
      <c r="A6" s="156">
        <f>'оцене ученика'!A7</f>
        <v>5</v>
      </c>
      <c r="B6" s="156" t="str">
        <f>'оцене ученика'!B7</f>
        <v>Ђорђевић</v>
      </c>
      <c r="C6" s="156" t="str">
        <f>'оцене ученика'!C7</f>
        <v>Павле</v>
      </c>
      <c r="D6" s="158" t="s">
        <v>264</v>
      </c>
      <c r="E6" s="15" t="s">
        <v>219</v>
      </c>
      <c r="F6" s="15" t="s">
        <v>220</v>
      </c>
      <c r="G6" s="15">
        <v>2001</v>
      </c>
      <c r="H6" s="15" t="s">
        <v>209</v>
      </c>
      <c r="I6" s="15" t="s">
        <v>258</v>
      </c>
      <c r="J6" s="15" t="s">
        <v>212</v>
      </c>
      <c r="K6" s="15" t="s">
        <v>211</v>
      </c>
      <c r="L6" s="15" t="s">
        <v>210</v>
      </c>
      <c r="M6" s="15"/>
      <c r="N6" s="15"/>
      <c r="O6" t="str">
        <f>'подаци о школи за сведочанство'!$B$1</f>
        <v>Трговачка школа</v>
      </c>
      <c r="P6" t="str">
        <f>'подаци о школи за сведочанство'!$B$2</f>
        <v>Београд</v>
      </c>
      <c r="Q6" t="str">
        <f>'подаци о школи за сведочанство'!$B$3</f>
        <v>022-05-425/94-03</v>
      </c>
      <c r="R6" t="str">
        <f>'подаци о школи за сведочанство'!$B$4</f>
        <v>22.04.1994.</v>
      </c>
      <c r="S6" t="str">
        <f>'подаци о школи за сведочанство'!$B$5</f>
        <v>2016/2017.</v>
      </c>
      <c r="T6">
        <f>'подаци о школи за сведочанство'!$B$6</f>
        <v>0</v>
      </c>
      <c r="U6" t="str">
        <f>'подаци о школи за сведочанство'!$B$7</f>
        <v>Комерцијалиста</v>
      </c>
      <c r="V6" t="str">
        <f>'подаци о школи за сведочанство'!$B$8</f>
        <v>четири</v>
      </c>
      <c r="W6" t="str">
        <f>'оцене ученика'!$D$2</f>
        <v>Српски  језик и књижевност</v>
      </c>
      <c r="X6" s="9" t="str">
        <f>IF('оцене ученика'!D7=1,"недовољан", IF('оцене ученика'!D7=2,"довољан", IF('оцене ученика'!D7=3,"добар", IF('оцене ученика'!D7=4,"врло добар", IF('оцене ученика'!D7=5,"одличан"," ")))))</f>
        <v xml:space="preserve"> </v>
      </c>
      <c r="Y6" t="str">
        <f>IF('оцене ученика'!$E$2=0," ",'оцене ученика'!$E$2)</f>
        <v>Енглески    језик</v>
      </c>
      <c r="Z6" t="str">
        <f>IF('оцене ученика'!E7=1,"недовољан", IF('оцене ученика'!E7=2,"довољан", IF('оцене ученика'!E7=3,"добар", IF('оцене ученика'!E7=4,"врло добар", IF('оцене ученика'!E7=5,"одличан"," ")))))</f>
        <v xml:space="preserve"> </v>
      </c>
      <c r="AA6" t="str">
        <f>IF('оцене ученика'!$F$2=0," ",'оцене ученика'!$F$2)</f>
        <v>Физичко васпитање</v>
      </c>
      <c r="AB6" t="str">
        <f>IF('оцене ученика'!F7=1,"недовољан", IF('оцене ученика'!F7=2,"довољан", IF('оцене ученика'!F7=3,"добар", IF('оцене ученика'!F7=4,"врло добар", IF('оцене ученика'!F7=5,"одличан"," ")))))</f>
        <v xml:space="preserve"> </v>
      </c>
      <c r="AC6" t="str">
        <f>IF('оцене ученика'!$G$2=0," ",'оцене ученика'!$G$2)</f>
        <v>Матекатика</v>
      </c>
      <c r="AD6" t="str">
        <f>IF('оцене ученика'!G7=1,"недовољан", IF('оцене ученика'!G7=2,"довољан", IF('оцене ученика'!G7=3,"добар", IF('оцене ученика'!G7=4,"врло добар", IF('оцене ученика'!G7=5,"одличан"," ")))))</f>
        <v xml:space="preserve"> </v>
      </c>
      <c r="AE6" t="str">
        <f>IF('оцене ученика'!$H$2=0," ",'оцене ученика'!$H$2)</f>
        <v>Хемија</v>
      </c>
      <c r="AF6" t="str">
        <f>IF('оцене ученика'!H7=1,"недовољан", IF('оцене ученика'!H7=2,"довољан", IF('оцене ученика'!H7=3,"добар", IF('оцене ученика'!H7=4,"врло добар", IF('оцене ученика'!H7=5,"одличан"," ")))))</f>
        <v xml:space="preserve"> </v>
      </c>
      <c r="AG6" t="str">
        <f>IF('оцене ученика'!$I$2=0," ",'оцене ученика'!$I$2)</f>
        <v>Биологија</v>
      </c>
      <c r="AH6" t="str">
        <f>IF('оцене ученика'!I7=1,"недовољан", IF('оцене ученика'!I7=2,"довољан", IF('оцене ученика'!I7=3,"добар", IF('оцене ученика'!I7=4,"врло добар", IF('оцене ученика'!I7=5,"одличан"," ")))))</f>
        <v xml:space="preserve"> </v>
      </c>
      <c r="AI6" t="str">
        <f>IF('оцене ученика'!$J$2=0," ",'оцене ученика'!$J$2)</f>
        <v>Немачки   језик</v>
      </c>
      <c r="AJ6" t="str">
        <f>IF('оцене ученика'!J7=1,"недовољан", IF('оцене ученика'!J7=2,"довољан", IF('оцене ученика'!J7=3,"добар", IF('оцене ученика'!J7=4,"врло добар", IF('оцене ученика'!J7=5,"одличан"," ")))))</f>
        <v xml:space="preserve"> </v>
      </c>
      <c r="AK6" t="str">
        <f>IF('оцене ученика'!$K$2=0," ",'оцене ученика'!$K$2)</f>
        <v>Принципи  економије</v>
      </c>
      <c r="AL6" t="str">
        <f>IF('оцене ученика'!K7=1,"недовољан", IF('оцене ученика'!K7=2,"довољан", IF('оцене ученика'!K7=3,"добар", IF('оцене ученика'!K7=4,"врло добар", IF('оцене ученика'!K7=5,"одличан"," ")))))</f>
        <v xml:space="preserve"> </v>
      </c>
      <c r="AM6" t="str">
        <f>IF('оцене ученика'!$L$2=0," ",'оцене ученика'!$L$2)</f>
        <v>Право</v>
      </c>
      <c r="AN6" t="str">
        <f>IF('оцене ученика'!L7=1,"недовољан", IF('оцене ученика'!L7=2,"довољан", IF('оцене ученика'!L7=3,"добар3", IF('оцене ученика'!L7=4,"врло добар", IF('оцене ученика'!L7=5,"одличан"," ")))))</f>
        <v xml:space="preserve"> </v>
      </c>
      <c r="AO6" t="str">
        <f>IF('оцене ученика'!$M$2=0," ",'оцене ученика'!$M$2)</f>
        <v>Канцеларијско   пословање</v>
      </c>
      <c r="AP6" t="str">
        <f>IF('оцене ученика'!M7=1,"недовољан", IF('оцене ученика'!M7=2,"довољан", IF('оцене ученика'!M7=3,"добар", IF('оцене ученика'!M7=4,"врло добар", IF('оцене ученика'!M7=5,"одличан"," ")))))</f>
        <v xml:space="preserve"> </v>
      </c>
      <c r="AQ6" t="str">
        <f>IF('оцене ученика'!$N$2=0," ",'оцене ученика'!$N$2)</f>
        <v>Рачуноводство у   трговини</v>
      </c>
      <c r="AR6" t="str">
        <f>IF('оцене ученика'!N7=1,"недовољан", IF('оцене ученика'!N7=2,"довољан", IF('оцене ученика'!N7=3,"добар", IF('оцене ученика'!N7=4,"врло добар", IF('оцене ученика'!N7=5,"одличан"," ")))))</f>
        <v xml:space="preserve"> </v>
      </c>
      <c r="AS6" t="str">
        <f>IF('оцене ученика'!$O$2=0," ",'оцене ученика'!$O$2)</f>
        <v>Организација  набавке и продаје</v>
      </c>
      <c r="AT6" t="str">
        <f>IF('оцене ученика'!O7=1,"недовољан", IF('оцене ученика'!O7=2,"довољан", IF('оцене ученика'!O7=3,"добар", IF('оцене ученика'!O7=4,"врло добар", IF('оцене ученика'!O7=5,"одличан"," ")))))</f>
        <v xml:space="preserve"> </v>
      </c>
      <c r="AU6" t="str">
        <f>IF('оцене ученика'!$P$2=0," ",'оцене ученика'!$P$2)</f>
        <v>Обука у  виртуелном  предузећу</v>
      </c>
      <c r="AV6" t="str">
        <f>IF('оцене ученика'!P7=1,"недовољан", IF('оцене ученика'!P7=2,"довољан", IF('оцене ученика'!P7=3,"добар", IF('оцене ученика'!P7=4,"врло добар", IF('оцене ученика'!P7=5,"одличан"," ")))))</f>
        <v xml:space="preserve"> </v>
      </c>
      <c r="AW6" t="str">
        <f>IF('оцене ученика'!$Q$2=0," ",'оцене ученика'!$Q$2)</f>
        <v xml:space="preserve"> </v>
      </c>
      <c r="AX6" t="str">
        <f>IF('оцене ученика'!Q7=1,"недовољан", IF('оцене ученика'!Q7=2,"довољан", IF('оцене ученика'!Q7=3,"добар", IF('оцене ученика'!Q7=4,"врло добар", IF('оцене ученика'!Q7=5,"одличан"," ")))))</f>
        <v xml:space="preserve"> </v>
      </c>
      <c r="AY6" t="str">
        <f>IF('оцене ученика'!$R$2=0," ",'оцене ученика'!$R$2)</f>
        <v xml:space="preserve"> </v>
      </c>
      <c r="AZ6" t="str">
        <f>IF('оцене ученика'!R7=1,"недовољан", IF('оцене ученика'!R7=2,"довољан", IF('оцене ученика'!R7=3,"добар", IF('оцене ученика'!R7=4,"врло добар", IF('оцене ученика'!R7=5,"одличан"," ")))))</f>
        <v xml:space="preserve"> </v>
      </c>
      <c r="BA6" t="str">
        <f>IF('оцене ученика'!$S$2=0," ",'оцене ученика'!$S$2)</f>
        <v xml:space="preserve"> </v>
      </c>
      <c r="BB6" t="str">
        <f>IF('оцене ученика'!S7=1,"недовољан", IF('оцене ученика'!S7=2,"довољан", IF('оцене ученика'!S7=3,"добар", IF('оцене ученика'!S7=4,"врло добар", IF('оцене ученика'!S7=5,"одличан"," ")))))</f>
        <v xml:space="preserve"> </v>
      </c>
      <c r="BC6" t="str">
        <f>IF('оцене ученика'!$T$2=0," ",'оцене ученика'!$T$2)</f>
        <v xml:space="preserve"> </v>
      </c>
      <c r="BD6" t="str">
        <f>IF('оцене ученика'!T7=1,"недовољан", IF('оцене ученика'!T7=2,"довољан", IF('оцене ученика'!T7=3,"добар", IF('оцене ученика'!T7=4,"врло добар", IF('оцене ученика'!T7=5,"одличан"," ")))))</f>
        <v xml:space="preserve"> </v>
      </c>
      <c r="BE6" t="str">
        <f>IF('оцене ученика'!$U$2=0," ",'оцене ученика'!$U$2)</f>
        <v xml:space="preserve"> </v>
      </c>
      <c r="BF6" t="str">
        <f>IF('оцене ученика'!U7=1,"недовољан", IF('оцене ученика'!U7=2,"довољан", IF('оцене ученика'!U7=3,"добар", IF('оцене ученика'!U7=4,"врло добар", IF('оцене ученика'!U7=5,"одличан"," ")))))</f>
        <v xml:space="preserve"> </v>
      </c>
      <c r="BG6" t="str">
        <f>IF('оцене ученика'!W7=0,IF('оцене ученика'!X7=0," ",'оцене ученика'!$X$2),'оцене ученика'!$W$2)</f>
        <v xml:space="preserve"> </v>
      </c>
      <c r="BH6" t="str">
        <f>IF(BG6='оцене ученика'!$W$2,'оцене ученика'!W7,IF('подаци о ученицима'!BG6='оцене ученика'!$X$2,'оцене ученика'!X7," "))</f>
        <v xml:space="preserve"> </v>
      </c>
      <c r="BI6" s="9" t="str">
        <f>IF('оцене ученика'!Y7=1, "незадовољавајуће        1",IF('оцене ученика'!Y7=2,"довољно        2",IF('оцене ученика'!Y7=3,"добро        3",IF('оцене ученика'!Y7=4,"врло добро        4",IF('оцене ученика'!Y7=5,"примерно        5"," ")))))</f>
        <v xml:space="preserve"> </v>
      </c>
      <c r="BJ6" t="str">
        <f>IF('оцене ученика'!AF7="Одличан","одличним",IF('оцене ученика'!AF7="Врло добар","врло добрим",IF('оцене ученика'!AF7="Добар","добрим",IF('оцене ученика'!AF7="Довољан","довољним",IF('оцене ученика'!AF7="Недовољан","недовољним"," ")))))</f>
        <v xml:space="preserve"> </v>
      </c>
      <c r="BK6" s="10" t="str">
        <f>'оцене ученика'!AE7</f>
        <v xml:space="preserve"> </v>
      </c>
      <c r="BL6" s="10" t="e">
        <f t="shared" si="0"/>
        <v>#VALUE!</v>
      </c>
      <c r="BM6" s="11" t="e">
        <f t="shared" si="1"/>
        <v>#VALUE!</v>
      </c>
      <c r="BN6" t="e">
        <f t="shared" si="2"/>
        <v>#VALUE!</v>
      </c>
      <c r="BO6" t="e">
        <f>'подаци о школи за сведочанство'!$D$5</f>
        <v>#VALUE!</v>
      </c>
      <c r="BP6" t="str">
        <f>IF('оцене ученика'!D7=0," ",'оцене ученика'!D7)</f>
        <v xml:space="preserve"> </v>
      </c>
      <c r="BQ6" t="str">
        <f>IF('оцене ученика'!E7=0," ",'оцене ученика'!E7)</f>
        <v xml:space="preserve"> </v>
      </c>
      <c r="BR6" t="str">
        <f>IF('оцене ученика'!F7=0," ",'оцене ученика'!F7)</f>
        <v xml:space="preserve"> </v>
      </c>
      <c r="BS6" t="str">
        <f>IF('оцене ученика'!G7=0," ",'оцене ученика'!G7)</f>
        <v xml:space="preserve"> </v>
      </c>
      <c r="BT6" t="str">
        <f>IF('оцене ученика'!H7=0," ",'оцене ученика'!H7)</f>
        <v xml:space="preserve"> </v>
      </c>
      <c r="BU6" t="str">
        <f>IF('оцене ученика'!I7=0," ",'оцене ученика'!I7)</f>
        <v xml:space="preserve"> </v>
      </c>
      <c r="BV6" t="str">
        <f>IF('оцене ученика'!J7=0," ",'оцене ученика'!J7)</f>
        <v xml:space="preserve"> </v>
      </c>
      <c r="BW6" t="str">
        <f>IF('оцене ученика'!K7=0," ",'оцене ученика'!K7)</f>
        <v xml:space="preserve"> </v>
      </c>
      <c r="BX6" t="str">
        <f>IF('оцене ученика'!L7=0," ",'оцене ученика'!L7)</f>
        <v xml:space="preserve"> </v>
      </c>
      <c r="BY6" t="str">
        <f>IF('оцене ученика'!M7=0," ",'оцене ученика'!M7)</f>
        <v xml:space="preserve"> </v>
      </c>
      <c r="BZ6" t="str">
        <f>IF('оцене ученика'!N7=0," ",'оцене ученика'!N7)</f>
        <v xml:space="preserve"> </v>
      </c>
      <c r="CA6" t="str">
        <f>IF('оцене ученика'!O7=0," ",'оцене ученика'!O7)</f>
        <v xml:space="preserve"> </v>
      </c>
      <c r="CB6" t="str">
        <f>IF('оцене ученика'!P7=0," ",'оцене ученика'!P7)</f>
        <v xml:space="preserve"> </v>
      </c>
      <c r="CC6" t="str">
        <f>IF('оцене ученика'!Q7=0," ",'оцене ученика'!Q7)</f>
        <v xml:space="preserve"> </v>
      </c>
      <c r="CD6" t="str">
        <f>IF('оцене ученика'!R7=0," ",'оцене ученика'!R7)</f>
        <v xml:space="preserve"> </v>
      </c>
      <c r="CE6" t="str">
        <f>IF('оцене ученика'!S7=0," ",'оцене ученика'!S7)</f>
        <v xml:space="preserve"> </v>
      </c>
      <c r="CF6" t="str">
        <f>IF('оцене ученика'!T7=0," ",'оцене ученика'!T7)</f>
        <v xml:space="preserve"> </v>
      </c>
      <c r="CG6" t="str">
        <f>IF('оцене ученика'!U7=0," ",'оцене ученика'!U7)</f>
        <v xml:space="preserve"> </v>
      </c>
    </row>
    <row r="7" spans="1:85" x14ac:dyDescent="0.2">
      <c r="A7" s="156">
        <f>'оцене ученика'!A8</f>
        <v>6</v>
      </c>
      <c r="B7" s="156" t="str">
        <f>'оцене ученика'!B8</f>
        <v>Ђорђић</v>
      </c>
      <c r="C7" s="156" t="str">
        <f>'оцене ученика'!C8</f>
        <v>Душица</v>
      </c>
      <c r="D7" s="158" t="s">
        <v>265</v>
      </c>
      <c r="E7" s="15" t="s">
        <v>213</v>
      </c>
      <c r="F7" s="15" t="s">
        <v>221</v>
      </c>
      <c r="G7" s="15">
        <v>2000</v>
      </c>
      <c r="H7" s="15" t="s">
        <v>209</v>
      </c>
      <c r="I7" s="15" t="s">
        <v>258</v>
      </c>
      <c r="J7" s="15" t="s">
        <v>212</v>
      </c>
      <c r="K7" s="15" t="s">
        <v>211</v>
      </c>
      <c r="L7" s="15" t="s">
        <v>210</v>
      </c>
      <c r="M7" s="15"/>
      <c r="N7" s="15"/>
      <c r="O7" t="str">
        <f>'подаци о школи за сведочанство'!$B$1</f>
        <v>Трговачка школа</v>
      </c>
      <c r="P7" t="str">
        <f>'подаци о школи за сведочанство'!$B$2</f>
        <v>Београд</v>
      </c>
      <c r="Q7" t="str">
        <f>'подаци о школи за сведочанство'!$B$3</f>
        <v>022-05-425/94-03</v>
      </c>
      <c r="R7" t="str">
        <f>'подаци о школи за сведочанство'!$B$4</f>
        <v>22.04.1994.</v>
      </c>
      <c r="S7" t="str">
        <f>'подаци о школи за сведочанство'!$B$5</f>
        <v>2016/2017.</v>
      </c>
      <c r="T7">
        <f>'подаци о школи за сведочанство'!$B$6</f>
        <v>0</v>
      </c>
      <c r="U7" t="str">
        <f>'подаци о школи за сведочанство'!$B$7</f>
        <v>Комерцијалиста</v>
      </c>
      <c r="V7" t="str">
        <f>'подаци о школи за сведочанство'!$B$8</f>
        <v>четири</v>
      </c>
      <c r="W7" t="str">
        <f>'оцене ученика'!$D$2</f>
        <v>Српски  језик и књижевност</v>
      </c>
      <c r="X7" s="9" t="str">
        <f>IF('оцене ученика'!D8=1,"недовољан", IF('оцене ученика'!D8=2,"довољан", IF('оцене ученика'!D8=3,"добар", IF('оцене ученика'!D8=4,"врло добар", IF('оцене ученика'!D8=5,"одличан"," ")))))</f>
        <v xml:space="preserve"> </v>
      </c>
      <c r="Y7" t="str">
        <f>IF('оцене ученика'!$E$2=0," ",'оцене ученика'!$E$2)</f>
        <v>Енглески    језик</v>
      </c>
      <c r="Z7" t="str">
        <f>IF('оцене ученика'!E8=1,"недовољан", IF('оцене ученика'!E8=2,"довољан", IF('оцене ученика'!E8=3,"добар", IF('оцене ученика'!E8=4,"врло добар", IF('оцене ученика'!E8=5,"одличан"," ")))))</f>
        <v xml:space="preserve"> </v>
      </c>
      <c r="AA7" t="str">
        <f>IF('оцене ученика'!$F$2=0," ",'оцене ученика'!$F$2)</f>
        <v>Физичко васпитање</v>
      </c>
      <c r="AB7" t="str">
        <f>IF('оцене ученика'!F8=1,"недовољан", IF('оцене ученика'!F8=2,"довољан", IF('оцене ученика'!F8=3,"добар", IF('оцене ученика'!F8=4,"врло добар", IF('оцене ученика'!F8=5,"одличан"," ")))))</f>
        <v xml:space="preserve"> </v>
      </c>
      <c r="AC7" t="str">
        <f>IF('оцене ученика'!$G$2=0," ",'оцене ученика'!$G$2)</f>
        <v>Матекатика</v>
      </c>
      <c r="AD7" t="str">
        <f>IF('оцене ученика'!G8=1,"недовољан", IF('оцене ученика'!G8=2,"довољан", IF('оцене ученика'!G8=3,"добар", IF('оцене ученика'!G8=4,"врло добар", IF('оцене ученика'!G8=5,"одличан"," ")))))</f>
        <v xml:space="preserve"> </v>
      </c>
      <c r="AE7" t="str">
        <f>IF('оцене ученика'!$H$2=0," ",'оцене ученика'!$H$2)</f>
        <v>Хемија</v>
      </c>
      <c r="AF7" t="str">
        <f>IF('оцене ученика'!H8=1,"недовољан", IF('оцене ученика'!H8=2,"довољан", IF('оцене ученика'!H8=3,"добар", IF('оцене ученика'!H8=4,"врло добар", IF('оцене ученика'!H8=5,"одличан"," ")))))</f>
        <v xml:space="preserve"> </v>
      </c>
      <c r="AG7" t="str">
        <f>IF('оцене ученика'!$I$2=0," ",'оцене ученика'!$I$2)</f>
        <v>Биологија</v>
      </c>
      <c r="AH7" t="str">
        <f>IF('оцене ученика'!I8=1,"недовољан", IF('оцене ученика'!I8=2,"довољан", IF('оцене ученика'!I8=3,"добар", IF('оцене ученика'!I8=4,"врло добар", IF('оцене ученика'!I8=5,"одличан"," ")))))</f>
        <v xml:space="preserve"> </v>
      </c>
      <c r="AI7" t="str">
        <f>IF('оцене ученика'!$J$2=0," ",'оцене ученика'!$J$2)</f>
        <v>Немачки   језик</v>
      </c>
      <c r="AJ7" t="str">
        <f>IF('оцене ученика'!J8=1,"недовољан", IF('оцене ученика'!J8=2,"довољан", IF('оцене ученика'!J8=3,"добар", IF('оцене ученика'!J8=4,"врло добар", IF('оцене ученика'!J8=5,"одличан"," ")))))</f>
        <v xml:space="preserve"> </v>
      </c>
      <c r="AK7" t="str">
        <f>IF('оцене ученика'!$K$2=0," ",'оцене ученика'!$K$2)</f>
        <v>Принципи  економије</v>
      </c>
      <c r="AL7" t="str">
        <f>IF('оцене ученика'!K8=1,"недовољан", IF('оцене ученика'!K8=2,"довољан", IF('оцене ученика'!K8=3,"добар", IF('оцене ученика'!K8=4,"врло добар", IF('оцене ученика'!K8=5,"одличан"," ")))))</f>
        <v xml:space="preserve"> </v>
      </c>
      <c r="AM7" t="str">
        <f>IF('оцене ученика'!$L$2=0," ",'оцене ученика'!$L$2)</f>
        <v>Право</v>
      </c>
      <c r="AN7" t="str">
        <f>IF('оцене ученика'!L8=1,"недовољан", IF('оцене ученика'!L8=2,"довољан", IF('оцене ученика'!L8=3,"добар3", IF('оцене ученика'!L8=4,"врло добар", IF('оцене ученика'!L8=5,"одличан"," ")))))</f>
        <v xml:space="preserve"> </v>
      </c>
      <c r="AO7" t="str">
        <f>IF('оцене ученика'!$M$2=0," ",'оцене ученика'!$M$2)</f>
        <v>Канцеларијско   пословање</v>
      </c>
      <c r="AP7" t="str">
        <f>IF('оцене ученика'!M8=1,"недовољан", IF('оцене ученика'!M8=2,"довољан", IF('оцене ученика'!M8=3,"добар", IF('оцене ученика'!M8=4,"врло добар", IF('оцене ученика'!M8=5,"одличан"," ")))))</f>
        <v xml:space="preserve"> </v>
      </c>
      <c r="AQ7" t="str">
        <f>IF('оцене ученика'!$N$2=0," ",'оцене ученика'!$N$2)</f>
        <v>Рачуноводство у   трговини</v>
      </c>
      <c r="AR7" t="str">
        <f>IF('оцене ученика'!N8=1,"недовољан", IF('оцене ученика'!N8=2,"довољан", IF('оцене ученика'!N8=3,"добар", IF('оцене ученика'!N8=4,"врло добар", IF('оцене ученика'!N8=5,"одличан"," ")))))</f>
        <v xml:space="preserve"> </v>
      </c>
      <c r="AS7" t="str">
        <f>IF('оцене ученика'!$O$2=0," ",'оцене ученика'!$O$2)</f>
        <v>Организација  набавке и продаје</v>
      </c>
      <c r="AT7" t="str">
        <f>IF('оцене ученика'!O8=1,"недовољан", IF('оцене ученика'!O8=2,"довољан", IF('оцене ученика'!O8=3,"добар", IF('оцене ученика'!O8=4,"врло добар", IF('оцене ученика'!O8=5,"одличан"," ")))))</f>
        <v xml:space="preserve"> </v>
      </c>
      <c r="AU7" t="str">
        <f>IF('оцене ученика'!$P$2=0," ",'оцене ученика'!$P$2)</f>
        <v>Обука у  виртуелном  предузећу</v>
      </c>
      <c r="AV7" t="str">
        <f>IF('оцене ученика'!P8=1,"недовољан", IF('оцене ученика'!P8=2,"довољан", IF('оцене ученика'!P8=3,"добар", IF('оцене ученика'!P8=4,"врло добар", IF('оцене ученика'!P8=5,"одличан"," ")))))</f>
        <v xml:space="preserve"> </v>
      </c>
      <c r="AW7" t="str">
        <f>IF('оцене ученика'!$Q$2=0," ",'оцене ученика'!$Q$2)</f>
        <v xml:space="preserve"> </v>
      </c>
      <c r="AX7" t="str">
        <f>IF('оцене ученика'!Q8=1,"недовољан", IF('оцене ученика'!Q8=2,"довољан", IF('оцене ученика'!Q8=3,"добар", IF('оцене ученика'!Q8=4,"врло добар", IF('оцене ученика'!Q8=5,"одличан"," ")))))</f>
        <v xml:space="preserve"> </v>
      </c>
      <c r="AY7" t="str">
        <f>IF('оцене ученика'!$R$2=0," ",'оцене ученика'!$R$2)</f>
        <v xml:space="preserve"> </v>
      </c>
      <c r="AZ7" t="str">
        <f>IF('оцене ученика'!R8=1,"недовољан", IF('оцене ученика'!R8=2,"довољан", IF('оцене ученика'!R8=3,"добар", IF('оцене ученика'!R8=4,"врло добар", IF('оцене ученика'!R8=5,"одличан"," ")))))</f>
        <v xml:space="preserve"> </v>
      </c>
      <c r="BA7" t="str">
        <f>IF('оцене ученика'!$S$2=0," ",'оцене ученика'!$S$2)</f>
        <v xml:space="preserve"> </v>
      </c>
      <c r="BB7" t="str">
        <f>IF('оцене ученика'!S8=1,"недовољан", IF('оцене ученика'!S8=2,"довољан", IF('оцене ученика'!S8=3,"добар", IF('оцене ученика'!S8=4,"врло добар", IF('оцене ученика'!S8=5,"одличан"," ")))))</f>
        <v xml:space="preserve"> </v>
      </c>
      <c r="BC7" t="str">
        <f>IF('оцене ученика'!$T$2=0," ",'оцене ученика'!$T$2)</f>
        <v xml:space="preserve"> </v>
      </c>
      <c r="BD7" t="str">
        <f>IF('оцене ученика'!T8=1,"недовољан", IF('оцене ученика'!T8=2,"довољан", IF('оцене ученика'!T8=3,"добар", IF('оцене ученика'!T8=4,"врло добар", IF('оцене ученика'!T8=5,"одличан"," ")))))</f>
        <v xml:space="preserve"> </v>
      </c>
      <c r="BE7" t="str">
        <f>IF('оцене ученика'!$U$2=0," ",'оцене ученика'!$U$2)</f>
        <v xml:space="preserve"> </v>
      </c>
      <c r="BF7" t="str">
        <f>IF('оцене ученика'!U8=1,"недовољан", IF('оцене ученика'!U8=2,"довољан", IF('оцене ученика'!U8=3,"добар", IF('оцене ученика'!U8=4,"врло добар", IF('оцене ученика'!U8=5,"одличан"," ")))))</f>
        <v xml:space="preserve"> </v>
      </c>
      <c r="BG7" t="str">
        <f>IF('оцене ученика'!W8=0,IF('оцене ученика'!X8=0," ",'оцене ученика'!$X$2),'оцене ученика'!$W$2)</f>
        <v xml:space="preserve"> </v>
      </c>
      <c r="BH7" t="str">
        <f>IF(BG7='оцене ученика'!$W$2,'оцене ученика'!W8,IF('подаци о ученицима'!BG7='оцене ученика'!$X$2,'оцене ученика'!X8," "))</f>
        <v xml:space="preserve"> </v>
      </c>
      <c r="BI7" s="9" t="str">
        <f>IF('оцене ученика'!Y8=1, "незадовољавајуће        1",IF('оцене ученика'!Y8=2,"довољно        2",IF('оцене ученика'!Y8=3,"добро        3",IF('оцене ученика'!Y8=4,"врло добро        4",IF('оцене ученика'!Y8=5,"примерно        5"," ")))))</f>
        <v xml:space="preserve"> </v>
      </c>
      <c r="BJ7" t="str">
        <f>IF('оцене ученика'!AF8="Одличан","одличним",IF('оцене ученика'!AF8="Врло добар","врло добрим",IF('оцене ученика'!AF8="Добар","добрим",IF('оцене ученика'!AF8="Довољан","довољним",IF('оцене ученика'!AF8="Недовољан","недовољним"," ")))))</f>
        <v xml:space="preserve"> </v>
      </c>
      <c r="BK7" s="10" t="str">
        <f>'оцене ученика'!AE8</f>
        <v xml:space="preserve"> </v>
      </c>
      <c r="BL7" s="10" t="e">
        <f t="shared" si="0"/>
        <v>#VALUE!</v>
      </c>
      <c r="BM7" s="11" t="e">
        <f t="shared" si="1"/>
        <v>#VALUE!</v>
      </c>
      <c r="BN7" t="e">
        <f t="shared" si="2"/>
        <v>#VALUE!</v>
      </c>
      <c r="BO7" t="e">
        <f>'подаци о школи за сведочанство'!$D$5</f>
        <v>#VALUE!</v>
      </c>
      <c r="BP7" t="str">
        <f>IF('оцене ученика'!D8=0," ",'оцене ученика'!D8)</f>
        <v xml:space="preserve"> </v>
      </c>
      <c r="BQ7" t="str">
        <f>IF('оцене ученика'!E8=0," ",'оцене ученика'!E8)</f>
        <v xml:space="preserve"> </v>
      </c>
      <c r="BR7" t="str">
        <f>IF('оцене ученика'!F8=0," ",'оцене ученика'!F8)</f>
        <v xml:space="preserve"> </v>
      </c>
      <c r="BS7" t="str">
        <f>IF('оцене ученика'!G8=0," ",'оцене ученика'!G8)</f>
        <v xml:space="preserve"> </v>
      </c>
      <c r="BT7" t="str">
        <f>IF('оцене ученика'!H8=0," ",'оцене ученика'!H8)</f>
        <v xml:space="preserve"> </v>
      </c>
      <c r="BU7" t="str">
        <f>IF('оцене ученика'!I8=0," ",'оцене ученика'!I8)</f>
        <v xml:space="preserve"> </v>
      </c>
      <c r="BV7" t="str">
        <f>IF('оцене ученика'!J8=0," ",'оцене ученика'!J8)</f>
        <v xml:space="preserve"> </v>
      </c>
      <c r="BW7" t="str">
        <f>IF('оцене ученика'!K8=0," ",'оцене ученика'!K8)</f>
        <v xml:space="preserve"> </v>
      </c>
      <c r="BX7" t="str">
        <f>IF('оцене ученика'!L8=0," ",'оцене ученика'!L8)</f>
        <v xml:space="preserve"> </v>
      </c>
      <c r="BY7" t="str">
        <f>IF('оцене ученика'!M8=0," ",'оцене ученика'!M8)</f>
        <v xml:space="preserve"> </v>
      </c>
      <c r="BZ7" t="str">
        <f>IF('оцене ученика'!N8=0," ",'оцене ученика'!N8)</f>
        <v xml:space="preserve"> </v>
      </c>
      <c r="CA7" t="str">
        <f>IF('оцене ученика'!O8=0," ",'оцене ученика'!O8)</f>
        <v xml:space="preserve"> </v>
      </c>
      <c r="CB7" t="str">
        <f>IF('оцене ученика'!P8=0," ",'оцене ученика'!P8)</f>
        <v xml:space="preserve"> </v>
      </c>
      <c r="CC7" t="str">
        <f>IF('оцене ученика'!Q8=0," ",'оцене ученика'!Q8)</f>
        <v xml:space="preserve"> </v>
      </c>
      <c r="CD7" t="str">
        <f>IF('оцене ученика'!R8=0," ",'оцене ученика'!R8)</f>
        <v xml:space="preserve"> </v>
      </c>
      <c r="CE7" t="str">
        <f>IF('оцене ученика'!S8=0," ",'оцене ученика'!S8)</f>
        <v xml:space="preserve"> </v>
      </c>
      <c r="CF7" t="str">
        <f>IF('оцене ученика'!T8=0," ",'оцене ученика'!T8)</f>
        <v xml:space="preserve"> </v>
      </c>
      <c r="CG7" t="str">
        <f>IF('оцене ученика'!U8=0," ",'оцене ученика'!U8)</f>
        <v xml:space="preserve"> </v>
      </c>
    </row>
    <row r="8" spans="1:85" x14ac:dyDescent="0.2">
      <c r="A8" s="156">
        <f>'оцене ученика'!A9</f>
        <v>7</v>
      </c>
      <c r="B8" s="156" t="str">
        <f>'оцене ученика'!B9</f>
        <v xml:space="preserve">Живановић  </v>
      </c>
      <c r="C8" s="156" t="str">
        <f>'оцене ученика'!C9</f>
        <v>Невена</v>
      </c>
      <c r="D8" s="158" t="s">
        <v>266</v>
      </c>
      <c r="E8" s="15" t="s">
        <v>284</v>
      </c>
      <c r="F8" s="15" t="s">
        <v>222</v>
      </c>
      <c r="G8" s="15">
        <v>2000</v>
      </c>
      <c r="H8" s="15" t="s">
        <v>209</v>
      </c>
      <c r="I8" s="15" t="s">
        <v>259</v>
      </c>
      <c r="J8" s="15" t="s">
        <v>212</v>
      </c>
      <c r="K8" s="15" t="s">
        <v>211</v>
      </c>
      <c r="L8" s="15" t="s">
        <v>210</v>
      </c>
      <c r="M8" s="15"/>
      <c r="N8" s="15"/>
      <c r="O8" t="str">
        <f>'подаци о школи за сведочанство'!$B$1</f>
        <v>Трговачка школа</v>
      </c>
      <c r="P8" t="str">
        <f>'подаци о школи за сведочанство'!$B$2</f>
        <v>Београд</v>
      </c>
      <c r="Q8" t="str">
        <f>'подаци о школи за сведочанство'!$B$3</f>
        <v>022-05-425/94-03</v>
      </c>
      <c r="R8" t="str">
        <f>'подаци о школи за сведочанство'!$B$4</f>
        <v>22.04.1994.</v>
      </c>
      <c r="S8" t="str">
        <f>'подаци о школи за сведочанство'!$B$5</f>
        <v>2016/2017.</v>
      </c>
      <c r="T8">
        <f>'подаци о школи за сведочанство'!$B$6</f>
        <v>0</v>
      </c>
      <c r="U8" t="str">
        <f>'подаци о школи за сведочанство'!$B$7</f>
        <v>Комерцијалиста</v>
      </c>
      <c r="V8" t="str">
        <f>'подаци о школи за сведочанство'!$B$8</f>
        <v>четири</v>
      </c>
      <c r="W8" t="str">
        <f>'оцене ученика'!$D$2</f>
        <v>Српски  језик и књижевност</v>
      </c>
      <c r="X8" s="9" t="str">
        <f>IF('оцене ученика'!D9=1,"недовољан", IF('оцене ученика'!D9=2,"довољан", IF('оцене ученика'!D9=3,"добар", IF('оцене ученика'!D9=4,"врло добар", IF('оцене ученика'!D9=5,"одличан"," ")))))</f>
        <v xml:space="preserve"> </v>
      </c>
      <c r="Y8" t="str">
        <f>IF('оцене ученика'!$E$2=0," ",'оцене ученика'!$E$2)</f>
        <v>Енглески    језик</v>
      </c>
      <c r="Z8" t="str">
        <f>IF('оцене ученика'!E9=1,"недовољан", IF('оцене ученика'!E9=2,"довољан", IF('оцене ученика'!E9=3,"добар", IF('оцене ученика'!E9=4,"врло добар", IF('оцене ученика'!E9=5,"одличан"," ")))))</f>
        <v xml:space="preserve"> </v>
      </c>
      <c r="AA8" t="str">
        <f>IF('оцене ученика'!$F$2=0," ",'оцене ученика'!$F$2)</f>
        <v>Физичко васпитање</v>
      </c>
      <c r="AB8" t="str">
        <f>IF('оцене ученика'!F9=1,"недовољан", IF('оцене ученика'!F9=2,"довољан", IF('оцене ученика'!F9=3,"добар", IF('оцене ученика'!F9=4,"врло добар", IF('оцене ученика'!F9=5,"одличан"," ")))))</f>
        <v xml:space="preserve"> </v>
      </c>
      <c r="AC8" t="str">
        <f>IF('оцене ученика'!$G$2=0," ",'оцене ученика'!$G$2)</f>
        <v>Матекатика</v>
      </c>
      <c r="AD8" t="str">
        <f>IF('оцене ученика'!G9=1,"недовољан", IF('оцене ученика'!G9=2,"довољан", IF('оцене ученика'!G9=3,"добар", IF('оцене ученика'!G9=4,"врло добар", IF('оцене ученика'!G9=5,"одличан"," ")))))</f>
        <v xml:space="preserve"> </v>
      </c>
      <c r="AE8" t="str">
        <f>IF('оцене ученика'!$H$2=0," ",'оцене ученика'!$H$2)</f>
        <v>Хемија</v>
      </c>
      <c r="AF8" t="str">
        <f>IF('оцене ученика'!H9=1,"недовољан", IF('оцене ученика'!H9=2,"довољан", IF('оцене ученика'!H9=3,"добар", IF('оцене ученика'!H9=4,"врло добар", IF('оцене ученика'!H9=5,"одличан"," ")))))</f>
        <v xml:space="preserve"> </v>
      </c>
      <c r="AG8" t="str">
        <f>IF('оцене ученика'!$I$2=0," ",'оцене ученика'!$I$2)</f>
        <v>Биологија</v>
      </c>
      <c r="AH8" t="str">
        <f>IF('оцене ученика'!I9=1,"недовољан", IF('оцене ученика'!I9=2,"довољан", IF('оцене ученика'!I9=3,"добар", IF('оцене ученика'!I9=4,"врло добар", IF('оцене ученика'!I9=5,"одличан"," ")))))</f>
        <v xml:space="preserve"> </v>
      </c>
      <c r="AI8" t="str">
        <f>IF('оцене ученика'!$J$2=0," ",'оцене ученика'!$J$2)</f>
        <v>Немачки   језик</v>
      </c>
      <c r="AJ8" t="str">
        <f>IF('оцене ученика'!J9=1,"недовољан", IF('оцене ученика'!J9=2,"довољан", IF('оцене ученика'!J9=3,"добар", IF('оцене ученика'!J9=4,"врло добар", IF('оцене ученика'!J9=5,"одличан"," ")))))</f>
        <v xml:space="preserve"> </v>
      </c>
      <c r="AK8" t="str">
        <f>IF('оцене ученика'!$K$2=0," ",'оцене ученика'!$K$2)</f>
        <v>Принципи  економије</v>
      </c>
      <c r="AL8" t="str">
        <f>IF('оцене ученика'!K9=1,"недовољан", IF('оцене ученика'!K9=2,"довољан", IF('оцене ученика'!K9=3,"добар", IF('оцене ученика'!K9=4,"врло добар", IF('оцене ученика'!K9=5,"одличан"," ")))))</f>
        <v xml:space="preserve"> </v>
      </c>
      <c r="AM8" t="str">
        <f>IF('оцене ученика'!$L$2=0," ",'оцене ученика'!$L$2)</f>
        <v>Право</v>
      </c>
      <c r="AN8" t="str">
        <f>IF('оцене ученика'!L9=1,"недовољан", IF('оцене ученика'!L9=2,"довољан", IF('оцене ученика'!L9=3,"добар3", IF('оцене ученика'!L9=4,"врло добар", IF('оцене ученика'!L9=5,"одличан"," ")))))</f>
        <v xml:space="preserve"> </v>
      </c>
      <c r="AO8" t="str">
        <f>IF('оцене ученика'!$M$2=0," ",'оцене ученика'!$M$2)</f>
        <v>Канцеларијско   пословање</v>
      </c>
      <c r="AP8" t="str">
        <f>IF('оцене ученика'!M9=1,"недовољан", IF('оцене ученика'!M9=2,"довољан", IF('оцене ученика'!M9=3,"добар", IF('оцене ученика'!M9=4,"врло добар", IF('оцене ученика'!M9=5,"одличан"," ")))))</f>
        <v xml:space="preserve"> </v>
      </c>
      <c r="AQ8" t="str">
        <f>IF('оцене ученика'!$N$2=0," ",'оцене ученика'!$N$2)</f>
        <v>Рачуноводство у   трговини</v>
      </c>
      <c r="AR8" t="str">
        <f>IF('оцене ученика'!N9=1,"недовољан", IF('оцене ученика'!N9=2,"довољан", IF('оцене ученика'!N9=3,"добар", IF('оцене ученика'!N9=4,"врло добар", IF('оцене ученика'!N9=5,"одличан"," ")))))</f>
        <v xml:space="preserve"> </v>
      </c>
      <c r="AS8" t="str">
        <f>IF('оцене ученика'!$O$2=0," ",'оцене ученика'!$O$2)</f>
        <v>Организација  набавке и продаје</v>
      </c>
      <c r="AT8" t="str">
        <f>IF('оцене ученика'!O9=1,"недовољан", IF('оцене ученика'!O9=2,"довољан", IF('оцене ученика'!O9=3,"добар", IF('оцене ученика'!O9=4,"врло добар", IF('оцене ученика'!O9=5,"одличан"," ")))))</f>
        <v xml:space="preserve"> </v>
      </c>
      <c r="AU8" t="str">
        <f>IF('оцене ученика'!$P$2=0," ",'оцене ученика'!$P$2)</f>
        <v>Обука у  виртуелном  предузећу</v>
      </c>
      <c r="AV8" t="str">
        <f>IF('оцене ученика'!P9=1,"недовољан", IF('оцене ученика'!P9=2,"довољан", IF('оцене ученика'!P9=3,"добар", IF('оцене ученика'!P9=4,"врло добар", IF('оцене ученика'!P9=5,"одличан"," ")))))</f>
        <v xml:space="preserve"> </v>
      </c>
      <c r="AW8" t="str">
        <f>IF('оцене ученика'!$Q$2=0," ",'оцене ученика'!$Q$2)</f>
        <v xml:space="preserve"> </v>
      </c>
      <c r="AX8" t="str">
        <f>IF('оцене ученика'!Q9=1,"недовољан", IF('оцене ученика'!Q9=2,"довољан", IF('оцене ученика'!Q9=3,"добар", IF('оцене ученика'!Q9=4,"врло добар", IF('оцене ученика'!Q9=5,"одличан"," ")))))</f>
        <v xml:space="preserve"> </v>
      </c>
      <c r="AY8" t="str">
        <f>IF('оцене ученика'!$R$2=0," ",'оцене ученика'!$R$2)</f>
        <v xml:space="preserve"> </v>
      </c>
      <c r="AZ8" t="str">
        <f>IF('оцене ученика'!R9=1,"недовољан", IF('оцене ученика'!R9=2,"довољан", IF('оцене ученика'!R9=3,"добар", IF('оцене ученика'!R9=4,"врло добар", IF('оцене ученика'!R9=5,"одличан"," ")))))</f>
        <v xml:space="preserve"> </v>
      </c>
      <c r="BA8" t="str">
        <f>IF('оцене ученика'!$S$2=0," ",'оцене ученика'!$S$2)</f>
        <v xml:space="preserve"> </v>
      </c>
      <c r="BB8" t="str">
        <f>IF('оцене ученика'!S9=1,"недовољан", IF('оцене ученика'!S9=2,"довољан", IF('оцене ученика'!S9=3,"добар", IF('оцене ученика'!S9=4,"врло добар", IF('оцене ученика'!S9=5,"одличан"," ")))))</f>
        <v xml:space="preserve"> </v>
      </c>
      <c r="BC8" t="str">
        <f>IF('оцене ученика'!$T$2=0," ",'оцене ученика'!$T$2)</f>
        <v xml:space="preserve"> </v>
      </c>
      <c r="BD8" t="str">
        <f>IF('оцене ученика'!T9=1,"недовољан", IF('оцене ученика'!T9=2,"довољан", IF('оцене ученика'!T9=3,"добар", IF('оцене ученика'!T9=4,"врло добар", IF('оцене ученика'!T9=5,"одличан"," ")))))</f>
        <v xml:space="preserve"> </v>
      </c>
      <c r="BE8" t="str">
        <f>IF('оцене ученика'!$U$2=0," ",'оцене ученика'!$U$2)</f>
        <v xml:space="preserve"> </v>
      </c>
      <c r="BF8" t="str">
        <f>IF('оцене ученика'!U9=1,"недовољан", IF('оцене ученика'!U9=2,"довољан", IF('оцене ученика'!U9=3,"добар", IF('оцене ученика'!U9=4,"врло добар", IF('оцене ученика'!U9=5,"одличан"," ")))))</f>
        <v xml:space="preserve"> </v>
      </c>
      <c r="BG8" t="str">
        <f>IF('оцене ученика'!W9=0,IF('оцене ученика'!X9=0," ",'оцене ученика'!$X$2),'оцене ученика'!$W$2)</f>
        <v xml:space="preserve"> </v>
      </c>
      <c r="BH8" t="str">
        <f>IF(BG8='оцене ученика'!$W$2,'оцене ученика'!W9,IF('подаци о ученицима'!BG8='оцене ученика'!$X$2,'оцене ученика'!X9," "))</f>
        <v xml:space="preserve"> </v>
      </c>
      <c r="BI8" s="9" t="str">
        <f>IF('оцене ученика'!Y9=1, "незадовољавајуће        1",IF('оцене ученика'!Y9=2,"довољно        2",IF('оцене ученика'!Y9=3,"добро        3",IF('оцене ученика'!Y9=4,"врло добро        4",IF('оцене ученика'!Y9=5,"примерно        5"," ")))))</f>
        <v xml:space="preserve"> </v>
      </c>
      <c r="BJ8" t="str">
        <f>IF('оцене ученика'!AF9="Одличан","одличним",IF('оцене ученика'!AF9="Врло добар","врло добрим",IF('оцене ученика'!AF9="Добар","добрим",IF('оцене ученика'!AF9="Довољан","довољним",IF('оцене ученика'!AF9="Недовољан","недовољним"," ")))))</f>
        <v xml:space="preserve"> </v>
      </c>
      <c r="BK8" s="10" t="str">
        <f>'оцене ученика'!AE9</f>
        <v xml:space="preserve"> </v>
      </c>
      <c r="BL8" s="10" t="e">
        <f t="shared" si="0"/>
        <v>#VALUE!</v>
      </c>
      <c r="BM8" s="11" t="e">
        <f t="shared" si="1"/>
        <v>#VALUE!</v>
      </c>
      <c r="BN8" t="e">
        <f t="shared" si="2"/>
        <v>#VALUE!</v>
      </c>
      <c r="BO8" t="e">
        <f>'подаци о школи за сведочанство'!$D$5</f>
        <v>#VALUE!</v>
      </c>
      <c r="BP8" t="str">
        <f>IF('оцене ученика'!D9=0," ",'оцене ученика'!D9)</f>
        <v xml:space="preserve"> </v>
      </c>
      <c r="BQ8" t="str">
        <f>IF('оцене ученика'!E9=0," ",'оцене ученика'!E9)</f>
        <v xml:space="preserve"> </v>
      </c>
      <c r="BR8" t="str">
        <f>IF('оцене ученика'!F9=0," ",'оцене ученика'!F9)</f>
        <v xml:space="preserve"> </v>
      </c>
      <c r="BS8" t="str">
        <f>IF('оцене ученика'!G9=0," ",'оцене ученика'!G9)</f>
        <v xml:space="preserve"> </v>
      </c>
      <c r="BT8" t="str">
        <f>IF('оцене ученика'!H9=0," ",'оцене ученика'!H9)</f>
        <v xml:space="preserve"> </v>
      </c>
      <c r="BU8" t="str">
        <f>IF('оцене ученика'!I9=0," ",'оцене ученика'!I9)</f>
        <v xml:space="preserve"> </v>
      </c>
      <c r="BV8" t="str">
        <f>IF('оцене ученика'!J9=0," ",'оцене ученика'!J9)</f>
        <v xml:space="preserve"> </v>
      </c>
      <c r="BW8" t="str">
        <f>IF('оцене ученика'!K9=0," ",'оцене ученика'!K9)</f>
        <v xml:space="preserve"> </v>
      </c>
      <c r="BX8" t="str">
        <f>IF('оцене ученика'!L9=0," ",'оцене ученика'!L9)</f>
        <v xml:space="preserve"> </v>
      </c>
      <c r="BY8" t="str">
        <f>IF('оцене ученика'!M9=0," ",'оцене ученика'!M9)</f>
        <v xml:space="preserve"> </v>
      </c>
      <c r="BZ8" t="str">
        <f>IF('оцене ученика'!N9=0," ",'оцене ученика'!N9)</f>
        <v xml:space="preserve"> </v>
      </c>
      <c r="CA8" t="str">
        <f>IF('оцене ученика'!O9=0," ",'оцене ученика'!O9)</f>
        <v xml:space="preserve"> </v>
      </c>
      <c r="CB8" t="str">
        <f>IF('оцене ученика'!P9=0," ",'оцене ученика'!P9)</f>
        <v xml:space="preserve"> </v>
      </c>
      <c r="CC8" t="str">
        <f>IF('оцене ученика'!Q9=0," ",'оцене ученика'!Q9)</f>
        <v xml:space="preserve"> </v>
      </c>
      <c r="CD8" t="str">
        <f>IF('оцене ученика'!R9=0," ",'оцене ученика'!R9)</f>
        <v xml:space="preserve"> </v>
      </c>
      <c r="CE8" t="str">
        <f>IF('оцене ученика'!S9=0," ",'оцене ученика'!S9)</f>
        <v xml:space="preserve"> </v>
      </c>
      <c r="CF8" t="str">
        <f>IF('оцене ученика'!T9=0," ",'оцене ученика'!T9)</f>
        <v xml:space="preserve"> </v>
      </c>
      <c r="CG8" t="str">
        <f>IF('оцене ученика'!U9=0," ",'оцене ученика'!U9)</f>
        <v xml:space="preserve"> </v>
      </c>
    </row>
    <row r="9" spans="1:85" x14ac:dyDescent="0.2">
      <c r="A9" s="156">
        <f>'оцене ученика'!A10</f>
        <v>8</v>
      </c>
      <c r="B9" s="156" t="str">
        <f>'оцене ученика'!B10</f>
        <v>Илић</v>
      </c>
      <c r="C9" s="156" t="str">
        <f>'оцене ученика'!C10</f>
        <v>Небојша</v>
      </c>
      <c r="D9" s="158" t="s">
        <v>267</v>
      </c>
      <c r="E9" s="15" t="s">
        <v>223</v>
      </c>
      <c r="F9" s="15" t="s">
        <v>224</v>
      </c>
      <c r="G9" s="15">
        <v>2000</v>
      </c>
      <c r="H9" s="15" t="s">
        <v>209</v>
      </c>
      <c r="I9" s="15" t="s">
        <v>258</v>
      </c>
      <c r="J9" s="15" t="s">
        <v>212</v>
      </c>
      <c r="K9" s="15" t="s">
        <v>211</v>
      </c>
      <c r="L9" s="15" t="s">
        <v>210</v>
      </c>
      <c r="M9" s="15"/>
      <c r="N9" s="15"/>
      <c r="O9" t="str">
        <f>'подаци о школи за сведочанство'!$B$1</f>
        <v>Трговачка школа</v>
      </c>
      <c r="P9" t="str">
        <f>'подаци о школи за сведочанство'!$B$2</f>
        <v>Београд</v>
      </c>
      <c r="Q9" t="str">
        <f>'подаци о школи за сведочанство'!$B$3</f>
        <v>022-05-425/94-03</v>
      </c>
      <c r="R9" t="str">
        <f>'подаци о школи за сведочанство'!$B$4</f>
        <v>22.04.1994.</v>
      </c>
      <c r="S9" t="str">
        <f>'подаци о школи за сведочанство'!$B$5</f>
        <v>2016/2017.</v>
      </c>
      <c r="T9">
        <f>'подаци о школи за сведочанство'!$B$6</f>
        <v>0</v>
      </c>
      <c r="U9" t="str">
        <f>'подаци о школи за сведочанство'!$B$7</f>
        <v>Комерцијалиста</v>
      </c>
      <c r="V9" t="str">
        <f>'подаци о школи за сведочанство'!$B$8</f>
        <v>четири</v>
      </c>
      <c r="W9" t="str">
        <f>'оцене ученика'!$D$2</f>
        <v>Српски  језик и књижевност</v>
      </c>
      <c r="X9" s="9" t="str">
        <f>IF('оцене ученика'!D10=1,"недовољан", IF('оцене ученика'!D10=2,"довољан", IF('оцене ученика'!D10=3,"добар", IF('оцене ученика'!D10=4,"врло добар", IF('оцене ученика'!D10=5,"одличан"," ")))))</f>
        <v xml:space="preserve"> </v>
      </c>
      <c r="Y9" t="str">
        <f>IF('оцене ученика'!$E$2=0," ",'оцене ученика'!$E$2)</f>
        <v>Енглески    језик</v>
      </c>
      <c r="Z9" t="str">
        <f>IF('оцене ученика'!E10=1,"недовољан", IF('оцене ученика'!E10=2,"довољан", IF('оцене ученика'!E10=3,"добар", IF('оцене ученика'!E10=4,"врло добар", IF('оцене ученика'!E10=5,"одличан"," ")))))</f>
        <v xml:space="preserve"> </v>
      </c>
      <c r="AA9" t="str">
        <f>IF('оцене ученика'!$F$2=0," ",'оцене ученика'!$F$2)</f>
        <v>Физичко васпитање</v>
      </c>
      <c r="AB9" t="str">
        <f>IF('оцене ученика'!F10=1,"недовољан", IF('оцене ученика'!F10=2,"довољан", IF('оцене ученика'!F10=3,"добар", IF('оцене ученика'!F10=4,"врло добар", IF('оцене ученика'!F10=5,"одличан"," ")))))</f>
        <v xml:space="preserve"> </v>
      </c>
      <c r="AC9" t="str">
        <f>IF('оцене ученика'!$G$2=0," ",'оцене ученика'!$G$2)</f>
        <v>Матекатика</v>
      </c>
      <c r="AD9" t="str">
        <f>IF('оцене ученика'!G10=1,"недовољан", IF('оцене ученика'!G10=2,"довољан", IF('оцене ученика'!G10=3,"добар", IF('оцене ученика'!G10=4,"врло добар", IF('оцене ученика'!G10=5,"одличан"," ")))))</f>
        <v xml:space="preserve"> </v>
      </c>
      <c r="AE9" t="str">
        <f>IF('оцене ученика'!$H$2=0," ",'оцене ученика'!$H$2)</f>
        <v>Хемија</v>
      </c>
      <c r="AF9" t="str">
        <f>IF('оцене ученика'!H10=1,"недовољан", IF('оцене ученика'!H10=2,"довољан", IF('оцене ученика'!H10=3,"добар", IF('оцене ученика'!H10=4,"врло добар", IF('оцене ученика'!H10=5,"одличан"," ")))))</f>
        <v xml:space="preserve"> </v>
      </c>
      <c r="AG9" t="str">
        <f>IF('оцене ученика'!$I$2=0," ",'оцене ученика'!$I$2)</f>
        <v>Биологија</v>
      </c>
      <c r="AH9" t="str">
        <f>IF('оцене ученика'!I10=1,"недовољан", IF('оцене ученика'!I10=2,"довољан", IF('оцене ученика'!I10=3,"добар", IF('оцене ученика'!I10=4,"врло добар", IF('оцене ученика'!I10=5,"одличан"," ")))))</f>
        <v xml:space="preserve"> </v>
      </c>
      <c r="AI9" t="str">
        <f>IF('оцене ученика'!$J$2=0," ",'оцене ученика'!$J$2)</f>
        <v>Немачки   језик</v>
      </c>
      <c r="AJ9" t="str">
        <f>IF('оцене ученика'!J10=1,"недовољан", IF('оцене ученика'!J10=2,"довољан", IF('оцене ученика'!J10=3,"добар", IF('оцене ученика'!J10=4,"врло добар", IF('оцене ученика'!J10=5,"одличан"," ")))))</f>
        <v xml:space="preserve"> </v>
      </c>
      <c r="AK9" t="str">
        <f>IF('оцене ученика'!$K$2=0," ",'оцене ученика'!$K$2)</f>
        <v>Принципи  економије</v>
      </c>
      <c r="AL9" t="str">
        <f>IF('оцене ученика'!K10=1,"недовољан", IF('оцене ученика'!K10=2,"довољан", IF('оцене ученика'!K10=3,"добар", IF('оцене ученика'!K10=4,"врло добар", IF('оцене ученика'!K10=5,"одличан"," ")))))</f>
        <v xml:space="preserve"> </v>
      </c>
      <c r="AM9" t="str">
        <f>IF('оцене ученика'!$L$2=0," ",'оцене ученика'!$L$2)</f>
        <v>Право</v>
      </c>
      <c r="AN9" t="str">
        <f>IF('оцене ученика'!L10=1,"недовољан", IF('оцене ученика'!L10=2,"довољан", IF('оцене ученика'!L10=3,"добар3", IF('оцене ученика'!L10=4,"врло добар", IF('оцене ученика'!L10=5,"одличан"," ")))))</f>
        <v xml:space="preserve"> </v>
      </c>
      <c r="AO9" t="str">
        <f>IF('оцене ученика'!$M$2=0," ",'оцене ученика'!$M$2)</f>
        <v>Канцеларијско   пословање</v>
      </c>
      <c r="AP9" t="str">
        <f>IF('оцене ученика'!M10=1,"недовољан", IF('оцене ученика'!M10=2,"довољан", IF('оцене ученика'!M10=3,"добар", IF('оцене ученика'!M10=4,"врло добар", IF('оцене ученика'!M10=5,"одличан"," ")))))</f>
        <v xml:space="preserve"> </v>
      </c>
      <c r="AQ9" t="str">
        <f>IF('оцене ученика'!$N$2=0," ",'оцене ученика'!$N$2)</f>
        <v>Рачуноводство у   трговини</v>
      </c>
      <c r="AR9" t="str">
        <f>IF('оцене ученика'!N10=1,"недовољан", IF('оцене ученика'!N10=2,"довољан", IF('оцене ученика'!N10=3,"добар", IF('оцене ученика'!N10=4,"врло добар", IF('оцене ученика'!N10=5,"одличан"," ")))))</f>
        <v xml:space="preserve"> </v>
      </c>
      <c r="AS9" t="str">
        <f>IF('оцене ученика'!$O$2=0," ",'оцене ученика'!$O$2)</f>
        <v>Организација  набавке и продаје</v>
      </c>
      <c r="AT9" t="str">
        <f>IF('оцене ученика'!O10=1,"недовољан", IF('оцене ученика'!O10=2,"довољан", IF('оцене ученика'!O10=3,"добар", IF('оцене ученика'!O10=4,"врло добар", IF('оцене ученика'!O10=5,"одличан"," ")))))</f>
        <v xml:space="preserve"> </v>
      </c>
      <c r="AU9" t="str">
        <f>IF('оцене ученика'!$P$2=0," ",'оцене ученика'!$P$2)</f>
        <v>Обука у  виртуелном  предузећу</v>
      </c>
      <c r="AV9" t="str">
        <f>IF('оцене ученика'!P10=1,"недовољан", IF('оцене ученика'!P10=2,"довољан", IF('оцене ученика'!P10=3,"добар", IF('оцене ученика'!P10=4,"врло добар", IF('оцене ученика'!P10=5,"одличан"," ")))))</f>
        <v xml:space="preserve"> </v>
      </c>
      <c r="AW9" t="str">
        <f>IF('оцене ученика'!$Q$2=0," ",'оцене ученика'!$Q$2)</f>
        <v xml:space="preserve"> </v>
      </c>
      <c r="AX9" t="str">
        <f>IF('оцене ученика'!Q10=1,"недовољан", IF('оцене ученика'!Q10=2,"довољан", IF('оцене ученика'!Q10=3,"добар", IF('оцене ученика'!Q10=4,"врло добар", IF('оцене ученика'!Q10=5,"одличан"," ")))))</f>
        <v xml:space="preserve"> </v>
      </c>
      <c r="AY9" t="str">
        <f>IF('оцене ученика'!$R$2=0," ",'оцене ученика'!$R$2)</f>
        <v xml:space="preserve"> </v>
      </c>
      <c r="AZ9" t="str">
        <f>IF('оцене ученика'!R10=1,"недовољан", IF('оцене ученика'!R10=2,"довољан", IF('оцене ученика'!R10=3,"добар", IF('оцене ученика'!R10=4,"врло добар", IF('оцене ученика'!R10=5,"одличан"," ")))))</f>
        <v xml:space="preserve"> </v>
      </c>
      <c r="BA9" t="str">
        <f>IF('оцене ученика'!$S$2=0," ",'оцене ученика'!$S$2)</f>
        <v xml:space="preserve"> </v>
      </c>
      <c r="BB9" t="str">
        <f>IF('оцене ученика'!S10=1,"недовољан", IF('оцене ученика'!S10=2,"довољан", IF('оцене ученика'!S10=3,"добар", IF('оцене ученика'!S10=4,"врло добар", IF('оцене ученика'!S10=5,"одличан"," ")))))</f>
        <v xml:space="preserve"> </v>
      </c>
      <c r="BC9" t="str">
        <f>IF('оцене ученика'!$T$2=0," ",'оцене ученика'!$T$2)</f>
        <v xml:space="preserve"> </v>
      </c>
      <c r="BD9" t="str">
        <f>IF('оцене ученика'!T10=1,"недовољан", IF('оцене ученика'!T10=2,"довољан", IF('оцене ученика'!T10=3,"добар", IF('оцене ученика'!T10=4,"врло добар", IF('оцене ученика'!T10=5,"одличан"," ")))))</f>
        <v xml:space="preserve"> </v>
      </c>
      <c r="BE9" t="str">
        <f>IF('оцене ученика'!$U$2=0," ",'оцене ученика'!$U$2)</f>
        <v xml:space="preserve"> </v>
      </c>
      <c r="BF9" t="str">
        <f>IF('оцене ученика'!U10=1,"недовољан", IF('оцене ученика'!U10=2,"довољан", IF('оцене ученика'!U10=3,"добар", IF('оцене ученика'!U10=4,"врло добар", IF('оцене ученика'!U10=5,"одличан"," ")))))</f>
        <v xml:space="preserve"> </v>
      </c>
      <c r="BG9" t="str">
        <f>IF('оцене ученика'!W10=0,IF('оцене ученика'!X10=0," ",'оцене ученика'!$X$2),'оцене ученика'!$W$2)</f>
        <v xml:space="preserve"> </v>
      </c>
      <c r="BH9" t="str">
        <f>IF(BG9='оцене ученика'!$W$2,'оцене ученика'!W10,IF('подаци о ученицима'!BG9='оцене ученика'!$X$2,'оцене ученика'!X10," "))</f>
        <v xml:space="preserve"> </v>
      </c>
      <c r="BI9" s="9" t="str">
        <f>IF('оцене ученика'!Y10=1, "незадовољавајуће        1",IF('оцене ученика'!Y10=2,"довољно        2",IF('оцене ученика'!Y10=3,"добро        3",IF('оцене ученика'!Y10=4,"врло добро        4",IF('оцене ученика'!Y10=5,"примерно        5"," ")))))</f>
        <v xml:space="preserve"> </v>
      </c>
      <c r="BJ9" t="str">
        <f>IF('оцене ученика'!AF10="Одличан","одличним",IF('оцене ученика'!AF10="Врло добар","врло добрим",IF('оцене ученика'!AF10="Добар","добрим",IF('оцене ученика'!AF10="Довољан","довољним",IF('оцене ученика'!AF10="Недовољан","недовољним"," ")))))</f>
        <v xml:space="preserve"> </v>
      </c>
      <c r="BK9" s="10" t="str">
        <f>'оцене ученика'!AE10</f>
        <v xml:space="preserve"> </v>
      </c>
      <c r="BL9" s="10" t="e">
        <f t="shared" si="0"/>
        <v>#VALUE!</v>
      </c>
      <c r="BM9" s="11" t="e">
        <f t="shared" si="1"/>
        <v>#VALUE!</v>
      </c>
      <c r="BN9" t="e">
        <f t="shared" si="2"/>
        <v>#VALUE!</v>
      </c>
      <c r="BO9" t="e">
        <f>'подаци о школи за сведочанство'!$D$5</f>
        <v>#VALUE!</v>
      </c>
      <c r="BP9" t="str">
        <f>IF('оцене ученика'!D10=0," ",'оцене ученика'!D10)</f>
        <v xml:space="preserve"> </v>
      </c>
      <c r="BQ9" t="str">
        <f>IF('оцене ученика'!E10=0," ",'оцене ученика'!E10)</f>
        <v xml:space="preserve"> </v>
      </c>
      <c r="BR9" t="str">
        <f>IF('оцене ученика'!F10=0," ",'оцене ученика'!F10)</f>
        <v xml:space="preserve"> </v>
      </c>
      <c r="BS9" t="str">
        <f>IF('оцене ученика'!G10=0," ",'оцене ученика'!G10)</f>
        <v xml:space="preserve"> </v>
      </c>
      <c r="BT9" t="str">
        <f>IF('оцене ученика'!H10=0," ",'оцене ученика'!H10)</f>
        <v xml:space="preserve"> </v>
      </c>
      <c r="BU9" t="str">
        <f>IF('оцене ученика'!I10=0," ",'оцене ученика'!I10)</f>
        <v xml:space="preserve"> </v>
      </c>
      <c r="BV9" t="str">
        <f>IF('оцене ученика'!J10=0," ",'оцене ученика'!J10)</f>
        <v xml:space="preserve"> </v>
      </c>
      <c r="BW9" t="str">
        <f>IF('оцене ученика'!K10=0," ",'оцене ученика'!K10)</f>
        <v xml:space="preserve"> </v>
      </c>
      <c r="BX9" t="str">
        <f>IF('оцене ученика'!L10=0," ",'оцене ученика'!L10)</f>
        <v xml:space="preserve"> </v>
      </c>
      <c r="BY9" t="str">
        <f>IF('оцене ученика'!M10=0," ",'оцене ученика'!M10)</f>
        <v xml:space="preserve"> </v>
      </c>
      <c r="BZ9" t="str">
        <f>IF('оцене ученика'!N10=0," ",'оцене ученика'!N10)</f>
        <v xml:space="preserve"> </v>
      </c>
      <c r="CA9" t="str">
        <f>IF('оцене ученика'!O10=0," ",'оцене ученика'!O10)</f>
        <v xml:space="preserve"> </v>
      </c>
      <c r="CB9" t="str">
        <f>IF('оцене ученика'!P10=0," ",'оцене ученика'!P10)</f>
        <v xml:space="preserve"> </v>
      </c>
      <c r="CC9" t="str">
        <f>IF('оцене ученика'!Q10=0," ",'оцене ученика'!Q10)</f>
        <v xml:space="preserve"> </v>
      </c>
      <c r="CD9" t="str">
        <f>IF('оцене ученика'!R10=0," ",'оцене ученика'!R10)</f>
        <v xml:space="preserve"> </v>
      </c>
      <c r="CE9" t="str">
        <f>IF('оцене ученика'!S10=0," ",'оцене ученика'!S10)</f>
        <v xml:space="preserve"> </v>
      </c>
      <c r="CF9" t="str">
        <f>IF('оцене ученика'!T10=0," ",'оцене ученика'!T10)</f>
        <v xml:space="preserve"> </v>
      </c>
      <c r="CG9" t="str">
        <f>IF('оцене ученика'!U10=0," ",'оцене ученика'!U10)</f>
        <v xml:space="preserve"> </v>
      </c>
    </row>
    <row r="10" spans="1:85" x14ac:dyDescent="0.2">
      <c r="A10" s="156">
        <f>'оцене ученика'!A11</f>
        <v>9</v>
      </c>
      <c r="B10" s="156" t="str">
        <f>'оцене ученика'!B11</f>
        <v>Илић</v>
      </c>
      <c r="C10" s="156" t="str">
        <f>'оцене ученика'!C11</f>
        <v>Софија</v>
      </c>
      <c r="D10" s="158" t="s">
        <v>268</v>
      </c>
      <c r="E10" s="15" t="s">
        <v>215</v>
      </c>
      <c r="F10" s="15" t="s">
        <v>225</v>
      </c>
      <c r="G10" s="15">
        <v>2001</v>
      </c>
      <c r="H10" s="15" t="s">
        <v>209</v>
      </c>
      <c r="I10" s="15" t="s">
        <v>258</v>
      </c>
      <c r="J10" s="15" t="s">
        <v>212</v>
      </c>
      <c r="K10" s="15" t="s">
        <v>211</v>
      </c>
      <c r="L10" s="15" t="s">
        <v>210</v>
      </c>
      <c r="M10" s="15"/>
      <c r="N10" s="15"/>
      <c r="O10" t="str">
        <f>'подаци о школи за сведочанство'!$B$1</f>
        <v>Трговачка школа</v>
      </c>
      <c r="P10" t="str">
        <f>'подаци о школи за сведочанство'!$B$2</f>
        <v>Београд</v>
      </c>
      <c r="Q10" t="str">
        <f>'подаци о школи за сведочанство'!$B$3</f>
        <v>022-05-425/94-03</v>
      </c>
      <c r="R10" t="str">
        <f>'подаци о школи за сведочанство'!$B$4</f>
        <v>22.04.1994.</v>
      </c>
      <c r="S10" t="str">
        <f>'подаци о школи за сведочанство'!$B$5</f>
        <v>2016/2017.</v>
      </c>
      <c r="T10">
        <f>'подаци о школи за сведочанство'!$B$6</f>
        <v>0</v>
      </c>
      <c r="U10" t="str">
        <f>'подаци о школи за сведочанство'!$B$7</f>
        <v>Комерцијалиста</v>
      </c>
      <c r="V10" t="str">
        <f>'подаци о школи за сведочанство'!$B$8</f>
        <v>четири</v>
      </c>
      <c r="W10" t="str">
        <f>'оцене ученика'!$D$2</f>
        <v>Српски  језик и књижевност</v>
      </c>
      <c r="X10" s="9" t="str">
        <f>IF('оцене ученика'!D11=1,"недовољан", IF('оцене ученика'!D11=2,"довољан", IF('оцене ученика'!D11=3,"добар", IF('оцене ученика'!D11=4,"врло добар", IF('оцене ученика'!D11=5,"одличан"," ")))))</f>
        <v xml:space="preserve"> </v>
      </c>
      <c r="Y10" t="str">
        <f>IF('оцене ученика'!$E$2=0," ",'оцене ученика'!$E$2)</f>
        <v>Енглески    језик</v>
      </c>
      <c r="Z10" t="str">
        <f>IF('оцене ученика'!E11=1,"недовољан", IF('оцене ученика'!E11=2,"довољан", IF('оцене ученика'!E11=3,"добар", IF('оцене ученика'!E11=4,"врло добар", IF('оцене ученика'!E11=5,"одличан"," ")))))</f>
        <v xml:space="preserve"> </v>
      </c>
      <c r="AA10" t="str">
        <f>IF('оцене ученика'!$F$2=0," ",'оцене ученика'!$F$2)</f>
        <v>Физичко васпитање</v>
      </c>
      <c r="AB10" t="str">
        <f>IF('оцене ученика'!F11=1,"недовољан", IF('оцене ученика'!F11=2,"довољан", IF('оцене ученика'!F11=3,"добар", IF('оцене ученика'!F11=4,"врло добар", IF('оцене ученика'!F11=5,"одличан"," ")))))</f>
        <v xml:space="preserve"> </v>
      </c>
      <c r="AC10" t="str">
        <f>IF('оцене ученика'!$G$2=0," ",'оцене ученика'!$G$2)</f>
        <v>Матекатика</v>
      </c>
      <c r="AD10" t="str">
        <f>IF('оцене ученика'!G11=1,"недовољан", IF('оцене ученика'!G11=2,"довољан", IF('оцене ученика'!G11=3,"добар", IF('оцене ученика'!G11=4,"врло добар", IF('оцене ученика'!G11=5,"одличан"," ")))))</f>
        <v xml:space="preserve"> </v>
      </c>
      <c r="AE10" t="str">
        <f>IF('оцене ученика'!$H$2=0," ",'оцене ученика'!$H$2)</f>
        <v>Хемија</v>
      </c>
      <c r="AF10" t="str">
        <f>IF('оцене ученика'!H11=1,"недовољан", IF('оцене ученика'!H11=2,"довољан", IF('оцене ученика'!H11=3,"добар", IF('оцене ученика'!H11=4,"врло добар", IF('оцене ученика'!H11=5,"одличан"," ")))))</f>
        <v xml:space="preserve"> </v>
      </c>
      <c r="AG10" t="str">
        <f>IF('оцене ученика'!$I$2=0," ",'оцене ученика'!$I$2)</f>
        <v>Биологија</v>
      </c>
      <c r="AH10" t="str">
        <f>IF('оцене ученика'!I11=1,"недовољан", IF('оцене ученика'!I11=2,"довољан", IF('оцене ученика'!I11=3,"добар", IF('оцене ученика'!I11=4,"врло добар", IF('оцене ученика'!I11=5,"одличан"," ")))))</f>
        <v xml:space="preserve"> </v>
      </c>
      <c r="AI10" t="str">
        <f>IF('оцене ученика'!$J$2=0," ",'оцене ученика'!$J$2)</f>
        <v>Немачки   језик</v>
      </c>
      <c r="AJ10" t="str">
        <f>IF('оцене ученика'!J11=1,"недовољан", IF('оцене ученика'!J11=2,"довољан", IF('оцене ученика'!J11=3,"добар", IF('оцене ученика'!J11=4,"врло добар", IF('оцене ученика'!J11=5,"одличан"," ")))))</f>
        <v xml:space="preserve"> </v>
      </c>
      <c r="AK10" t="str">
        <f>IF('оцене ученика'!$K$2=0," ",'оцене ученика'!$K$2)</f>
        <v>Принципи  економије</v>
      </c>
      <c r="AL10" t="str">
        <f>IF('оцене ученика'!K11=1,"недовољан", IF('оцене ученика'!K11=2,"довољан", IF('оцене ученика'!K11=3,"добар", IF('оцене ученика'!K11=4,"врло добар", IF('оцене ученика'!K11=5,"одличан"," ")))))</f>
        <v xml:space="preserve"> </v>
      </c>
      <c r="AM10" t="str">
        <f>IF('оцене ученика'!$L$2=0," ",'оцене ученика'!$L$2)</f>
        <v>Право</v>
      </c>
      <c r="AN10" t="str">
        <f>IF('оцене ученика'!L11=1,"недовољан", IF('оцене ученика'!L11=2,"довољан", IF('оцене ученика'!L11=3,"добар3", IF('оцене ученика'!L11=4,"врло добар", IF('оцене ученика'!L11=5,"одличан"," ")))))</f>
        <v xml:space="preserve"> </v>
      </c>
      <c r="AO10" t="str">
        <f>IF('оцене ученика'!$M$2=0," ",'оцене ученика'!$M$2)</f>
        <v>Канцеларијско   пословање</v>
      </c>
      <c r="AP10" t="str">
        <f>IF('оцене ученика'!M11=1,"недовољан", IF('оцене ученика'!M11=2,"довољан", IF('оцене ученика'!M11=3,"добар", IF('оцене ученика'!M11=4,"врло добар", IF('оцене ученика'!M11=5,"одличан"," ")))))</f>
        <v xml:space="preserve"> </v>
      </c>
      <c r="AQ10" t="str">
        <f>IF('оцене ученика'!$N$2=0," ",'оцене ученика'!$N$2)</f>
        <v>Рачуноводство у   трговини</v>
      </c>
      <c r="AR10" t="str">
        <f>IF('оцене ученика'!N11=1,"недовољан", IF('оцене ученика'!N11=2,"довољан", IF('оцене ученика'!N11=3,"добар", IF('оцене ученика'!N11=4,"врло добар", IF('оцене ученика'!N11=5,"одличан"," ")))))</f>
        <v xml:space="preserve"> </v>
      </c>
      <c r="AS10" t="str">
        <f>IF('оцене ученика'!$O$2=0," ",'оцене ученика'!$O$2)</f>
        <v>Организација  набавке и продаје</v>
      </c>
      <c r="AT10" t="str">
        <f>IF('оцене ученика'!O11=1,"недовољан", IF('оцене ученика'!O11=2,"довољан", IF('оцене ученика'!O11=3,"добар", IF('оцене ученика'!O11=4,"врло добар", IF('оцене ученика'!O11=5,"одличан"," ")))))</f>
        <v xml:space="preserve"> </v>
      </c>
      <c r="AU10" t="str">
        <f>IF('оцене ученика'!$P$2=0," ",'оцене ученика'!$P$2)</f>
        <v>Обука у  виртуелном  предузећу</v>
      </c>
      <c r="AV10" t="str">
        <f>IF('оцене ученика'!P11=1,"недовољан", IF('оцене ученика'!P11=2,"довољан", IF('оцене ученика'!P11=3,"добар", IF('оцене ученика'!P11=4,"врло добар", IF('оцене ученика'!P11=5,"одличан"," ")))))</f>
        <v xml:space="preserve"> </v>
      </c>
      <c r="AW10" t="str">
        <f>IF('оцене ученика'!$Q$2=0," ",'оцене ученика'!$Q$2)</f>
        <v xml:space="preserve"> </v>
      </c>
      <c r="AX10" t="str">
        <f>IF('оцене ученика'!Q11=1,"недовољан", IF('оцене ученика'!Q11=2,"довољан", IF('оцене ученика'!Q11=3,"добар", IF('оцене ученика'!Q11=4,"врло добар", IF('оцене ученика'!Q11=5,"одличан"," ")))))</f>
        <v xml:space="preserve"> </v>
      </c>
      <c r="AY10" t="str">
        <f>IF('оцене ученика'!$R$2=0," ",'оцене ученика'!$R$2)</f>
        <v xml:space="preserve"> </v>
      </c>
      <c r="AZ10" t="str">
        <f>IF('оцене ученика'!R11=1,"недовољан", IF('оцене ученика'!R11=2,"довољан", IF('оцене ученика'!R11=3,"добар", IF('оцене ученика'!R11=4,"врло добар", IF('оцене ученика'!R11=5,"одличан"," ")))))</f>
        <v xml:space="preserve"> </v>
      </c>
      <c r="BA10" t="str">
        <f>IF('оцене ученика'!$S$2=0," ",'оцене ученика'!$S$2)</f>
        <v xml:space="preserve"> </v>
      </c>
      <c r="BB10" t="str">
        <f>IF('оцене ученика'!S11=1,"недовољан", IF('оцене ученика'!S11=2,"довољан", IF('оцене ученика'!S11=3,"добар", IF('оцене ученика'!S11=4,"врло добар", IF('оцене ученика'!S11=5,"одличан"," ")))))</f>
        <v xml:space="preserve"> </v>
      </c>
      <c r="BC10" t="str">
        <f>IF('оцене ученика'!$T$2=0," ",'оцене ученика'!$T$2)</f>
        <v xml:space="preserve"> </v>
      </c>
      <c r="BD10" t="str">
        <f>IF('оцене ученика'!T11=1,"недовољан", IF('оцене ученика'!T11=2,"довољан", IF('оцене ученика'!T11=3,"добар", IF('оцене ученика'!T11=4,"врло добар", IF('оцене ученика'!T11=5,"одличан"," ")))))</f>
        <v xml:space="preserve"> </v>
      </c>
      <c r="BE10" t="str">
        <f>IF('оцене ученика'!$U$2=0," ",'оцене ученика'!$U$2)</f>
        <v xml:space="preserve"> </v>
      </c>
      <c r="BF10" t="str">
        <f>IF('оцене ученика'!U11=1,"недовољан", IF('оцене ученика'!U11=2,"довољан", IF('оцене ученика'!U11=3,"добар", IF('оцене ученика'!U11=4,"врло добар", IF('оцене ученика'!U11=5,"одличан"," ")))))</f>
        <v xml:space="preserve"> </v>
      </c>
      <c r="BG10" t="str">
        <f>IF('оцене ученика'!W11=0,IF('оцене ученика'!X11=0," ",'оцене ученика'!$X$2),'оцене ученика'!$W$2)</f>
        <v xml:space="preserve"> </v>
      </c>
      <c r="BH10" t="str">
        <f>IF(BG10='оцене ученика'!$W$2,'оцене ученика'!W11,IF('подаци о ученицима'!BG10='оцене ученика'!$X$2,'оцене ученика'!X11," "))</f>
        <v xml:space="preserve"> </v>
      </c>
      <c r="BI10" s="9" t="str">
        <f>IF('оцене ученика'!Y11=1, "незадовољавајуће        1",IF('оцене ученика'!Y11=2,"довољно        2",IF('оцене ученика'!Y11=3,"добро        3",IF('оцене ученика'!Y11=4,"врло добро        4",IF('оцене ученика'!Y11=5,"примерно        5"," ")))))</f>
        <v xml:space="preserve"> </v>
      </c>
      <c r="BJ10" t="str">
        <f>IF('оцене ученика'!AF11="Одличан","одличним",IF('оцене ученика'!AF11="Врло добар","врло добрим",IF('оцене ученика'!AF11="Добар","добрим",IF('оцене ученика'!AF11="Довољан","довољним",IF('оцене ученика'!AF11="Недовољан","недовољним"," ")))))</f>
        <v xml:space="preserve"> </v>
      </c>
      <c r="BK10" s="10" t="str">
        <f>'оцене ученика'!AE11</f>
        <v xml:space="preserve"> </v>
      </c>
      <c r="BL10" s="10" t="e">
        <f t="shared" si="0"/>
        <v>#VALUE!</v>
      </c>
      <c r="BM10" s="11" t="e">
        <f t="shared" si="1"/>
        <v>#VALUE!</v>
      </c>
      <c r="BN10" t="e">
        <f t="shared" si="2"/>
        <v>#VALUE!</v>
      </c>
      <c r="BO10" t="e">
        <f>'подаци о школи за сведочанство'!$D$5</f>
        <v>#VALUE!</v>
      </c>
      <c r="BP10" t="str">
        <f>IF('оцене ученика'!D11=0," ",'оцене ученика'!D11)</f>
        <v xml:space="preserve"> </v>
      </c>
      <c r="BQ10" t="str">
        <f>IF('оцене ученика'!E11=0," ",'оцене ученика'!E11)</f>
        <v xml:space="preserve"> </v>
      </c>
      <c r="BR10" t="str">
        <f>IF('оцене ученика'!F11=0," ",'оцене ученика'!F11)</f>
        <v xml:space="preserve"> </v>
      </c>
      <c r="BS10" t="str">
        <f>IF('оцене ученика'!G11=0," ",'оцене ученика'!G11)</f>
        <v xml:space="preserve"> </v>
      </c>
      <c r="BT10" t="str">
        <f>IF('оцене ученика'!H11=0," ",'оцене ученика'!H11)</f>
        <v xml:space="preserve"> </v>
      </c>
      <c r="BU10" t="str">
        <f>IF('оцене ученика'!I11=0," ",'оцене ученика'!I11)</f>
        <v xml:space="preserve"> </v>
      </c>
      <c r="BV10" t="str">
        <f>IF('оцене ученика'!J11=0," ",'оцене ученика'!J11)</f>
        <v xml:space="preserve"> </v>
      </c>
      <c r="BW10" t="str">
        <f>IF('оцене ученика'!K11=0," ",'оцене ученика'!K11)</f>
        <v xml:space="preserve"> </v>
      </c>
      <c r="BX10" t="str">
        <f>IF('оцене ученика'!L11=0," ",'оцене ученика'!L11)</f>
        <v xml:space="preserve"> </v>
      </c>
      <c r="BY10" t="str">
        <f>IF('оцене ученика'!M11=0," ",'оцене ученика'!M11)</f>
        <v xml:space="preserve"> </v>
      </c>
      <c r="BZ10" t="str">
        <f>IF('оцене ученика'!N11=0," ",'оцене ученика'!N11)</f>
        <v xml:space="preserve"> </v>
      </c>
      <c r="CA10" t="str">
        <f>IF('оцене ученика'!O11=0," ",'оцене ученика'!O11)</f>
        <v xml:space="preserve"> </v>
      </c>
      <c r="CB10" t="str">
        <f>IF('оцене ученика'!P11=0," ",'оцене ученика'!P11)</f>
        <v xml:space="preserve"> </v>
      </c>
      <c r="CC10" t="str">
        <f>IF('оцене ученика'!Q11=0," ",'оцене ученика'!Q11)</f>
        <v xml:space="preserve"> </v>
      </c>
      <c r="CD10" t="str">
        <f>IF('оцене ученика'!R11=0," ",'оцене ученика'!R11)</f>
        <v xml:space="preserve"> </v>
      </c>
      <c r="CE10" t="str">
        <f>IF('оцене ученика'!S11=0," ",'оцене ученика'!S11)</f>
        <v xml:space="preserve"> </v>
      </c>
      <c r="CF10" t="str">
        <f>IF('оцене ученика'!T11=0," ",'оцене ученика'!T11)</f>
        <v xml:space="preserve"> </v>
      </c>
      <c r="CG10" t="str">
        <f>IF('оцене ученика'!U11=0," ",'оцене ученика'!U11)</f>
        <v xml:space="preserve"> </v>
      </c>
    </row>
    <row r="11" spans="1:85" x14ac:dyDescent="0.2">
      <c r="A11" s="156">
        <f>'оцене ученика'!A12</f>
        <v>10</v>
      </c>
      <c r="B11" s="156" t="str">
        <f>'оцене ученика'!B12</f>
        <v>Јовић</v>
      </c>
      <c r="C11" s="156" t="str">
        <f>'оцене ученика'!C12</f>
        <v>Стефан</v>
      </c>
      <c r="D11" s="158" t="s">
        <v>269</v>
      </c>
      <c r="E11" s="15" t="s">
        <v>226</v>
      </c>
      <c r="F11" s="15" t="s">
        <v>227</v>
      </c>
      <c r="G11" s="15">
        <v>2000</v>
      </c>
      <c r="H11" s="15" t="s">
        <v>209</v>
      </c>
      <c r="I11" s="15" t="s">
        <v>258</v>
      </c>
      <c r="J11" s="15" t="s">
        <v>212</v>
      </c>
      <c r="K11" s="15" t="s">
        <v>211</v>
      </c>
      <c r="L11" s="15" t="s">
        <v>210</v>
      </c>
      <c r="M11" s="15"/>
      <c r="N11" s="15"/>
      <c r="O11" t="str">
        <f>'подаци о школи за сведочанство'!$B$1</f>
        <v>Трговачка школа</v>
      </c>
      <c r="P11" t="str">
        <f>'подаци о школи за сведочанство'!$B$2</f>
        <v>Београд</v>
      </c>
      <c r="Q11" t="str">
        <f>'подаци о школи за сведочанство'!$B$3</f>
        <v>022-05-425/94-03</v>
      </c>
      <c r="R11" t="str">
        <f>'подаци о школи за сведочанство'!$B$4</f>
        <v>22.04.1994.</v>
      </c>
      <c r="S11" t="str">
        <f>'подаци о школи за сведочанство'!$B$5</f>
        <v>2016/2017.</v>
      </c>
      <c r="T11">
        <f>'подаци о школи за сведочанство'!$B$6</f>
        <v>0</v>
      </c>
      <c r="U11" t="str">
        <f>'подаци о школи за сведочанство'!$B$7</f>
        <v>Комерцијалиста</v>
      </c>
      <c r="V11" t="str">
        <f>'подаци о школи за сведочанство'!$B$8</f>
        <v>четири</v>
      </c>
      <c r="W11" t="str">
        <f>'оцене ученика'!$D$2</f>
        <v>Српски  језик и књижевност</v>
      </c>
      <c r="X11" s="9" t="str">
        <f>IF('оцене ученика'!D12=1,"недовољан", IF('оцене ученика'!D12=2,"довољан", IF('оцене ученика'!D12=3,"добар", IF('оцене ученика'!D12=4,"врло добар", IF('оцене ученика'!D12=5,"одличан"," ")))))</f>
        <v xml:space="preserve"> </v>
      </c>
      <c r="Y11" t="str">
        <f>IF('оцене ученика'!$E$2=0," ",'оцене ученика'!$E$2)</f>
        <v>Енглески    језик</v>
      </c>
      <c r="Z11" t="str">
        <f>IF('оцене ученика'!E12=1,"недовољан", IF('оцене ученика'!E12=2,"довољан", IF('оцене ученика'!E12=3,"добар", IF('оцене ученика'!E12=4,"врло добар", IF('оцене ученика'!E12=5,"одличан"," ")))))</f>
        <v xml:space="preserve"> </v>
      </c>
      <c r="AA11" t="str">
        <f>IF('оцене ученика'!$F$2=0," ",'оцене ученика'!$F$2)</f>
        <v>Физичко васпитање</v>
      </c>
      <c r="AB11" t="str">
        <f>IF('оцене ученика'!F12=1,"недовољан", IF('оцене ученика'!F12=2,"довољан", IF('оцене ученика'!F12=3,"добар", IF('оцене ученика'!F12=4,"врло добар", IF('оцене ученика'!F12=5,"одличан"," ")))))</f>
        <v xml:space="preserve"> </v>
      </c>
      <c r="AC11" t="str">
        <f>IF('оцене ученика'!$G$2=0," ",'оцене ученика'!$G$2)</f>
        <v>Матекатика</v>
      </c>
      <c r="AD11" t="str">
        <f>IF('оцене ученика'!G12=1,"недовољан", IF('оцене ученика'!G12=2,"довољан", IF('оцене ученика'!G12=3,"добар", IF('оцене ученика'!G12=4,"врло добар", IF('оцене ученика'!G12=5,"одличан"," ")))))</f>
        <v xml:space="preserve"> </v>
      </c>
      <c r="AE11" t="str">
        <f>IF('оцене ученика'!$H$2=0," ",'оцене ученика'!$H$2)</f>
        <v>Хемија</v>
      </c>
      <c r="AF11" t="str">
        <f>IF('оцене ученика'!H12=1,"недовољан", IF('оцене ученика'!H12=2,"довољан", IF('оцене ученика'!H12=3,"добар", IF('оцене ученика'!H12=4,"врло добар", IF('оцене ученика'!H12=5,"одличан"," ")))))</f>
        <v xml:space="preserve"> </v>
      </c>
      <c r="AG11" t="str">
        <f>IF('оцене ученика'!$I$2=0," ",'оцене ученика'!$I$2)</f>
        <v>Биологија</v>
      </c>
      <c r="AH11" t="str">
        <f>IF('оцене ученика'!I12=1,"недовољан", IF('оцене ученика'!I12=2,"довољан", IF('оцене ученика'!I12=3,"добар", IF('оцене ученика'!I12=4,"врло добар", IF('оцене ученика'!I12=5,"одличан"," ")))))</f>
        <v xml:space="preserve"> </v>
      </c>
      <c r="AI11" t="str">
        <f>IF('оцене ученика'!$J$2=0," ",'оцене ученика'!$J$2)</f>
        <v>Немачки   језик</v>
      </c>
      <c r="AJ11" t="str">
        <f>IF('оцене ученика'!J12=1,"недовољан", IF('оцене ученика'!J12=2,"довољан", IF('оцене ученика'!J12=3,"добар", IF('оцене ученика'!J12=4,"врло добар", IF('оцене ученика'!J12=5,"одличан"," ")))))</f>
        <v xml:space="preserve"> </v>
      </c>
      <c r="AK11" t="str">
        <f>IF('оцене ученика'!$K$2=0," ",'оцене ученика'!$K$2)</f>
        <v>Принципи  економије</v>
      </c>
      <c r="AL11" t="str">
        <f>IF('оцене ученика'!K12=1,"недовољан", IF('оцене ученика'!K12=2,"довољан", IF('оцене ученика'!K12=3,"добар", IF('оцене ученика'!K12=4,"врло добар", IF('оцене ученика'!K12=5,"одличан"," ")))))</f>
        <v xml:space="preserve"> </v>
      </c>
      <c r="AM11" t="str">
        <f>IF('оцене ученика'!$L$2=0," ",'оцене ученика'!$L$2)</f>
        <v>Право</v>
      </c>
      <c r="AN11" t="str">
        <f>IF('оцене ученика'!L12=1,"недовољан", IF('оцене ученика'!L12=2,"довољан", IF('оцене ученика'!L12=3,"добар3", IF('оцене ученика'!L12=4,"врло добар", IF('оцене ученика'!L12=5,"одличан"," ")))))</f>
        <v xml:space="preserve"> </v>
      </c>
      <c r="AO11" t="str">
        <f>IF('оцене ученика'!$M$2=0," ",'оцене ученика'!$M$2)</f>
        <v>Канцеларијско   пословање</v>
      </c>
      <c r="AP11" t="str">
        <f>IF('оцене ученика'!M12=1,"недовољан", IF('оцене ученика'!M12=2,"довољан", IF('оцене ученика'!M12=3,"добар", IF('оцене ученика'!M12=4,"врло добар", IF('оцене ученика'!M12=5,"одличан"," ")))))</f>
        <v xml:space="preserve"> </v>
      </c>
      <c r="AQ11" t="str">
        <f>IF('оцене ученика'!$N$2=0," ",'оцене ученика'!$N$2)</f>
        <v>Рачуноводство у   трговини</v>
      </c>
      <c r="AR11" t="str">
        <f>IF('оцене ученика'!N12=1,"недовољан", IF('оцене ученика'!N12=2,"довољан", IF('оцене ученика'!N12=3,"добар", IF('оцене ученика'!N12=4,"врло добар", IF('оцене ученика'!N12=5,"одличан"," ")))))</f>
        <v xml:space="preserve"> </v>
      </c>
      <c r="AS11" t="str">
        <f>IF('оцене ученика'!$O$2=0," ",'оцене ученика'!$O$2)</f>
        <v>Организација  набавке и продаје</v>
      </c>
      <c r="AT11" t="str">
        <f>IF('оцене ученика'!O12=1,"недовољан", IF('оцене ученика'!O12=2,"довољан", IF('оцене ученика'!O12=3,"добар", IF('оцене ученика'!O12=4,"врло добар", IF('оцене ученика'!O12=5,"одличан"," ")))))</f>
        <v xml:space="preserve"> </v>
      </c>
      <c r="AU11" t="str">
        <f>IF('оцене ученика'!$P$2=0," ",'оцене ученика'!$P$2)</f>
        <v>Обука у  виртуелном  предузећу</v>
      </c>
      <c r="AV11" t="str">
        <f>IF('оцене ученика'!P12=1,"недовољан", IF('оцене ученика'!P12=2,"довољан", IF('оцене ученика'!P12=3,"добар", IF('оцене ученика'!P12=4,"врло добар", IF('оцене ученика'!P12=5,"одличан"," ")))))</f>
        <v xml:space="preserve"> </v>
      </c>
      <c r="AW11" t="str">
        <f>IF('оцене ученика'!$Q$2=0," ",'оцене ученика'!$Q$2)</f>
        <v xml:space="preserve"> </v>
      </c>
      <c r="AX11" t="str">
        <f>IF('оцене ученика'!Q12=1,"недовољан", IF('оцене ученика'!Q12=2,"довољан", IF('оцене ученика'!Q12=3,"добар", IF('оцене ученика'!Q12=4,"врло добар", IF('оцене ученика'!Q12=5,"одличан"," ")))))</f>
        <v xml:space="preserve"> </v>
      </c>
      <c r="AY11" t="str">
        <f>IF('оцене ученика'!$R$2=0," ",'оцене ученика'!$R$2)</f>
        <v xml:space="preserve"> </v>
      </c>
      <c r="AZ11" t="str">
        <f>IF('оцене ученика'!R12=1,"недовољан", IF('оцене ученика'!R12=2,"довољан", IF('оцене ученика'!R12=3,"добар", IF('оцене ученика'!R12=4,"врло добар", IF('оцене ученика'!R12=5,"одличан"," ")))))</f>
        <v xml:space="preserve"> </v>
      </c>
      <c r="BA11" t="str">
        <f>IF('оцене ученика'!$S$2=0," ",'оцене ученика'!$S$2)</f>
        <v xml:space="preserve"> </v>
      </c>
      <c r="BB11" t="str">
        <f>IF('оцене ученика'!S12=1,"недовољан", IF('оцене ученика'!S12=2,"довољан", IF('оцене ученика'!S12=3,"добар", IF('оцене ученика'!S12=4,"врло добар", IF('оцене ученика'!S12=5,"одличан"," ")))))</f>
        <v xml:space="preserve"> </v>
      </c>
      <c r="BC11" t="str">
        <f>IF('оцене ученика'!$T$2=0," ",'оцене ученика'!$T$2)</f>
        <v xml:space="preserve"> </v>
      </c>
      <c r="BD11" t="str">
        <f>IF('оцене ученика'!T12=1,"недовољан", IF('оцене ученика'!T12=2,"довољан", IF('оцене ученика'!T12=3,"добар", IF('оцене ученика'!T12=4,"врло добар", IF('оцене ученика'!T12=5,"одличан"," ")))))</f>
        <v xml:space="preserve"> </v>
      </c>
      <c r="BE11" t="str">
        <f>IF('оцене ученика'!$U$2=0," ",'оцене ученика'!$U$2)</f>
        <v xml:space="preserve"> </v>
      </c>
      <c r="BF11" t="str">
        <f>IF('оцене ученика'!U12=1,"недовољан", IF('оцене ученика'!U12=2,"довољан", IF('оцене ученика'!U12=3,"добар", IF('оцене ученика'!U12=4,"врло добар", IF('оцене ученика'!U12=5,"одличан"," ")))))</f>
        <v xml:space="preserve"> </v>
      </c>
      <c r="BG11" t="str">
        <f>IF('оцене ученика'!W12=0,IF('оцене ученика'!X12=0," ",'оцене ученика'!$X$2),'оцене ученика'!$W$2)</f>
        <v xml:space="preserve"> </v>
      </c>
      <c r="BH11" t="str">
        <f>IF(BG11='оцене ученика'!$W$2,'оцене ученика'!W12,IF('подаци о ученицима'!BG11='оцене ученика'!$X$2,'оцене ученика'!X12," "))</f>
        <v xml:space="preserve"> </v>
      </c>
      <c r="BI11" s="9" t="str">
        <f>IF('оцене ученика'!Y12=1, "незадовољавајуће        1",IF('оцене ученика'!Y12=2,"довољно        2",IF('оцене ученика'!Y12=3,"добро        3",IF('оцене ученика'!Y12=4,"врло добро        4",IF('оцене ученика'!Y12=5,"примерно        5"," ")))))</f>
        <v xml:space="preserve"> </v>
      </c>
      <c r="BJ11" t="str">
        <f>IF('оцене ученика'!AF12="Одличан","одличним",IF('оцене ученика'!AF12="Врло добар","врло добрим",IF('оцене ученика'!AF12="Добар","добрим",IF('оцене ученика'!AF12="Довољан","довољним",IF('оцене ученика'!AF12="Недовољан","недовољним"," ")))))</f>
        <v xml:space="preserve"> </v>
      </c>
      <c r="BK11" s="10" t="str">
        <f>'оцене ученика'!AE12</f>
        <v xml:space="preserve"> </v>
      </c>
      <c r="BL11" s="10" t="e">
        <f t="shared" si="0"/>
        <v>#VALUE!</v>
      </c>
      <c r="BM11" s="11" t="e">
        <f t="shared" si="1"/>
        <v>#VALUE!</v>
      </c>
      <c r="BN11" t="e">
        <f t="shared" si="2"/>
        <v>#VALUE!</v>
      </c>
      <c r="BO11" t="e">
        <f>'подаци о школи за сведочанство'!$D$5</f>
        <v>#VALUE!</v>
      </c>
      <c r="BP11" t="str">
        <f>IF('оцене ученика'!D12=0," ",'оцене ученика'!D12)</f>
        <v xml:space="preserve"> </v>
      </c>
      <c r="BQ11" t="str">
        <f>IF('оцене ученика'!E12=0," ",'оцене ученика'!E12)</f>
        <v xml:space="preserve"> </v>
      </c>
      <c r="BR11" t="str">
        <f>IF('оцене ученика'!F12=0," ",'оцене ученика'!F12)</f>
        <v xml:space="preserve"> </v>
      </c>
      <c r="BS11" t="str">
        <f>IF('оцене ученика'!G12=0," ",'оцене ученика'!G12)</f>
        <v xml:space="preserve"> </v>
      </c>
      <c r="BT11" t="str">
        <f>IF('оцене ученика'!H12=0," ",'оцене ученика'!H12)</f>
        <v xml:space="preserve"> </v>
      </c>
      <c r="BU11" t="str">
        <f>IF('оцене ученика'!I12=0," ",'оцене ученика'!I12)</f>
        <v xml:space="preserve"> </v>
      </c>
      <c r="BV11" t="str">
        <f>IF('оцене ученика'!J12=0," ",'оцене ученика'!J12)</f>
        <v xml:space="preserve"> </v>
      </c>
      <c r="BW11" t="str">
        <f>IF('оцене ученика'!K12=0," ",'оцене ученика'!K12)</f>
        <v xml:space="preserve"> </v>
      </c>
      <c r="BX11" t="str">
        <f>IF('оцене ученика'!L12=0," ",'оцене ученика'!L12)</f>
        <v xml:space="preserve"> </v>
      </c>
      <c r="BY11" t="str">
        <f>IF('оцене ученика'!M12=0," ",'оцене ученика'!M12)</f>
        <v xml:space="preserve"> </v>
      </c>
      <c r="BZ11" t="str">
        <f>IF('оцене ученика'!N12=0," ",'оцене ученика'!N12)</f>
        <v xml:space="preserve"> </v>
      </c>
      <c r="CA11" t="str">
        <f>IF('оцене ученика'!O12=0," ",'оцене ученика'!O12)</f>
        <v xml:space="preserve"> </v>
      </c>
      <c r="CB11" t="str">
        <f>IF('оцене ученика'!P12=0," ",'оцене ученика'!P12)</f>
        <v xml:space="preserve"> </v>
      </c>
      <c r="CC11" t="str">
        <f>IF('оцене ученика'!Q12=0," ",'оцене ученика'!Q12)</f>
        <v xml:space="preserve"> </v>
      </c>
      <c r="CD11" t="str">
        <f>IF('оцене ученика'!R12=0," ",'оцене ученика'!R12)</f>
        <v xml:space="preserve"> </v>
      </c>
      <c r="CE11" t="str">
        <f>IF('оцене ученика'!S12=0," ",'оцене ученика'!S12)</f>
        <v xml:space="preserve"> </v>
      </c>
      <c r="CF11" t="str">
        <f>IF('оцене ученика'!T12=0," ",'оцене ученика'!T12)</f>
        <v xml:space="preserve"> </v>
      </c>
      <c r="CG11" t="str">
        <f>IF('оцене ученика'!U12=0," ",'оцене ученика'!U12)</f>
        <v xml:space="preserve"> </v>
      </c>
    </row>
    <row r="12" spans="1:85" x14ac:dyDescent="0.2">
      <c r="A12" s="156">
        <f>'оцене ученика'!A13</f>
        <v>11</v>
      </c>
      <c r="B12" s="156" t="str">
        <f>'оцене ученика'!B13</f>
        <v>Мартиновић</v>
      </c>
      <c r="C12" s="156" t="str">
        <f>'оцене ученика'!C13</f>
        <v>Ксенија</v>
      </c>
      <c r="D12" s="158" t="s">
        <v>270</v>
      </c>
      <c r="E12" s="15" t="s">
        <v>228</v>
      </c>
      <c r="F12" s="15" t="s">
        <v>229</v>
      </c>
      <c r="G12" s="15">
        <v>2000</v>
      </c>
      <c r="H12" s="15" t="s">
        <v>209</v>
      </c>
      <c r="I12" s="15" t="s">
        <v>258</v>
      </c>
      <c r="J12" s="15" t="s">
        <v>212</v>
      </c>
      <c r="K12" s="15" t="s">
        <v>211</v>
      </c>
      <c r="L12" s="15" t="s">
        <v>210</v>
      </c>
      <c r="M12" s="15"/>
      <c r="N12" s="15"/>
      <c r="O12" t="str">
        <f>'подаци о школи за сведочанство'!$B$1</f>
        <v>Трговачка школа</v>
      </c>
      <c r="P12" t="str">
        <f>'подаци о школи за сведочанство'!$B$2</f>
        <v>Београд</v>
      </c>
      <c r="Q12" t="str">
        <f>'подаци о школи за сведочанство'!$B$3</f>
        <v>022-05-425/94-03</v>
      </c>
      <c r="R12" t="str">
        <f>'подаци о школи за сведочанство'!$B$4</f>
        <v>22.04.1994.</v>
      </c>
      <c r="S12" t="str">
        <f>'подаци о школи за сведочанство'!$B$5</f>
        <v>2016/2017.</v>
      </c>
      <c r="T12">
        <f>'подаци о школи за сведочанство'!$B$6</f>
        <v>0</v>
      </c>
      <c r="U12" t="str">
        <f>'подаци о школи за сведочанство'!$B$7</f>
        <v>Комерцијалиста</v>
      </c>
      <c r="V12" t="str">
        <f>'подаци о школи за сведочанство'!$B$8</f>
        <v>четири</v>
      </c>
      <c r="W12" t="str">
        <f>'оцене ученика'!$D$2</f>
        <v>Српски  језик и књижевност</v>
      </c>
      <c r="X12" s="9" t="str">
        <f>IF('оцене ученика'!D13=1,"недовољан", IF('оцене ученика'!D13=2,"довољан", IF('оцене ученика'!D13=3,"добар", IF('оцене ученика'!D13=4,"врло добар", IF('оцене ученика'!D13=5,"одличан"," ")))))</f>
        <v xml:space="preserve"> </v>
      </c>
      <c r="Y12" t="str">
        <f>IF('оцене ученика'!$E$2=0," ",'оцене ученика'!$E$2)</f>
        <v>Енглески    језик</v>
      </c>
      <c r="Z12" t="str">
        <f>IF('оцене ученика'!E13=1,"недовољан", IF('оцене ученика'!E13=2,"довољан", IF('оцене ученика'!E13=3,"добар", IF('оцене ученика'!E13=4,"врло добар", IF('оцене ученика'!E13=5,"одличан"," ")))))</f>
        <v xml:space="preserve"> </v>
      </c>
      <c r="AA12" t="str">
        <f>IF('оцене ученика'!$F$2=0," ",'оцене ученика'!$F$2)</f>
        <v>Физичко васпитање</v>
      </c>
      <c r="AB12" t="str">
        <f>IF('оцене ученика'!F13=1,"недовољан", IF('оцене ученика'!F13=2,"довољан", IF('оцене ученика'!F13=3,"добар", IF('оцене ученика'!F13=4,"врло добар", IF('оцене ученика'!F13=5,"одличан"," ")))))</f>
        <v xml:space="preserve"> </v>
      </c>
      <c r="AC12" t="str">
        <f>IF('оцене ученика'!$G$2=0," ",'оцене ученика'!$G$2)</f>
        <v>Матекатика</v>
      </c>
      <c r="AD12" t="str">
        <f>IF('оцене ученика'!G13=1,"недовољан", IF('оцене ученика'!G13=2,"довољан", IF('оцене ученика'!G13=3,"добар", IF('оцене ученика'!G13=4,"врло добар", IF('оцене ученика'!G13=5,"одличан"," ")))))</f>
        <v xml:space="preserve"> </v>
      </c>
      <c r="AE12" t="str">
        <f>IF('оцене ученика'!$H$2=0," ",'оцене ученика'!$H$2)</f>
        <v>Хемија</v>
      </c>
      <c r="AF12" t="str">
        <f>IF('оцене ученика'!H13=1,"недовољан", IF('оцене ученика'!H13=2,"довољан", IF('оцене ученика'!H13=3,"добар", IF('оцене ученика'!H13=4,"врло добар", IF('оцене ученика'!H13=5,"одличан"," ")))))</f>
        <v xml:space="preserve"> </v>
      </c>
      <c r="AG12" t="str">
        <f>IF('оцене ученика'!$I$2=0," ",'оцене ученика'!$I$2)</f>
        <v>Биологија</v>
      </c>
      <c r="AH12" t="str">
        <f>IF('оцене ученика'!I13=1,"недовољан", IF('оцене ученика'!I13=2,"довољан", IF('оцене ученика'!I13=3,"добар", IF('оцене ученика'!I13=4,"врло добар", IF('оцене ученика'!I13=5,"одличан"," ")))))</f>
        <v xml:space="preserve"> </v>
      </c>
      <c r="AI12" t="str">
        <f>IF('оцене ученика'!$J$2=0," ",'оцене ученика'!$J$2)</f>
        <v>Немачки   језик</v>
      </c>
      <c r="AJ12" t="str">
        <f>IF('оцене ученика'!J13=1,"недовољан", IF('оцене ученика'!J13=2,"довољан", IF('оцене ученика'!J13=3,"добар", IF('оцене ученика'!J13=4,"врло добар", IF('оцене ученика'!J13=5,"одличан"," ")))))</f>
        <v xml:space="preserve"> </v>
      </c>
      <c r="AK12" t="str">
        <f>IF('оцене ученика'!$K$2=0," ",'оцене ученика'!$K$2)</f>
        <v>Принципи  економије</v>
      </c>
      <c r="AL12" t="str">
        <f>IF('оцене ученика'!K13=1,"недовољан", IF('оцене ученика'!K13=2,"довољан", IF('оцене ученика'!K13=3,"добар", IF('оцене ученика'!K13=4,"врло добар", IF('оцене ученика'!K13=5,"одличан"," ")))))</f>
        <v xml:space="preserve"> </v>
      </c>
      <c r="AM12" t="str">
        <f>IF('оцене ученика'!$L$2=0," ",'оцене ученика'!$L$2)</f>
        <v>Право</v>
      </c>
      <c r="AN12" t="str">
        <f>IF('оцене ученика'!L13=1,"недовољан", IF('оцене ученика'!L13=2,"довољан", IF('оцене ученика'!L13=3,"добар3", IF('оцене ученика'!L13=4,"врло добар", IF('оцене ученика'!L13=5,"одличан"," ")))))</f>
        <v xml:space="preserve"> </v>
      </c>
      <c r="AO12" t="str">
        <f>IF('оцене ученика'!$M$2=0," ",'оцене ученика'!$M$2)</f>
        <v>Канцеларијско   пословање</v>
      </c>
      <c r="AP12" t="str">
        <f>IF('оцене ученика'!M13=1,"недовољан", IF('оцене ученика'!M13=2,"довољан", IF('оцене ученика'!M13=3,"добар", IF('оцене ученика'!M13=4,"врло добар", IF('оцене ученика'!M13=5,"одличан"," ")))))</f>
        <v xml:space="preserve"> </v>
      </c>
      <c r="AQ12" t="str">
        <f>IF('оцене ученика'!$N$2=0," ",'оцене ученика'!$N$2)</f>
        <v>Рачуноводство у   трговини</v>
      </c>
      <c r="AR12" t="str">
        <f>IF('оцене ученика'!N13=1,"недовољан", IF('оцене ученика'!N13=2,"довољан", IF('оцене ученика'!N13=3,"добар", IF('оцене ученика'!N13=4,"врло добар", IF('оцене ученика'!N13=5,"одличан"," ")))))</f>
        <v xml:space="preserve"> </v>
      </c>
      <c r="AS12" t="str">
        <f>IF('оцене ученика'!$O$2=0," ",'оцене ученика'!$O$2)</f>
        <v>Организација  набавке и продаје</v>
      </c>
      <c r="AT12" t="str">
        <f>IF('оцене ученика'!O13=1,"недовољан", IF('оцене ученика'!O13=2,"довољан", IF('оцене ученика'!O13=3,"добар", IF('оцене ученика'!O13=4,"врло добар", IF('оцене ученика'!O13=5,"одличан"," ")))))</f>
        <v xml:space="preserve"> </v>
      </c>
      <c r="AU12" t="str">
        <f>IF('оцене ученика'!$P$2=0," ",'оцене ученика'!$P$2)</f>
        <v>Обука у  виртуелном  предузећу</v>
      </c>
      <c r="AV12" t="str">
        <f>IF('оцене ученика'!P13=1,"недовољан", IF('оцене ученика'!P13=2,"довољан", IF('оцене ученика'!P13=3,"добар", IF('оцене ученика'!P13=4,"врло добар", IF('оцене ученика'!P13=5,"одличан"," ")))))</f>
        <v xml:space="preserve"> </v>
      </c>
      <c r="AW12" t="str">
        <f>IF('оцене ученика'!$Q$2=0," ",'оцене ученика'!$Q$2)</f>
        <v xml:space="preserve"> </v>
      </c>
      <c r="AX12" t="str">
        <f>IF('оцене ученика'!Q13=1,"недовољан", IF('оцене ученика'!Q13=2,"довољан", IF('оцене ученика'!Q13=3,"добар", IF('оцене ученика'!Q13=4,"врло добар", IF('оцене ученика'!Q13=5,"одличан"," ")))))</f>
        <v xml:space="preserve"> </v>
      </c>
      <c r="AY12" t="str">
        <f>IF('оцене ученика'!$R$2=0," ",'оцене ученика'!$R$2)</f>
        <v xml:space="preserve"> </v>
      </c>
      <c r="AZ12" t="str">
        <f>IF('оцене ученика'!R13=1,"недовољан", IF('оцене ученика'!R13=2,"довољан", IF('оцене ученика'!R13=3,"добар", IF('оцене ученика'!R13=4,"врло добар", IF('оцене ученика'!R13=5,"одличан"," ")))))</f>
        <v xml:space="preserve"> </v>
      </c>
      <c r="BA12" t="str">
        <f>IF('оцене ученика'!$S$2=0," ",'оцене ученика'!$S$2)</f>
        <v xml:space="preserve"> </v>
      </c>
      <c r="BB12" t="str">
        <f>IF('оцене ученика'!S13=1,"недовољан", IF('оцене ученика'!S13=2,"довољан", IF('оцене ученика'!S13=3,"добар", IF('оцене ученика'!S13=4,"врло добар", IF('оцене ученика'!S13=5,"одличан"," ")))))</f>
        <v xml:space="preserve"> </v>
      </c>
      <c r="BC12" t="str">
        <f>IF('оцене ученика'!$T$2=0," ",'оцене ученика'!$T$2)</f>
        <v xml:space="preserve"> </v>
      </c>
      <c r="BD12" t="str">
        <f>IF('оцене ученика'!T13=1,"недовољан", IF('оцене ученика'!T13=2,"довољан", IF('оцене ученика'!T13=3,"добар", IF('оцене ученика'!T13=4,"врло добар", IF('оцене ученика'!T13=5,"одличан"," ")))))</f>
        <v xml:space="preserve"> </v>
      </c>
      <c r="BE12" t="str">
        <f>IF('оцене ученика'!$U$2=0," ",'оцене ученика'!$U$2)</f>
        <v xml:space="preserve"> </v>
      </c>
      <c r="BF12" t="str">
        <f>IF('оцене ученика'!U13=1,"недовољан", IF('оцене ученика'!U13=2,"довољан", IF('оцене ученика'!U13=3,"добар", IF('оцене ученика'!U13=4,"врло добар", IF('оцене ученика'!U13=5,"одличан"," ")))))</f>
        <v xml:space="preserve"> </v>
      </c>
      <c r="BG12" t="str">
        <f>IF('оцене ученика'!W13=0,IF('оцене ученика'!X13=0," ",'оцене ученика'!$X$2),'оцене ученика'!$W$2)</f>
        <v xml:space="preserve"> </v>
      </c>
      <c r="BH12" t="str">
        <f>IF(BG12='оцене ученика'!$W$2,'оцене ученика'!W13,IF('подаци о ученицима'!BG12='оцене ученика'!$X$2,'оцене ученика'!X13," "))</f>
        <v xml:space="preserve"> </v>
      </c>
      <c r="BI12" s="9" t="str">
        <f>IF('оцене ученика'!Y13=1, "незадовољавајуће        1",IF('оцене ученика'!Y13=2,"довољно        2",IF('оцене ученика'!Y13=3,"добро        3",IF('оцене ученика'!Y13=4,"врло добро        4",IF('оцене ученика'!Y13=5,"примерно        5"," ")))))</f>
        <v xml:space="preserve"> </v>
      </c>
      <c r="BJ12" t="str">
        <f>IF('оцене ученика'!AF13="Одличан","одличним",IF('оцене ученика'!AF13="Врло добар","врло добрим",IF('оцене ученика'!AF13="Добар","добрим",IF('оцене ученика'!AF13="Довољан","довољним",IF('оцене ученика'!AF13="Недовољан","недовољним"," ")))))</f>
        <v xml:space="preserve"> </v>
      </c>
      <c r="BK12" s="10" t="str">
        <f>'оцене ученика'!AE13</f>
        <v xml:space="preserve"> </v>
      </c>
      <c r="BL12" s="10" t="e">
        <f t="shared" si="0"/>
        <v>#VALUE!</v>
      </c>
      <c r="BM12" s="11" t="e">
        <f t="shared" si="1"/>
        <v>#VALUE!</v>
      </c>
      <c r="BN12" t="e">
        <f t="shared" si="2"/>
        <v>#VALUE!</v>
      </c>
      <c r="BO12" t="e">
        <f>'подаци о школи за сведочанство'!$D$5</f>
        <v>#VALUE!</v>
      </c>
      <c r="BP12" t="str">
        <f>IF('оцене ученика'!D13=0," ",'оцене ученика'!D13)</f>
        <v xml:space="preserve"> </v>
      </c>
      <c r="BQ12" t="str">
        <f>IF('оцене ученика'!E13=0," ",'оцене ученика'!E13)</f>
        <v xml:space="preserve"> </v>
      </c>
      <c r="BR12" t="str">
        <f>IF('оцене ученика'!F13=0," ",'оцене ученика'!F13)</f>
        <v xml:space="preserve"> </v>
      </c>
      <c r="BS12" t="str">
        <f>IF('оцене ученика'!G13=0," ",'оцене ученика'!G13)</f>
        <v xml:space="preserve"> </v>
      </c>
      <c r="BT12" t="str">
        <f>IF('оцене ученика'!H13=0," ",'оцене ученика'!H13)</f>
        <v xml:space="preserve"> </v>
      </c>
      <c r="BU12" t="str">
        <f>IF('оцене ученика'!I13=0," ",'оцене ученика'!I13)</f>
        <v xml:space="preserve"> </v>
      </c>
      <c r="BV12" t="str">
        <f>IF('оцене ученика'!J13=0," ",'оцене ученика'!J13)</f>
        <v xml:space="preserve"> </v>
      </c>
      <c r="BW12" t="str">
        <f>IF('оцене ученика'!K13=0," ",'оцене ученика'!K13)</f>
        <v xml:space="preserve"> </v>
      </c>
      <c r="BX12" t="str">
        <f>IF('оцене ученика'!L13=0," ",'оцене ученика'!L13)</f>
        <v xml:space="preserve"> </v>
      </c>
      <c r="BY12" t="str">
        <f>IF('оцене ученика'!M13=0," ",'оцене ученика'!M13)</f>
        <v xml:space="preserve"> </v>
      </c>
      <c r="BZ12" t="str">
        <f>IF('оцене ученика'!N13=0," ",'оцене ученика'!N13)</f>
        <v xml:space="preserve"> </v>
      </c>
      <c r="CA12" t="str">
        <f>IF('оцене ученика'!O13=0," ",'оцене ученика'!O13)</f>
        <v xml:space="preserve"> </v>
      </c>
      <c r="CB12" t="str">
        <f>IF('оцене ученика'!P13=0," ",'оцене ученика'!P13)</f>
        <v xml:space="preserve"> </v>
      </c>
      <c r="CC12" t="str">
        <f>IF('оцене ученика'!Q13=0," ",'оцене ученика'!Q13)</f>
        <v xml:space="preserve"> </v>
      </c>
      <c r="CD12" t="str">
        <f>IF('оцене ученика'!R13=0," ",'оцене ученика'!R13)</f>
        <v xml:space="preserve"> </v>
      </c>
      <c r="CE12" t="str">
        <f>IF('оцене ученика'!S13=0," ",'оцене ученика'!S13)</f>
        <v xml:space="preserve"> </v>
      </c>
      <c r="CF12" t="str">
        <f>IF('оцене ученика'!T13=0," ",'оцене ученика'!T13)</f>
        <v xml:space="preserve"> </v>
      </c>
      <c r="CG12" t="str">
        <f>IF('оцене ученика'!U13=0," ",'оцене ученика'!U13)</f>
        <v xml:space="preserve"> </v>
      </c>
    </row>
    <row r="13" spans="1:85" x14ac:dyDescent="0.2">
      <c r="A13" s="156">
        <f>'оцене ученика'!A14</f>
        <v>12</v>
      </c>
      <c r="B13" s="156" t="str">
        <f>'оцене ученика'!B14</f>
        <v>Милановић</v>
      </c>
      <c r="C13" s="156" t="str">
        <f>'оцене ученика'!C14</f>
        <v>Лука</v>
      </c>
      <c r="D13" s="158" t="s">
        <v>271</v>
      </c>
      <c r="E13" s="15" t="s">
        <v>230</v>
      </c>
      <c r="F13" s="15" t="s">
        <v>231</v>
      </c>
      <c r="G13" s="15">
        <v>2000</v>
      </c>
      <c r="H13" s="15" t="s">
        <v>209</v>
      </c>
      <c r="I13" s="15" t="s">
        <v>258</v>
      </c>
      <c r="J13" s="15" t="s">
        <v>212</v>
      </c>
      <c r="K13" s="15" t="s">
        <v>211</v>
      </c>
      <c r="L13" s="15" t="s">
        <v>210</v>
      </c>
      <c r="M13" s="15"/>
      <c r="N13" s="15"/>
      <c r="O13" t="str">
        <f>'подаци о школи за сведочанство'!$B$1</f>
        <v>Трговачка школа</v>
      </c>
      <c r="P13" t="str">
        <f>'подаци о школи за сведочанство'!$B$2</f>
        <v>Београд</v>
      </c>
      <c r="Q13" t="str">
        <f>'подаци о школи за сведочанство'!$B$3</f>
        <v>022-05-425/94-03</v>
      </c>
      <c r="R13" t="str">
        <f>'подаци о школи за сведочанство'!$B$4</f>
        <v>22.04.1994.</v>
      </c>
      <c r="S13" t="str">
        <f>'подаци о школи за сведочанство'!$B$5</f>
        <v>2016/2017.</v>
      </c>
      <c r="T13">
        <f>'подаци о школи за сведочанство'!$B$6</f>
        <v>0</v>
      </c>
      <c r="U13" t="str">
        <f>'подаци о школи за сведочанство'!$B$7</f>
        <v>Комерцијалиста</v>
      </c>
      <c r="V13" t="str">
        <f>'подаци о школи за сведочанство'!$B$8</f>
        <v>четири</v>
      </c>
      <c r="W13" t="str">
        <f>'оцене ученика'!$D$2</f>
        <v>Српски  језик и књижевност</v>
      </c>
      <c r="X13" s="9" t="str">
        <f>IF('оцене ученика'!D14=1,"недовољан", IF('оцене ученика'!D14=2,"довољан", IF('оцене ученика'!D14=3,"добар", IF('оцене ученика'!D14=4,"врло добар", IF('оцене ученика'!D14=5,"одличан"," ")))))</f>
        <v xml:space="preserve"> </v>
      </c>
      <c r="Y13" t="str">
        <f>IF('оцене ученика'!$E$2=0," ",'оцене ученика'!$E$2)</f>
        <v>Енглески    језик</v>
      </c>
      <c r="Z13" t="str">
        <f>IF('оцене ученика'!E14=1,"недовољан", IF('оцене ученика'!E14=2,"довољан", IF('оцене ученика'!E14=3,"добар", IF('оцене ученика'!E14=4,"врло добар", IF('оцене ученика'!E14=5,"одличан"," ")))))</f>
        <v xml:space="preserve"> </v>
      </c>
      <c r="AA13" t="str">
        <f>IF('оцене ученика'!$F$2=0," ",'оцене ученика'!$F$2)</f>
        <v>Физичко васпитање</v>
      </c>
      <c r="AB13" t="str">
        <f>IF('оцене ученика'!F14=1,"недовољан", IF('оцене ученика'!F14=2,"довољан", IF('оцене ученика'!F14=3,"добар", IF('оцене ученика'!F14=4,"врло добар", IF('оцене ученика'!F14=5,"одличан"," ")))))</f>
        <v xml:space="preserve"> </v>
      </c>
      <c r="AC13" t="str">
        <f>IF('оцене ученика'!$G$2=0," ",'оцене ученика'!$G$2)</f>
        <v>Матекатика</v>
      </c>
      <c r="AD13" t="str">
        <f>IF('оцене ученика'!G14=1,"недовољан", IF('оцене ученика'!G14=2,"довољан", IF('оцене ученика'!G14=3,"добар", IF('оцене ученика'!G14=4,"врло добар", IF('оцене ученика'!G14=5,"одличан"," ")))))</f>
        <v xml:space="preserve"> </v>
      </c>
      <c r="AE13" t="str">
        <f>IF('оцене ученика'!$H$2=0," ",'оцене ученика'!$H$2)</f>
        <v>Хемија</v>
      </c>
      <c r="AF13" t="str">
        <f>IF('оцене ученика'!H14=1,"недовољан", IF('оцене ученика'!H14=2,"довољан", IF('оцене ученика'!H14=3,"добар", IF('оцене ученика'!H14=4,"врло добар", IF('оцене ученика'!H14=5,"одличан"," ")))))</f>
        <v xml:space="preserve"> </v>
      </c>
      <c r="AG13" t="str">
        <f>IF('оцене ученика'!$I$2=0," ",'оцене ученика'!$I$2)</f>
        <v>Биологија</v>
      </c>
      <c r="AH13" t="str">
        <f>IF('оцене ученика'!I14=1,"недовољан", IF('оцене ученика'!I14=2,"довољан", IF('оцене ученика'!I14=3,"добар", IF('оцене ученика'!I14=4,"врло добар", IF('оцене ученика'!I14=5,"одличан"," ")))))</f>
        <v xml:space="preserve"> </v>
      </c>
      <c r="AI13" t="str">
        <f>IF('оцене ученика'!$J$2=0," ",'оцене ученика'!$J$2)</f>
        <v>Немачки   језик</v>
      </c>
      <c r="AJ13" t="str">
        <f>IF('оцене ученика'!J14=1,"недовољан", IF('оцене ученика'!J14=2,"довољан", IF('оцене ученика'!J14=3,"добар", IF('оцене ученика'!J14=4,"врло добар", IF('оцене ученика'!J14=5,"одличан"," ")))))</f>
        <v xml:space="preserve"> </v>
      </c>
      <c r="AK13" t="str">
        <f>IF('оцене ученика'!$K$2=0," ",'оцене ученика'!$K$2)</f>
        <v>Принципи  економије</v>
      </c>
      <c r="AL13" t="str">
        <f>IF('оцене ученика'!K14=1,"недовољан", IF('оцене ученика'!K14=2,"довољан", IF('оцене ученика'!K14=3,"добар", IF('оцене ученика'!K14=4,"врло добар", IF('оцене ученика'!K14=5,"одличан"," ")))))</f>
        <v xml:space="preserve"> </v>
      </c>
      <c r="AM13" t="str">
        <f>IF('оцене ученика'!$L$2=0," ",'оцене ученика'!$L$2)</f>
        <v>Право</v>
      </c>
      <c r="AN13" t="str">
        <f>IF('оцене ученика'!L14=1,"недовољан", IF('оцене ученика'!L14=2,"довољан", IF('оцене ученика'!L14=3,"добар3", IF('оцене ученика'!L14=4,"врло добар", IF('оцене ученика'!L14=5,"одличан"," ")))))</f>
        <v xml:space="preserve"> </v>
      </c>
      <c r="AO13" t="str">
        <f>IF('оцене ученика'!$M$2=0," ",'оцене ученика'!$M$2)</f>
        <v>Канцеларијско   пословање</v>
      </c>
      <c r="AP13" t="str">
        <f>IF('оцене ученика'!M14=1,"недовољан", IF('оцене ученика'!M14=2,"довољан", IF('оцене ученика'!M14=3,"добар", IF('оцене ученика'!M14=4,"врло добар", IF('оцене ученика'!M14=5,"одличан"," ")))))</f>
        <v xml:space="preserve"> </v>
      </c>
      <c r="AQ13" t="str">
        <f>IF('оцене ученика'!$N$2=0," ",'оцене ученика'!$N$2)</f>
        <v>Рачуноводство у   трговини</v>
      </c>
      <c r="AR13" t="str">
        <f>IF('оцене ученика'!N14=1,"недовољан", IF('оцене ученика'!N14=2,"довољан", IF('оцене ученика'!N14=3,"добар", IF('оцене ученика'!N14=4,"врло добар", IF('оцене ученика'!N14=5,"одличан"," ")))))</f>
        <v xml:space="preserve"> </v>
      </c>
      <c r="AS13" t="str">
        <f>IF('оцене ученика'!$O$2=0," ",'оцене ученика'!$O$2)</f>
        <v>Организација  набавке и продаје</v>
      </c>
      <c r="AT13" t="str">
        <f>IF('оцене ученика'!O14=1,"недовољан", IF('оцене ученика'!O14=2,"довољан", IF('оцене ученика'!O14=3,"добар", IF('оцене ученика'!O14=4,"врло добар", IF('оцене ученика'!O14=5,"одличан"," ")))))</f>
        <v xml:space="preserve"> </v>
      </c>
      <c r="AU13" t="str">
        <f>IF('оцене ученика'!$P$2=0," ",'оцене ученика'!$P$2)</f>
        <v>Обука у  виртуелном  предузећу</v>
      </c>
      <c r="AV13" t="str">
        <f>IF('оцене ученика'!P14=1,"недовољан", IF('оцене ученика'!P14=2,"довољан", IF('оцене ученика'!P14=3,"добар", IF('оцене ученика'!P14=4,"врло добар", IF('оцене ученика'!P14=5,"одличан"," ")))))</f>
        <v xml:space="preserve"> </v>
      </c>
      <c r="AW13" t="str">
        <f>IF('оцене ученика'!$Q$2=0," ",'оцене ученика'!$Q$2)</f>
        <v xml:space="preserve"> </v>
      </c>
      <c r="AX13" t="str">
        <f>IF('оцене ученика'!Q14=1,"недовољан", IF('оцене ученика'!Q14=2,"довољан", IF('оцене ученика'!Q14=3,"добар", IF('оцене ученика'!Q14=4,"врло добар", IF('оцене ученика'!Q14=5,"одличан"," ")))))</f>
        <v xml:space="preserve"> </v>
      </c>
      <c r="AY13" t="str">
        <f>IF('оцене ученика'!$R$2=0," ",'оцене ученика'!$R$2)</f>
        <v xml:space="preserve"> </v>
      </c>
      <c r="AZ13" t="str">
        <f>IF('оцене ученика'!R14=1,"недовољан", IF('оцене ученика'!R14=2,"довољан", IF('оцене ученика'!R14=3,"добар", IF('оцене ученика'!R14=4,"врло добар", IF('оцене ученика'!R14=5,"одличан"," ")))))</f>
        <v xml:space="preserve"> </v>
      </c>
      <c r="BA13" t="str">
        <f>IF('оцене ученика'!$S$2=0," ",'оцене ученика'!$S$2)</f>
        <v xml:space="preserve"> </v>
      </c>
      <c r="BB13" t="str">
        <f>IF('оцене ученика'!S14=1,"недовољан", IF('оцене ученика'!S14=2,"довољан", IF('оцене ученика'!S14=3,"добар", IF('оцене ученика'!S14=4,"врло добар", IF('оцене ученика'!S14=5,"одличан"," ")))))</f>
        <v xml:space="preserve"> </v>
      </c>
      <c r="BC13" t="str">
        <f>IF('оцене ученика'!$T$2=0," ",'оцене ученика'!$T$2)</f>
        <v xml:space="preserve"> </v>
      </c>
      <c r="BD13" t="str">
        <f>IF('оцене ученика'!T14=1,"недовољан", IF('оцене ученика'!T14=2,"довољан", IF('оцене ученика'!T14=3,"добар", IF('оцене ученика'!T14=4,"врло добар", IF('оцене ученика'!T14=5,"одличан"," ")))))</f>
        <v xml:space="preserve"> </v>
      </c>
      <c r="BE13" t="str">
        <f>IF('оцене ученика'!$U$2=0," ",'оцене ученика'!$U$2)</f>
        <v xml:space="preserve"> </v>
      </c>
      <c r="BF13" t="str">
        <f>IF('оцене ученика'!U14=1,"недовољан", IF('оцене ученика'!U14=2,"довољан", IF('оцене ученика'!U14=3,"добар", IF('оцене ученика'!U14=4,"врло добар", IF('оцене ученика'!U14=5,"одличан"," ")))))</f>
        <v xml:space="preserve"> </v>
      </c>
      <c r="BG13" t="str">
        <f>IF('оцене ученика'!W14=0,IF('оцене ученика'!X14=0," ",'оцене ученика'!$X$2),'оцене ученика'!$W$2)</f>
        <v xml:space="preserve"> </v>
      </c>
      <c r="BH13" t="str">
        <f>IF(BG13='оцене ученика'!$W$2,'оцене ученика'!W14,IF('подаци о ученицима'!BG13='оцене ученика'!$X$2,'оцене ученика'!X14," "))</f>
        <v xml:space="preserve"> </v>
      </c>
      <c r="BI13" s="9" t="str">
        <f>IF('оцене ученика'!Y14=1, "незадовољавајуће        1",IF('оцене ученика'!Y14=2,"довољно        2",IF('оцене ученика'!Y14=3,"добро        3",IF('оцене ученика'!Y14=4,"врло добро        4",IF('оцене ученика'!Y14=5,"примерно        5"," ")))))</f>
        <v xml:space="preserve"> </v>
      </c>
      <c r="BJ13" t="str">
        <f>IF('оцене ученика'!AF14="Одличан","одличним",IF('оцене ученика'!AF14="Врло добар","врло добрим",IF('оцене ученика'!AF14="Добар","добрим",IF('оцене ученика'!AF14="Довољан","довољним",IF('оцене ученика'!AF14="Недовољан","недовољним"," ")))))</f>
        <v xml:space="preserve"> </v>
      </c>
      <c r="BK13" s="10" t="str">
        <f>'оцене ученика'!AE14</f>
        <v xml:space="preserve"> </v>
      </c>
      <c r="BL13" s="10" t="e">
        <f t="shared" si="0"/>
        <v>#VALUE!</v>
      </c>
      <c r="BM13" s="11" t="e">
        <f t="shared" si="1"/>
        <v>#VALUE!</v>
      </c>
      <c r="BN13" t="e">
        <f t="shared" si="2"/>
        <v>#VALUE!</v>
      </c>
      <c r="BO13" t="e">
        <f>'подаци о школи за сведочанство'!$D$5</f>
        <v>#VALUE!</v>
      </c>
      <c r="BP13" t="str">
        <f>IF('оцене ученика'!D14=0," ",'оцене ученика'!D14)</f>
        <v xml:space="preserve"> </v>
      </c>
      <c r="BQ13" t="str">
        <f>IF('оцене ученика'!E14=0," ",'оцене ученика'!E14)</f>
        <v xml:space="preserve"> </v>
      </c>
      <c r="BR13" t="str">
        <f>IF('оцене ученика'!F14=0," ",'оцене ученика'!F14)</f>
        <v xml:space="preserve"> </v>
      </c>
      <c r="BS13" t="str">
        <f>IF('оцене ученика'!G14=0," ",'оцене ученика'!G14)</f>
        <v xml:space="preserve"> </v>
      </c>
      <c r="BT13" t="str">
        <f>IF('оцене ученика'!H14=0," ",'оцене ученика'!H14)</f>
        <v xml:space="preserve"> </v>
      </c>
      <c r="BU13" t="str">
        <f>IF('оцене ученика'!I14=0," ",'оцене ученика'!I14)</f>
        <v xml:space="preserve"> </v>
      </c>
      <c r="BV13" t="str">
        <f>IF('оцене ученика'!J14=0," ",'оцене ученика'!J14)</f>
        <v xml:space="preserve"> </v>
      </c>
      <c r="BW13" t="str">
        <f>IF('оцене ученика'!K14=0," ",'оцене ученика'!K14)</f>
        <v xml:space="preserve"> </v>
      </c>
      <c r="BX13" t="str">
        <f>IF('оцене ученика'!L14=0," ",'оцене ученика'!L14)</f>
        <v xml:space="preserve"> </v>
      </c>
      <c r="BY13" t="str">
        <f>IF('оцене ученика'!M14=0," ",'оцене ученика'!M14)</f>
        <v xml:space="preserve"> </v>
      </c>
      <c r="BZ13" t="str">
        <f>IF('оцене ученика'!N14=0," ",'оцене ученика'!N14)</f>
        <v xml:space="preserve"> </v>
      </c>
      <c r="CA13" t="str">
        <f>IF('оцене ученика'!O14=0," ",'оцене ученика'!O14)</f>
        <v xml:space="preserve"> </v>
      </c>
      <c r="CB13" t="str">
        <f>IF('оцене ученика'!P14=0," ",'оцене ученика'!P14)</f>
        <v xml:space="preserve"> </v>
      </c>
      <c r="CC13" t="str">
        <f>IF('оцене ученика'!Q14=0," ",'оцене ученика'!Q14)</f>
        <v xml:space="preserve"> </v>
      </c>
      <c r="CD13" t="str">
        <f>IF('оцене ученика'!R14=0," ",'оцене ученика'!R14)</f>
        <v xml:space="preserve"> </v>
      </c>
      <c r="CE13" t="str">
        <f>IF('оцене ученика'!S14=0," ",'оцене ученика'!S14)</f>
        <v xml:space="preserve"> </v>
      </c>
      <c r="CF13" t="str">
        <f>IF('оцене ученика'!T14=0," ",'оцене ученика'!T14)</f>
        <v xml:space="preserve"> </v>
      </c>
      <c r="CG13" t="str">
        <f>IF('оцене ученика'!U14=0," ",'оцене ученика'!U14)</f>
        <v xml:space="preserve"> </v>
      </c>
    </row>
    <row r="14" spans="1:85" x14ac:dyDescent="0.2">
      <c r="A14" s="156">
        <f>'оцене ученика'!A15</f>
        <v>13</v>
      </c>
      <c r="B14" s="156" t="str">
        <f>'оцене ученика'!B15</f>
        <v>Милосављевић</v>
      </c>
      <c r="C14" s="156" t="str">
        <f>'оцене ученика'!C15</f>
        <v>Емилија</v>
      </c>
      <c r="D14" s="158" t="s">
        <v>272</v>
      </c>
      <c r="E14" s="15" t="s">
        <v>232</v>
      </c>
      <c r="F14" s="15" t="s">
        <v>233</v>
      </c>
      <c r="G14" s="15">
        <v>2000</v>
      </c>
      <c r="H14" s="15" t="s">
        <v>209</v>
      </c>
      <c r="I14" s="15" t="s">
        <v>259</v>
      </c>
      <c r="J14" s="15" t="s">
        <v>212</v>
      </c>
      <c r="K14" s="15" t="s">
        <v>211</v>
      </c>
      <c r="L14" s="15" t="s">
        <v>210</v>
      </c>
      <c r="M14" s="15"/>
      <c r="N14" s="15"/>
      <c r="O14" t="str">
        <f>'подаци о школи за сведочанство'!$B$1</f>
        <v>Трговачка школа</v>
      </c>
      <c r="P14" t="str">
        <f>'подаци о школи за сведочанство'!$B$2</f>
        <v>Београд</v>
      </c>
      <c r="Q14" t="str">
        <f>'подаци о школи за сведочанство'!$B$3</f>
        <v>022-05-425/94-03</v>
      </c>
      <c r="R14" t="str">
        <f>'подаци о школи за сведочанство'!$B$4</f>
        <v>22.04.1994.</v>
      </c>
      <c r="S14" t="str">
        <f>'подаци о школи за сведочанство'!$B$5</f>
        <v>2016/2017.</v>
      </c>
      <c r="T14">
        <f>'подаци о школи за сведочанство'!$B$6</f>
        <v>0</v>
      </c>
      <c r="U14" t="str">
        <f>'подаци о школи за сведочанство'!$B$7</f>
        <v>Комерцијалиста</v>
      </c>
      <c r="V14" t="str">
        <f>'подаци о школи за сведочанство'!$B$8</f>
        <v>четири</v>
      </c>
      <c r="W14" t="str">
        <f>'оцене ученика'!$D$2</f>
        <v>Српски  језик и књижевност</v>
      </c>
      <c r="X14" s="9" t="str">
        <f>IF('оцене ученика'!D15=1,"недовољан", IF('оцене ученика'!D15=2,"довољан", IF('оцене ученика'!D15=3,"добар", IF('оцене ученика'!D15=4,"врло добар", IF('оцене ученика'!D15=5,"одличан"," ")))))</f>
        <v xml:space="preserve"> </v>
      </c>
      <c r="Y14" t="str">
        <f>IF('оцене ученика'!$E$2=0," ",'оцене ученика'!$E$2)</f>
        <v>Енглески    језик</v>
      </c>
      <c r="Z14" t="str">
        <f>IF('оцене ученика'!E15=1,"недовољан", IF('оцене ученика'!E15=2,"довољан", IF('оцене ученика'!E15=3,"добар", IF('оцене ученика'!E15=4,"врло добар", IF('оцене ученика'!E15=5,"одличан"," ")))))</f>
        <v xml:space="preserve"> </v>
      </c>
      <c r="AA14" t="str">
        <f>IF('оцене ученика'!$F$2=0," ",'оцене ученика'!$F$2)</f>
        <v>Физичко васпитање</v>
      </c>
      <c r="AB14" t="str">
        <f>IF('оцене ученика'!F15=1,"недовољан", IF('оцене ученика'!F15=2,"довољан", IF('оцене ученика'!F15=3,"добар", IF('оцене ученика'!F15=4,"врло добар", IF('оцене ученика'!F15=5,"одличан"," ")))))</f>
        <v xml:space="preserve"> </v>
      </c>
      <c r="AC14" t="str">
        <f>IF('оцене ученика'!$G$2=0," ",'оцене ученика'!$G$2)</f>
        <v>Матекатика</v>
      </c>
      <c r="AD14" t="str">
        <f>IF('оцене ученика'!G15=1,"недовољан", IF('оцене ученика'!G15=2,"довољан", IF('оцене ученика'!G15=3,"добар", IF('оцене ученика'!G15=4,"врло добар", IF('оцене ученика'!G15=5,"одличан"," ")))))</f>
        <v xml:space="preserve"> </v>
      </c>
      <c r="AE14" t="str">
        <f>IF('оцене ученика'!$H$2=0," ",'оцене ученика'!$H$2)</f>
        <v>Хемија</v>
      </c>
      <c r="AF14" t="str">
        <f>IF('оцене ученика'!H15=1,"недовољан", IF('оцене ученика'!H15=2,"довољан", IF('оцене ученика'!H15=3,"добар", IF('оцене ученика'!H15=4,"врло добар", IF('оцене ученика'!H15=5,"одличан"," ")))))</f>
        <v xml:space="preserve"> </v>
      </c>
      <c r="AG14" t="str">
        <f>IF('оцене ученика'!$I$2=0," ",'оцене ученика'!$I$2)</f>
        <v>Биологија</v>
      </c>
      <c r="AH14" t="str">
        <f>IF('оцене ученика'!I15=1,"недовољан", IF('оцене ученика'!I15=2,"довољан", IF('оцене ученика'!I15=3,"добар", IF('оцене ученика'!I15=4,"врло добар", IF('оцене ученика'!I15=5,"одличан"," ")))))</f>
        <v xml:space="preserve"> </v>
      </c>
      <c r="AI14" t="str">
        <f>IF('оцене ученика'!$J$2=0," ",'оцене ученика'!$J$2)</f>
        <v>Немачки   језик</v>
      </c>
      <c r="AJ14" t="str">
        <f>IF('оцене ученика'!J15=1,"недовољан", IF('оцене ученика'!J15=2,"довољан", IF('оцене ученика'!J15=3,"добар", IF('оцене ученика'!J15=4,"врло добар", IF('оцене ученика'!J15=5,"одличан"," ")))))</f>
        <v xml:space="preserve"> </v>
      </c>
      <c r="AK14" t="str">
        <f>IF('оцене ученика'!$K$2=0," ",'оцене ученика'!$K$2)</f>
        <v>Принципи  економије</v>
      </c>
      <c r="AL14" t="str">
        <f>IF('оцене ученика'!K15=1,"недовољан", IF('оцене ученика'!K15=2,"довољан", IF('оцене ученика'!K15=3,"добар", IF('оцене ученика'!K15=4,"врло добар", IF('оцене ученика'!K15=5,"одличан"," ")))))</f>
        <v xml:space="preserve"> </v>
      </c>
      <c r="AM14" t="str">
        <f>IF('оцене ученика'!$L$2=0," ",'оцене ученика'!$L$2)</f>
        <v>Право</v>
      </c>
      <c r="AN14" t="str">
        <f>IF('оцене ученика'!L15=1,"недовољан", IF('оцене ученика'!L15=2,"довољан", IF('оцене ученика'!L15=3,"добар3", IF('оцене ученика'!L15=4,"врло добар", IF('оцене ученика'!L15=5,"одличан"," ")))))</f>
        <v xml:space="preserve"> </v>
      </c>
      <c r="AO14" t="str">
        <f>IF('оцене ученика'!$M$2=0," ",'оцене ученика'!$M$2)</f>
        <v>Канцеларијско   пословање</v>
      </c>
      <c r="AP14" t="str">
        <f>IF('оцене ученика'!M15=1,"недовољан", IF('оцене ученика'!M15=2,"довољан", IF('оцене ученика'!M15=3,"добар", IF('оцене ученика'!M15=4,"врло добар", IF('оцене ученика'!M15=5,"одличан"," ")))))</f>
        <v xml:space="preserve"> </v>
      </c>
      <c r="AQ14" t="str">
        <f>IF('оцене ученика'!$N$2=0," ",'оцене ученика'!$N$2)</f>
        <v>Рачуноводство у   трговини</v>
      </c>
      <c r="AR14" t="str">
        <f>IF('оцене ученика'!N15=1,"недовољан", IF('оцене ученика'!N15=2,"довољан", IF('оцене ученика'!N15=3,"добар", IF('оцене ученика'!N15=4,"врло добар", IF('оцене ученика'!N15=5,"одличан"," ")))))</f>
        <v xml:space="preserve"> </v>
      </c>
      <c r="AS14" t="str">
        <f>IF('оцене ученика'!$O$2=0," ",'оцене ученика'!$O$2)</f>
        <v>Организација  набавке и продаје</v>
      </c>
      <c r="AT14" t="str">
        <f>IF('оцене ученика'!O15=1,"недовољан", IF('оцене ученика'!O15=2,"довољан", IF('оцене ученика'!O15=3,"добар", IF('оцене ученика'!O15=4,"врло добар", IF('оцене ученика'!O15=5,"одличан"," ")))))</f>
        <v xml:space="preserve"> </v>
      </c>
      <c r="AU14" t="str">
        <f>IF('оцене ученика'!$P$2=0," ",'оцене ученика'!$P$2)</f>
        <v>Обука у  виртуелном  предузећу</v>
      </c>
      <c r="AV14" t="str">
        <f>IF('оцене ученика'!P15=1,"недовољан", IF('оцене ученика'!P15=2,"довољан", IF('оцене ученика'!P15=3,"добар", IF('оцене ученика'!P15=4,"врло добар", IF('оцене ученика'!P15=5,"одличан"," ")))))</f>
        <v xml:space="preserve"> </v>
      </c>
      <c r="AW14" t="str">
        <f>IF('оцене ученика'!$Q$2=0," ",'оцене ученика'!$Q$2)</f>
        <v xml:space="preserve"> </v>
      </c>
      <c r="AX14" t="str">
        <f>IF('оцене ученика'!Q15=1,"недовољан", IF('оцене ученика'!Q15=2,"довољан", IF('оцене ученика'!Q15=3,"добар", IF('оцене ученика'!Q15=4,"врло добар", IF('оцене ученика'!Q15=5,"одличан"," ")))))</f>
        <v xml:space="preserve"> </v>
      </c>
      <c r="AY14" t="str">
        <f>IF('оцене ученика'!$R$2=0," ",'оцене ученика'!$R$2)</f>
        <v xml:space="preserve"> </v>
      </c>
      <c r="AZ14" t="str">
        <f>IF('оцене ученика'!R15=1,"недовољан", IF('оцене ученика'!R15=2,"довољан", IF('оцене ученика'!R15=3,"добар", IF('оцене ученика'!R15=4,"врло добар", IF('оцене ученика'!R15=5,"одличан"," ")))))</f>
        <v xml:space="preserve"> </v>
      </c>
      <c r="BA14" t="str">
        <f>IF('оцене ученика'!$S$2=0," ",'оцене ученика'!$S$2)</f>
        <v xml:space="preserve"> </v>
      </c>
      <c r="BB14" t="str">
        <f>IF('оцене ученика'!S15=1,"недовољан", IF('оцене ученика'!S15=2,"довољан", IF('оцене ученика'!S15=3,"добар", IF('оцене ученика'!S15=4,"врло добар", IF('оцене ученика'!S15=5,"одличан"," ")))))</f>
        <v xml:space="preserve"> </v>
      </c>
      <c r="BC14" t="str">
        <f>IF('оцене ученика'!$T$2=0," ",'оцене ученика'!$T$2)</f>
        <v xml:space="preserve"> </v>
      </c>
      <c r="BD14" t="str">
        <f>IF('оцене ученика'!T15=1,"недовољан", IF('оцене ученика'!T15=2,"довољан", IF('оцене ученика'!T15=3,"добар", IF('оцене ученика'!T15=4,"врло добар", IF('оцене ученика'!T15=5,"одличан"," ")))))</f>
        <v xml:space="preserve"> </v>
      </c>
      <c r="BE14" t="str">
        <f>IF('оцене ученика'!$U$2=0," ",'оцене ученика'!$U$2)</f>
        <v xml:space="preserve"> </v>
      </c>
      <c r="BF14" t="str">
        <f>IF('оцене ученика'!U15=1,"недовољан", IF('оцене ученика'!U15=2,"довољан", IF('оцене ученика'!U15=3,"добар", IF('оцене ученика'!U15=4,"врло добар", IF('оцене ученика'!U15=5,"одличан"," ")))))</f>
        <v xml:space="preserve"> </v>
      </c>
      <c r="BG14" t="str">
        <f>IF('оцене ученика'!W15=0,IF('оцене ученика'!X15=0," ",'оцене ученика'!$X$2),'оцене ученика'!$W$2)</f>
        <v xml:space="preserve"> </v>
      </c>
      <c r="BH14" t="str">
        <f>IF(BG14='оцене ученика'!$W$2,'оцене ученика'!W15,IF('подаци о ученицима'!BG14='оцене ученика'!$X$2,'оцене ученика'!X15," "))</f>
        <v xml:space="preserve"> </v>
      </c>
      <c r="BI14" s="9" t="str">
        <f>IF('оцене ученика'!Y15=1, "незадовољавајуће        1",IF('оцене ученика'!Y15=2,"довољно        2",IF('оцене ученика'!Y15=3,"добро        3",IF('оцене ученика'!Y15=4,"врло добро        4",IF('оцене ученика'!Y15=5,"примерно        5"," ")))))</f>
        <v xml:space="preserve"> </v>
      </c>
      <c r="BJ14" t="str">
        <f>IF('оцене ученика'!AF15="Одличан","одличним",IF('оцене ученика'!AF15="Врло добар","врло добрим",IF('оцене ученика'!AF15="Добар","добрим",IF('оцене ученика'!AF15="Довољан","довољним",IF('оцене ученика'!AF15="Недовољан","недовољним"," ")))))</f>
        <v xml:space="preserve"> </v>
      </c>
      <c r="BK14" s="10" t="str">
        <f>'оцене ученика'!AE15</f>
        <v xml:space="preserve"> </v>
      </c>
      <c r="BL14" s="10" t="e">
        <f t="shared" si="0"/>
        <v>#VALUE!</v>
      </c>
      <c r="BM14" s="11" t="e">
        <f t="shared" si="1"/>
        <v>#VALUE!</v>
      </c>
      <c r="BN14" t="e">
        <f t="shared" si="2"/>
        <v>#VALUE!</v>
      </c>
      <c r="BO14" t="e">
        <f>'подаци о школи за сведочанство'!$D$5</f>
        <v>#VALUE!</v>
      </c>
      <c r="BP14" t="str">
        <f>IF('оцене ученика'!D15=0," ",'оцене ученика'!D15)</f>
        <v xml:space="preserve"> </v>
      </c>
      <c r="BQ14" t="str">
        <f>IF('оцене ученика'!E15=0," ",'оцене ученика'!E15)</f>
        <v xml:space="preserve"> </v>
      </c>
      <c r="BR14" t="str">
        <f>IF('оцене ученика'!F15=0," ",'оцене ученика'!F15)</f>
        <v xml:space="preserve"> </v>
      </c>
      <c r="BS14" t="str">
        <f>IF('оцене ученика'!G15=0," ",'оцене ученика'!G15)</f>
        <v xml:space="preserve"> </v>
      </c>
      <c r="BT14" t="str">
        <f>IF('оцене ученика'!H15=0," ",'оцене ученика'!H15)</f>
        <v xml:space="preserve"> </v>
      </c>
      <c r="BU14" t="str">
        <f>IF('оцене ученика'!I15=0," ",'оцене ученика'!I15)</f>
        <v xml:space="preserve"> </v>
      </c>
      <c r="BV14" t="str">
        <f>IF('оцене ученика'!J15=0," ",'оцене ученика'!J15)</f>
        <v xml:space="preserve"> </v>
      </c>
      <c r="BW14" t="str">
        <f>IF('оцене ученика'!K15=0," ",'оцене ученика'!K15)</f>
        <v xml:space="preserve"> </v>
      </c>
      <c r="BX14" t="str">
        <f>IF('оцене ученика'!L15=0," ",'оцене ученика'!L15)</f>
        <v xml:space="preserve"> </v>
      </c>
      <c r="BY14" t="str">
        <f>IF('оцене ученика'!M15=0," ",'оцене ученика'!M15)</f>
        <v xml:space="preserve"> </v>
      </c>
      <c r="BZ14" t="str">
        <f>IF('оцене ученика'!N15=0," ",'оцене ученика'!N15)</f>
        <v xml:space="preserve"> </v>
      </c>
      <c r="CA14" t="str">
        <f>IF('оцене ученика'!O15=0," ",'оцене ученика'!O15)</f>
        <v xml:space="preserve"> </v>
      </c>
      <c r="CB14" t="str">
        <f>IF('оцене ученика'!P15=0," ",'оцене ученика'!P15)</f>
        <v xml:space="preserve"> </v>
      </c>
      <c r="CC14" t="str">
        <f>IF('оцене ученика'!Q15=0," ",'оцене ученика'!Q15)</f>
        <v xml:space="preserve"> </v>
      </c>
      <c r="CD14" t="str">
        <f>IF('оцене ученика'!R15=0," ",'оцене ученика'!R15)</f>
        <v xml:space="preserve"> </v>
      </c>
      <c r="CE14" t="str">
        <f>IF('оцене ученика'!S15=0," ",'оцене ученика'!S15)</f>
        <v xml:space="preserve"> </v>
      </c>
      <c r="CF14" t="str">
        <f>IF('оцене ученика'!T15=0," ",'оцене ученика'!T15)</f>
        <v xml:space="preserve"> </v>
      </c>
      <c r="CG14" t="str">
        <f>IF('оцене ученика'!U15=0," ",'оцене ученика'!U15)</f>
        <v xml:space="preserve"> </v>
      </c>
    </row>
    <row r="15" spans="1:85" x14ac:dyDescent="0.2">
      <c r="A15" s="156">
        <f>'оцене ученика'!A16</f>
        <v>14</v>
      </c>
      <c r="B15" s="156" t="str">
        <f>'оцене ученика'!B16</f>
        <v xml:space="preserve">Милошевић </v>
      </c>
      <c r="C15" s="156" t="str">
        <f>'оцене ученика'!C16</f>
        <v>Огњен</v>
      </c>
      <c r="D15" s="158" t="s">
        <v>273</v>
      </c>
      <c r="E15" s="15" t="s">
        <v>226</v>
      </c>
      <c r="F15" s="15" t="s">
        <v>234</v>
      </c>
      <c r="G15" s="15">
        <v>2000</v>
      </c>
      <c r="H15" s="15" t="s">
        <v>209</v>
      </c>
      <c r="I15" s="15" t="s">
        <v>258</v>
      </c>
      <c r="J15" s="15" t="s">
        <v>212</v>
      </c>
      <c r="K15" s="15" t="s">
        <v>211</v>
      </c>
      <c r="L15" s="15" t="s">
        <v>210</v>
      </c>
      <c r="M15" s="15"/>
      <c r="N15" s="15"/>
      <c r="O15" t="str">
        <f>'подаци о школи за сведочанство'!$B$1</f>
        <v>Трговачка школа</v>
      </c>
      <c r="P15" t="str">
        <f>'подаци о школи за сведочанство'!$B$2</f>
        <v>Београд</v>
      </c>
      <c r="Q15" t="str">
        <f>'подаци о школи за сведочанство'!$B$3</f>
        <v>022-05-425/94-03</v>
      </c>
      <c r="R15" t="str">
        <f>'подаци о школи за сведочанство'!$B$4</f>
        <v>22.04.1994.</v>
      </c>
      <c r="S15" t="str">
        <f>'подаци о школи за сведочанство'!$B$5</f>
        <v>2016/2017.</v>
      </c>
      <c r="T15">
        <f>'подаци о школи за сведочанство'!$B$6</f>
        <v>0</v>
      </c>
      <c r="U15" t="str">
        <f>'подаци о школи за сведочанство'!$B$7</f>
        <v>Комерцијалиста</v>
      </c>
      <c r="V15" t="str">
        <f>'подаци о школи за сведочанство'!$B$8</f>
        <v>четири</v>
      </c>
      <c r="W15" t="str">
        <f>'оцене ученика'!$D$2</f>
        <v>Српски  језик и књижевност</v>
      </c>
      <c r="X15" s="9" t="str">
        <f>IF('оцене ученика'!D16=1,"недовољан", IF('оцене ученика'!D16=2,"довољан", IF('оцене ученика'!D16=3,"добар", IF('оцене ученика'!D16=4,"врло добар", IF('оцене ученика'!D16=5,"одличан"," ")))))</f>
        <v xml:space="preserve"> </v>
      </c>
      <c r="Y15" t="str">
        <f>IF('оцене ученика'!$E$2=0," ",'оцене ученика'!$E$2)</f>
        <v>Енглески    језик</v>
      </c>
      <c r="Z15" t="str">
        <f>IF('оцене ученика'!E16=1,"недовољан", IF('оцене ученика'!E16=2,"довољан", IF('оцене ученика'!E16=3,"добар", IF('оцене ученика'!E16=4,"врло добар", IF('оцене ученика'!E16=5,"одличан"," ")))))</f>
        <v xml:space="preserve"> </v>
      </c>
      <c r="AA15" t="str">
        <f>IF('оцене ученика'!$F$2=0," ",'оцене ученика'!$F$2)</f>
        <v>Физичко васпитање</v>
      </c>
      <c r="AB15" t="str">
        <f>IF('оцене ученика'!F16=1,"недовољан", IF('оцене ученика'!F16=2,"довољан", IF('оцене ученика'!F16=3,"добар", IF('оцене ученика'!F16=4,"врло добар", IF('оцене ученика'!F16=5,"одличан"," ")))))</f>
        <v xml:space="preserve"> </v>
      </c>
      <c r="AC15" t="str">
        <f>IF('оцене ученика'!$G$2=0," ",'оцене ученика'!$G$2)</f>
        <v>Матекатика</v>
      </c>
      <c r="AD15" t="str">
        <f>IF('оцене ученика'!G16=1,"недовољан", IF('оцене ученика'!G16=2,"довољан", IF('оцене ученика'!G16=3,"добар", IF('оцене ученика'!G16=4,"врло добар", IF('оцене ученика'!G16=5,"одличан"," ")))))</f>
        <v xml:space="preserve"> </v>
      </c>
      <c r="AE15" t="str">
        <f>IF('оцене ученика'!$H$2=0," ",'оцене ученика'!$H$2)</f>
        <v>Хемија</v>
      </c>
      <c r="AF15" t="str">
        <f>IF('оцене ученика'!H16=1,"недовољан", IF('оцене ученика'!H16=2,"довољан", IF('оцене ученика'!H16=3,"добар", IF('оцене ученика'!H16=4,"врло добар", IF('оцене ученика'!H16=5,"одличан"," ")))))</f>
        <v xml:space="preserve"> </v>
      </c>
      <c r="AG15" t="str">
        <f>IF('оцене ученика'!$I$2=0," ",'оцене ученика'!$I$2)</f>
        <v>Биологија</v>
      </c>
      <c r="AH15" t="str">
        <f>IF('оцене ученика'!I16=1,"недовољан", IF('оцене ученика'!I16=2,"довољан", IF('оцене ученика'!I16=3,"добар", IF('оцене ученика'!I16=4,"врло добар", IF('оцене ученика'!I16=5,"одличан"," ")))))</f>
        <v xml:space="preserve"> </v>
      </c>
      <c r="AI15" t="str">
        <f>IF('оцене ученика'!$J$2=0," ",'оцене ученика'!$J$2)</f>
        <v>Немачки   језик</v>
      </c>
      <c r="AJ15" t="str">
        <f>IF('оцене ученика'!J16=1,"недовољан", IF('оцене ученика'!J16=2,"довољан", IF('оцене ученика'!J16=3,"добар", IF('оцене ученика'!J16=4,"врло добар", IF('оцене ученика'!J16=5,"одличан"," ")))))</f>
        <v xml:space="preserve"> </v>
      </c>
      <c r="AK15" t="str">
        <f>IF('оцене ученика'!$K$2=0," ",'оцене ученика'!$K$2)</f>
        <v>Принципи  економије</v>
      </c>
      <c r="AL15" t="str">
        <f>IF('оцене ученика'!K16=1,"недовољан", IF('оцене ученика'!K16=2,"довољан", IF('оцене ученика'!K16=3,"добар", IF('оцене ученика'!K16=4,"врло добар", IF('оцене ученика'!K16=5,"одличан"," ")))))</f>
        <v xml:space="preserve"> </v>
      </c>
      <c r="AM15" t="str">
        <f>IF('оцене ученика'!$L$2=0," ",'оцене ученика'!$L$2)</f>
        <v>Право</v>
      </c>
      <c r="AN15" t="str">
        <f>IF('оцене ученика'!L16=1,"недовољан", IF('оцене ученика'!L16=2,"довољан", IF('оцене ученика'!L16=3,"добар3", IF('оцене ученика'!L16=4,"врло добар", IF('оцене ученика'!L16=5,"одличан"," ")))))</f>
        <v xml:space="preserve"> </v>
      </c>
      <c r="AO15" t="str">
        <f>IF('оцене ученика'!$M$2=0," ",'оцене ученика'!$M$2)</f>
        <v>Канцеларијско   пословање</v>
      </c>
      <c r="AP15" t="str">
        <f>IF('оцене ученика'!M16=1,"недовољан", IF('оцене ученика'!M16=2,"довољан", IF('оцене ученика'!M16=3,"добар", IF('оцене ученика'!M16=4,"врло добар", IF('оцене ученика'!M16=5,"одличан"," ")))))</f>
        <v xml:space="preserve"> </v>
      </c>
      <c r="AQ15" t="str">
        <f>IF('оцене ученика'!$N$2=0," ",'оцене ученика'!$N$2)</f>
        <v>Рачуноводство у   трговини</v>
      </c>
      <c r="AR15" t="str">
        <f>IF('оцене ученика'!N16=1,"недовољан", IF('оцене ученика'!N16=2,"довољан", IF('оцене ученика'!N16=3,"добар", IF('оцене ученика'!N16=4,"врло добар", IF('оцене ученика'!N16=5,"одличан"," ")))))</f>
        <v xml:space="preserve"> </v>
      </c>
      <c r="AS15" t="str">
        <f>IF('оцене ученика'!$O$2=0," ",'оцене ученика'!$O$2)</f>
        <v>Организација  набавке и продаје</v>
      </c>
      <c r="AT15" t="str">
        <f>IF('оцене ученика'!O16=1,"недовољан", IF('оцене ученика'!O16=2,"довољан", IF('оцене ученика'!O16=3,"добар", IF('оцене ученика'!O16=4,"врло добар", IF('оцене ученика'!O16=5,"одличан"," ")))))</f>
        <v xml:space="preserve"> </v>
      </c>
      <c r="AU15" t="str">
        <f>IF('оцене ученика'!$P$2=0," ",'оцене ученика'!$P$2)</f>
        <v>Обука у  виртуелном  предузећу</v>
      </c>
      <c r="AV15" t="str">
        <f>IF('оцене ученика'!P16=1,"недовољан", IF('оцене ученика'!P16=2,"довољан", IF('оцене ученика'!P16=3,"добар", IF('оцене ученика'!P16=4,"врло добар", IF('оцене ученика'!P16=5,"одличан"," ")))))</f>
        <v xml:space="preserve"> </v>
      </c>
      <c r="AW15" t="str">
        <f>IF('оцене ученика'!$Q$2=0," ",'оцене ученика'!$Q$2)</f>
        <v xml:space="preserve"> </v>
      </c>
      <c r="AX15" t="str">
        <f>IF('оцене ученика'!Q16=1,"недовољан", IF('оцене ученика'!Q16=2,"довољан", IF('оцене ученика'!Q16=3,"добар", IF('оцене ученика'!Q16=4,"врло добар", IF('оцене ученика'!Q16=5,"одличан"," ")))))</f>
        <v xml:space="preserve"> </v>
      </c>
      <c r="AY15" t="str">
        <f>IF('оцене ученика'!$R$2=0," ",'оцене ученика'!$R$2)</f>
        <v xml:space="preserve"> </v>
      </c>
      <c r="AZ15" t="str">
        <f>IF('оцене ученика'!R16=1,"недовољан", IF('оцене ученика'!R16=2,"довољан", IF('оцене ученика'!R16=3,"добар", IF('оцене ученика'!R16=4,"врло добар", IF('оцене ученика'!R16=5,"одличан"," ")))))</f>
        <v xml:space="preserve"> </v>
      </c>
      <c r="BA15" t="str">
        <f>IF('оцене ученика'!$S$2=0," ",'оцене ученика'!$S$2)</f>
        <v xml:space="preserve"> </v>
      </c>
      <c r="BB15" t="str">
        <f>IF('оцене ученика'!S16=1,"недовољан", IF('оцене ученика'!S16=2,"довољан", IF('оцене ученика'!S16=3,"добар", IF('оцене ученика'!S16=4,"врло добар", IF('оцене ученика'!S16=5,"одличан"," ")))))</f>
        <v xml:space="preserve"> </v>
      </c>
      <c r="BC15" t="str">
        <f>IF('оцене ученика'!$T$2=0," ",'оцене ученика'!$T$2)</f>
        <v xml:space="preserve"> </v>
      </c>
      <c r="BD15" t="str">
        <f>IF('оцене ученика'!T16=1,"недовољан", IF('оцене ученика'!T16=2,"довољан", IF('оцене ученика'!T16=3,"добар", IF('оцене ученика'!T16=4,"врло добар", IF('оцене ученика'!T16=5,"одличан"," ")))))</f>
        <v xml:space="preserve"> </v>
      </c>
      <c r="BE15" t="str">
        <f>IF('оцене ученика'!$U$2=0," ",'оцене ученика'!$U$2)</f>
        <v xml:space="preserve"> </v>
      </c>
      <c r="BF15" t="str">
        <f>IF('оцене ученика'!U16=1,"недовољан", IF('оцене ученика'!U16=2,"довољан", IF('оцене ученика'!U16=3,"добар", IF('оцене ученика'!U16=4,"врло добар", IF('оцене ученика'!U16=5,"одличан"," ")))))</f>
        <v xml:space="preserve"> </v>
      </c>
      <c r="BG15" t="str">
        <f>IF('оцене ученика'!W16=0,IF('оцене ученика'!X16=0," ",'оцене ученика'!$X$2),'оцене ученика'!$W$2)</f>
        <v xml:space="preserve"> </v>
      </c>
      <c r="BH15" t="str">
        <f>IF(BG15='оцене ученика'!$W$2,'оцене ученика'!W16,IF('подаци о ученицима'!BG15='оцене ученика'!$X$2,'оцене ученика'!X16," "))</f>
        <v xml:space="preserve"> </v>
      </c>
      <c r="BI15" s="9" t="str">
        <f>IF('оцене ученика'!Y16=1, "незадовољавајуће        1",IF('оцене ученика'!Y16=2,"довољно        2",IF('оцене ученика'!Y16=3,"добро        3",IF('оцене ученика'!Y16=4,"врло добро        4",IF('оцене ученика'!Y16=5,"примерно        5"," ")))))</f>
        <v xml:space="preserve"> </v>
      </c>
      <c r="BJ15" t="str">
        <f>IF('оцене ученика'!AF16="Одличан","одличним",IF('оцене ученика'!AF16="Врло добар","врло добрим",IF('оцене ученика'!AF16="Добар","добрим",IF('оцене ученика'!AF16="Довољан","довољним",IF('оцене ученика'!AF16="Недовољан","недовољним"," ")))))</f>
        <v xml:space="preserve"> </v>
      </c>
      <c r="BK15" s="10" t="str">
        <f>'оцене ученика'!AE16</f>
        <v xml:space="preserve"> </v>
      </c>
      <c r="BL15" s="10" t="e">
        <f t="shared" si="0"/>
        <v>#VALUE!</v>
      </c>
      <c r="BM15" s="11" t="e">
        <f t="shared" si="1"/>
        <v>#VALUE!</v>
      </c>
      <c r="BN15" t="e">
        <f t="shared" si="2"/>
        <v>#VALUE!</v>
      </c>
      <c r="BO15" t="e">
        <f>'подаци о школи за сведочанство'!$D$5</f>
        <v>#VALUE!</v>
      </c>
      <c r="BP15" t="str">
        <f>IF('оцене ученика'!D16=0," ",'оцене ученика'!D16)</f>
        <v xml:space="preserve"> </v>
      </c>
      <c r="BQ15" t="str">
        <f>IF('оцене ученика'!E16=0," ",'оцене ученика'!E16)</f>
        <v xml:space="preserve"> </v>
      </c>
      <c r="BR15" t="str">
        <f>IF('оцене ученика'!F16=0," ",'оцене ученика'!F16)</f>
        <v xml:space="preserve"> </v>
      </c>
      <c r="BS15" t="str">
        <f>IF('оцене ученика'!G16=0," ",'оцене ученика'!G16)</f>
        <v xml:space="preserve"> </v>
      </c>
      <c r="BT15" t="str">
        <f>IF('оцене ученика'!H16=0," ",'оцене ученика'!H16)</f>
        <v xml:space="preserve"> </v>
      </c>
      <c r="BU15" t="str">
        <f>IF('оцене ученика'!I16=0," ",'оцене ученика'!I16)</f>
        <v xml:space="preserve"> </v>
      </c>
      <c r="BV15" t="str">
        <f>IF('оцене ученика'!J16=0," ",'оцене ученика'!J16)</f>
        <v xml:space="preserve"> </v>
      </c>
      <c r="BW15" t="str">
        <f>IF('оцене ученика'!K16=0," ",'оцене ученика'!K16)</f>
        <v xml:space="preserve"> </v>
      </c>
      <c r="BX15" t="str">
        <f>IF('оцене ученика'!L16=0," ",'оцене ученика'!L16)</f>
        <v xml:space="preserve"> </v>
      </c>
      <c r="BY15" t="str">
        <f>IF('оцене ученика'!M16=0," ",'оцене ученика'!M16)</f>
        <v xml:space="preserve"> </v>
      </c>
      <c r="BZ15" t="str">
        <f>IF('оцене ученика'!N16=0," ",'оцене ученика'!N16)</f>
        <v xml:space="preserve"> </v>
      </c>
      <c r="CA15" t="str">
        <f>IF('оцене ученика'!O16=0," ",'оцене ученика'!O16)</f>
        <v xml:space="preserve"> </v>
      </c>
      <c r="CB15" t="str">
        <f>IF('оцене ученика'!P16=0," ",'оцене ученика'!P16)</f>
        <v xml:space="preserve"> </v>
      </c>
      <c r="CC15" t="str">
        <f>IF('оцене ученика'!Q16=0," ",'оцене ученика'!Q16)</f>
        <v xml:space="preserve"> </v>
      </c>
      <c r="CD15" t="str">
        <f>IF('оцене ученика'!R16=0," ",'оцене ученика'!R16)</f>
        <v xml:space="preserve"> </v>
      </c>
      <c r="CE15" t="str">
        <f>IF('оцене ученика'!S16=0," ",'оцене ученика'!S16)</f>
        <v xml:space="preserve"> </v>
      </c>
      <c r="CF15" t="str">
        <f>IF('оцене ученика'!T16=0," ",'оцене ученика'!T16)</f>
        <v xml:space="preserve"> </v>
      </c>
      <c r="CG15" t="str">
        <f>IF('оцене ученика'!U16=0," ",'оцене ученика'!U16)</f>
        <v xml:space="preserve"> </v>
      </c>
    </row>
    <row r="16" spans="1:85" x14ac:dyDescent="0.2">
      <c r="A16" s="156">
        <f>'оцене ученика'!A17</f>
        <v>15</v>
      </c>
      <c r="B16" s="156" t="str">
        <f>'оцене ученика'!B17</f>
        <v>Орловић</v>
      </c>
      <c r="C16" s="156" t="str">
        <f>'оцене ученика'!C17</f>
        <v>Смиљана</v>
      </c>
      <c r="D16" s="158" t="s">
        <v>274</v>
      </c>
      <c r="E16" s="15" t="s">
        <v>215</v>
      </c>
      <c r="F16" s="15" t="s">
        <v>235</v>
      </c>
      <c r="G16" s="15">
        <v>2000</v>
      </c>
      <c r="H16" s="15" t="s">
        <v>209</v>
      </c>
      <c r="I16" s="15" t="s">
        <v>258</v>
      </c>
      <c r="J16" s="15" t="s">
        <v>212</v>
      </c>
      <c r="K16" s="15" t="s">
        <v>211</v>
      </c>
      <c r="L16" s="15" t="s">
        <v>210</v>
      </c>
      <c r="M16" s="15"/>
      <c r="N16" s="15"/>
      <c r="O16" t="str">
        <f>'подаци о школи за сведочанство'!$B$1</f>
        <v>Трговачка школа</v>
      </c>
      <c r="P16" t="str">
        <f>'подаци о школи за сведочанство'!$B$2</f>
        <v>Београд</v>
      </c>
      <c r="Q16" t="str">
        <f>'подаци о школи за сведочанство'!$B$3</f>
        <v>022-05-425/94-03</v>
      </c>
      <c r="R16" t="str">
        <f>'подаци о школи за сведочанство'!$B$4</f>
        <v>22.04.1994.</v>
      </c>
      <c r="S16" t="str">
        <f>'подаци о школи за сведочанство'!$B$5</f>
        <v>2016/2017.</v>
      </c>
      <c r="T16">
        <f>'подаци о школи за сведочанство'!$B$6</f>
        <v>0</v>
      </c>
      <c r="U16" t="str">
        <f>'подаци о школи за сведочанство'!$B$7</f>
        <v>Комерцијалиста</v>
      </c>
      <c r="V16" t="str">
        <f>'подаци о школи за сведочанство'!$B$8</f>
        <v>четири</v>
      </c>
      <c r="W16" t="str">
        <f>'оцене ученика'!$D$2</f>
        <v>Српски  језик и књижевност</v>
      </c>
      <c r="X16" s="9" t="str">
        <f>IF('оцене ученика'!D17=1,"недовољан", IF('оцене ученика'!D17=2,"довољан", IF('оцене ученика'!D17=3,"добар", IF('оцене ученика'!D17=4,"врло добар", IF('оцене ученика'!D17=5,"одличан"," ")))))</f>
        <v xml:space="preserve"> </v>
      </c>
      <c r="Y16" t="str">
        <f>IF('оцене ученика'!$E$2=0," ",'оцене ученика'!$E$2)</f>
        <v>Енглески    језик</v>
      </c>
      <c r="Z16" t="str">
        <f>IF('оцене ученика'!E17=1,"недовољан", IF('оцене ученика'!E17=2,"довољан", IF('оцене ученика'!E17=3,"добар", IF('оцене ученика'!E17=4,"врло добар", IF('оцене ученика'!E17=5,"одличан"," ")))))</f>
        <v xml:space="preserve"> </v>
      </c>
      <c r="AA16" t="str">
        <f>IF('оцене ученика'!$F$2=0," ",'оцене ученика'!$F$2)</f>
        <v>Физичко васпитање</v>
      </c>
      <c r="AB16" t="str">
        <f>IF('оцене ученика'!F17=1,"недовољан", IF('оцене ученика'!F17=2,"довољан", IF('оцене ученика'!F17=3,"добар", IF('оцене ученика'!F17=4,"врло добар", IF('оцене ученика'!F17=5,"одличан"," ")))))</f>
        <v xml:space="preserve"> </v>
      </c>
      <c r="AC16" t="str">
        <f>IF('оцене ученика'!$G$2=0," ",'оцене ученика'!$G$2)</f>
        <v>Матекатика</v>
      </c>
      <c r="AD16" t="str">
        <f>IF('оцене ученика'!G17=1,"недовољан", IF('оцене ученика'!G17=2,"довољан", IF('оцене ученика'!G17=3,"добар", IF('оцене ученика'!G17=4,"врло добар", IF('оцене ученика'!G17=5,"одличан"," ")))))</f>
        <v xml:space="preserve"> </v>
      </c>
      <c r="AE16" t="str">
        <f>IF('оцене ученика'!$H$2=0," ",'оцене ученика'!$H$2)</f>
        <v>Хемија</v>
      </c>
      <c r="AF16" t="str">
        <f>IF('оцене ученика'!H17=1,"недовољан", IF('оцене ученика'!H17=2,"довољан", IF('оцене ученика'!H17=3,"добар", IF('оцене ученика'!H17=4,"врло добар", IF('оцене ученика'!H17=5,"одличан"," ")))))</f>
        <v xml:space="preserve"> </v>
      </c>
      <c r="AG16" t="str">
        <f>IF('оцене ученика'!$I$2=0," ",'оцене ученика'!$I$2)</f>
        <v>Биологија</v>
      </c>
      <c r="AH16" t="str">
        <f>IF('оцене ученика'!I17=1,"недовољан", IF('оцене ученика'!I17=2,"довољан", IF('оцене ученика'!I17=3,"добар", IF('оцене ученика'!I17=4,"врло добар", IF('оцене ученика'!I17=5,"одличан"," ")))))</f>
        <v xml:space="preserve"> </v>
      </c>
      <c r="AI16" t="str">
        <f>IF('оцене ученика'!$J$2=0," ",'оцене ученика'!$J$2)</f>
        <v>Немачки   језик</v>
      </c>
      <c r="AJ16" t="str">
        <f>IF('оцене ученика'!J17=1,"недовољан", IF('оцене ученика'!J17=2,"довољан", IF('оцене ученика'!J17=3,"добар", IF('оцене ученика'!J17=4,"врло добар", IF('оцене ученика'!J17=5,"одличан"," ")))))</f>
        <v xml:space="preserve"> </v>
      </c>
      <c r="AK16" t="str">
        <f>IF('оцене ученика'!$K$2=0," ",'оцене ученика'!$K$2)</f>
        <v>Принципи  економије</v>
      </c>
      <c r="AL16" t="str">
        <f>IF('оцене ученика'!K17=1,"недовољан", IF('оцене ученика'!K17=2,"довољан", IF('оцене ученика'!K17=3,"добар", IF('оцене ученика'!K17=4,"врло добар", IF('оцене ученика'!K17=5,"одличан"," ")))))</f>
        <v xml:space="preserve"> </v>
      </c>
      <c r="AM16" t="str">
        <f>IF('оцене ученика'!$L$2=0," ",'оцене ученика'!$L$2)</f>
        <v>Право</v>
      </c>
      <c r="AN16" t="str">
        <f>IF('оцене ученика'!L17=1,"недовољан", IF('оцене ученика'!L17=2,"довољан", IF('оцене ученика'!L17=3,"добар3", IF('оцене ученика'!L17=4,"врло добар", IF('оцене ученика'!L17=5,"одличан"," ")))))</f>
        <v xml:space="preserve"> </v>
      </c>
      <c r="AO16" t="str">
        <f>IF('оцене ученика'!$M$2=0," ",'оцене ученика'!$M$2)</f>
        <v>Канцеларијско   пословање</v>
      </c>
      <c r="AP16" t="str">
        <f>IF('оцене ученика'!M17=1,"недовољан", IF('оцене ученика'!M17=2,"довољан", IF('оцене ученика'!M17=3,"добар", IF('оцене ученика'!M17=4,"врло добар", IF('оцене ученика'!M17=5,"одличан"," ")))))</f>
        <v xml:space="preserve"> </v>
      </c>
      <c r="AQ16" t="str">
        <f>IF('оцене ученика'!$N$2=0," ",'оцене ученика'!$N$2)</f>
        <v>Рачуноводство у   трговини</v>
      </c>
      <c r="AR16" t="str">
        <f>IF('оцене ученика'!N17=1,"недовољан", IF('оцене ученика'!N17=2,"довољан", IF('оцене ученика'!N17=3,"добар", IF('оцене ученика'!N17=4,"врло добар", IF('оцене ученика'!N17=5,"одличан"," ")))))</f>
        <v xml:space="preserve"> </v>
      </c>
      <c r="AS16" t="str">
        <f>IF('оцене ученика'!$O$2=0," ",'оцене ученика'!$O$2)</f>
        <v>Организација  набавке и продаје</v>
      </c>
      <c r="AT16" t="str">
        <f>IF('оцене ученика'!O17=1,"недовољан", IF('оцене ученика'!O17=2,"довољан", IF('оцене ученика'!O17=3,"добар", IF('оцене ученика'!O17=4,"врло добар", IF('оцене ученика'!O17=5,"одличан"," ")))))</f>
        <v xml:space="preserve"> </v>
      </c>
      <c r="AU16" t="str">
        <f>IF('оцене ученика'!$P$2=0," ",'оцене ученика'!$P$2)</f>
        <v>Обука у  виртуелном  предузећу</v>
      </c>
      <c r="AV16" t="str">
        <f>IF('оцене ученика'!P17=1,"недовољан", IF('оцене ученика'!P17=2,"довољан", IF('оцене ученика'!P17=3,"добар", IF('оцене ученика'!P17=4,"врло добар", IF('оцене ученика'!P17=5,"одличан"," ")))))</f>
        <v xml:space="preserve"> </v>
      </c>
      <c r="AW16" t="str">
        <f>IF('оцене ученика'!$Q$2=0," ",'оцене ученика'!$Q$2)</f>
        <v xml:space="preserve"> </v>
      </c>
      <c r="AX16" t="str">
        <f>IF('оцене ученика'!Q17=1,"недовољан", IF('оцене ученика'!Q17=2,"довољан", IF('оцене ученика'!Q17=3,"добар", IF('оцене ученика'!Q17=4,"врло добар", IF('оцене ученика'!Q17=5,"одличан"," ")))))</f>
        <v xml:space="preserve"> </v>
      </c>
      <c r="AY16" t="str">
        <f>IF('оцене ученика'!$R$2=0," ",'оцене ученика'!$R$2)</f>
        <v xml:space="preserve"> </v>
      </c>
      <c r="AZ16" t="str">
        <f>IF('оцене ученика'!R17=1,"недовољан", IF('оцене ученика'!R17=2,"довољан", IF('оцене ученика'!R17=3,"добар", IF('оцене ученика'!R17=4,"врло добар", IF('оцене ученика'!R17=5,"одличан"," ")))))</f>
        <v xml:space="preserve"> </v>
      </c>
      <c r="BA16" t="str">
        <f>IF('оцене ученика'!$S$2=0," ",'оцене ученика'!$S$2)</f>
        <v xml:space="preserve"> </v>
      </c>
      <c r="BB16" t="str">
        <f>IF('оцене ученика'!S17=1,"недовољан", IF('оцене ученика'!S17=2,"довољан", IF('оцене ученика'!S17=3,"добар", IF('оцене ученика'!S17=4,"врло добар", IF('оцене ученика'!S17=5,"одличан"," ")))))</f>
        <v xml:space="preserve"> </v>
      </c>
      <c r="BC16" t="str">
        <f>IF('оцене ученика'!$T$2=0," ",'оцене ученика'!$T$2)</f>
        <v xml:space="preserve"> </v>
      </c>
      <c r="BD16" t="str">
        <f>IF('оцене ученика'!T17=1,"недовољан", IF('оцене ученика'!T17=2,"довољан", IF('оцене ученика'!T17=3,"добар", IF('оцене ученика'!T17=4,"врло добар", IF('оцене ученика'!T17=5,"одличан"," ")))))</f>
        <v xml:space="preserve"> </v>
      </c>
      <c r="BE16" t="str">
        <f>IF('оцене ученика'!$U$2=0," ",'оцене ученика'!$U$2)</f>
        <v xml:space="preserve"> </v>
      </c>
      <c r="BF16" t="str">
        <f>IF('оцене ученика'!U17=1,"недовољан", IF('оцене ученика'!U17=2,"довољан", IF('оцене ученика'!U17=3,"добар", IF('оцене ученика'!U17=4,"врло добар", IF('оцене ученика'!U17=5,"одличан"," ")))))</f>
        <v xml:space="preserve"> </v>
      </c>
      <c r="BG16" t="str">
        <f>IF('оцене ученика'!W17=0,IF('оцене ученика'!X17=0," ",'оцене ученика'!$X$2),'оцене ученика'!$W$2)</f>
        <v xml:space="preserve"> </v>
      </c>
      <c r="BH16" t="str">
        <f>IF(BG16='оцене ученика'!$W$2,'оцене ученика'!W17,IF('подаци о ученицима'!BG16='оцене ученика'!$X$2,'оцене ученика'!X17," "))</f>
        <v xml:space="preserve"> </v>
      </c>
      <c r="BI16" s="9" t="str">
        <f>IF('оцене ученика'!Y17=1, "незадовољавајуће        1",IF('оцене ученика'!Y17=2,"довољно        2",IF('оцене ученика'!Y17=3,"добро        3",IF('оцене ученика'!Y17=4,"врло добро        4",IF('оцене ученика'!Y17=5,"примерно        5"," ")))))</f>
        <v xml:space="preserve"> </v>
      </c>
      <c r="BJ16" t="str">
        <f>IF('оцене ученика'!AF17="Одличан","одличним",IF('оцене ученика'!AF17="Врло добар","врло добрим",IF('оцене ученика'!AF17="Добар","добрим",IF('оцене ученика'!AF17="Довољан","довољним",IF('оцене ученика'!AF17="Недовољан","недовољним"," ")))))</f>
        <v xml:space="preserve"> </v>
      </c>
      <c r="BK16" s="10" t="str">
        <f>'оцене ученика'!AE17</f>
        <v xml:space="preserve"> </v>
      </c>
      <c r="BL16" s="10" t="e">
        <f t="shared" si="0"/>
        <v>#VALUE!</v>
      </c>
      <c r="BM16" s="11" t="e">
        <f t="shared" si="1"/>
        <v>#VALUE!</v>
      </c>
      <c r="BN16" t="e">
        <f t="shared" si="2"/>
        <v>#VALUE!</v>
      </c>
      <c r="BO16" t="e">
        <f>'подаци о школи за сведочанство'!$D$5</f>
        <v>#VALUE!</v>
      </c>
      <c r="BP16" t="str">
        <f>IF('оцене ученика'!D17=0," ",'оцене ученика'!D17)</f>
        <v xml:space="preserve"> </v>
      </c>
      <c r="BQ16" t="str">
        <f>IF('оцене ученика'!E17=0," ",'оцене ученика'!E17)</f>
        <v xml:space="preserve"> </v>
      </c>
      <c r="BR16" t="str">
        <f>IF('оцене ученика'!F17=0," ",'оцене ученика'!F17)</f>
        <v xml:space="preserve"> </v>
      </c>
      <c r="BS16" t="str">
        <f>IF('оцене ученика'!G17=0," ",'оцене ученика'!G17)</f>
        <v xml:space="preserve"> </v>
      </c>
      <c r="BT16" t="str">
        <f>IF('оцене ученика'!H17=0," ",'оцене ученика'!H17)</f>
        <v xml:space="preserve"> </v>
      </c>
      <c r="BU16" t="str">
        <f>IF('оцене ученика'!I17=0," ",'оцене ученика'!I17)</f>
        <v xml:space="preserve"> </v>
      </c>
      <c r="BV16" t="str">
        <f>IF('оцене ученика'!J17=0," ",'оцене ученика'!J17)</f>
        <v xml:space="preserve"> </v>
      </c>
      <c r="BW16" t="str">
        <f>IF('оцене ученика'!K17=0," ",'оцене ученика'!K17)</f>
        <v xml:space="preserve"> </v>
      </c>
      <c r="BX16" t="str">
        <f>IF('оцене ученика'!L17=0," ",'оцене ученика'!L17)</f>
        <v xml:space="preserve"> </v>
      </c>
      <c r="BY16" t="str">
        <f>IF('оцене ученика'!M17=0," ",'оцене ученика'!M17)</f>
        <v xml:space="preserve"> </v>
      </c>
      <c r="BZ16" t="str">
        <f>IF('оцене ученика'!N17=0," ",'оцене ученика'!N17)</f>
        <v xml:space="preserve"> </v>
      </c>
      <c r="CA16" t="str">
        <f>IF('оцене ученика'!O17=0," ",'оцене ученика'!O17)</f>
        <v xml:space="preserve"> </v>
      </c>
      <c r="CB16" t="str">
        <f>IF('оцене ученика'!P17=0," ",'оцене ученика'!P17)</f>
        <v xml:space="preserve"> </v>
      </c>
      <c r="CC16" t="str">
        <f>IF('оцене ученика'!Q17=0," ",'оцене ученика'!Q17)</f>
        <v xml:space="preserve"> </v>
      </c>
      <c r="CD16" t="str">
        <f>IF('оцене ученика'!R17=0," ",'оцене ученика'!R17)</f>
        <v xml:space="preserve"> </v>
      </c>
      <c r="CE16" t="str">
        <f>IF('оцене ученика'!S17=0," ",'оцене ученика'!S17)</f>
        <v xml:space="preserve"> </v>
      </c>
      <c r="CF16" t="str">
        <f>IF('оцене ученика'!T17=0," ",'оцене ученика'!T17)</f>
        <v xml:space="preserve"> </v>
      </c>
      <c r="CG16" t="str">
        <f>IF('оцене ученика'!U17=0," ",'оцене ученика'!U17)</f>
        <v xml:space="preserve"> </v>
      </c>
    </row>
    <row r="17" spans="1:85" x14ac:dyDescent="0.2">
      <c r="A17" s="156">
        <f>'оцене ученика'!A18</f>
        <v>16</v>
      </c>
      <c r="B17" s="156" t="str">
        <f>'оцене ученика'!B18</f>
        <v>Перовић</v>
      </c>
      <c r="C17" s="156" t="str">
        <f>'оцене ученика'!C18</f>
        <v>Марија</v>
      </c>
      <c r="D17" s="158" t="s">
        <v>275</v>
      </c>
      <c r="E17" s="15" t="s">
        <v>236</v>
      </c>
      <c r="F17" s="15" t="s">
        <v>237</v>
      </c>
      <c r="G17" s="15">
        <v>2000</v>
      </c>
      <c r="H17" s="15" t="s">
        <v>209</v>
      </c>
      <c r="I17" s="15" t="s">
        <v>258</v>
      </c>
      <c r="J17" s="15" t="s">
        <v>212</v>
      </c>
      <c r="K17" s="15" t="s">
        <v>211</v>
      </c>
      <c r="L17" s="15" t="s">
        <v>210</v>
      </c>
      <c r="M17" s="15"/>
      <c r="N17" s="15"/>
      <c r="O17" t="str">
        <f>'подаци о школи за сведочанство'!$B$1</f>
        <v>Трговачка школа</v>
      </c>
      <c r="P17" t="str">
        <f>'подаци о школи за сведочанство'!$B$2</f>
        <v>Београд</v>
      </c>
      <c r="Q17" t="str">
        <f>'подаци о школи за сведочанство'!$B$3</f>
        <v>022-05-425/94-03</v>
      </c>
      <c r="R17" t="str">
        <f>'подаци о школи за сведочанство'!$B$4</f>
        <v>22.04.1994.</v>
      </c>
      <c r="S17" t="str">
        <f>'подаци о школи за сведочанство'!$B$5</f>
        <v>2016/2017.</v>
      </c>
      <c r="T17">
        <f>'подаци о школи за сведочанство'!$B$6</f>
        <v>0</v>
      </c>
      <c r="U17" t="str">
        <f>'подаци о школи за сведочанство'!$B$7</f>
        <v>Комерцијалиста</v>
      </c>
      <c r="V17" t="str">
        <f>'подаци о школи за сведочанство'!$B$8</f>
        <v>четири</v>
      </c>
      <c r="W17" t="str">
        <f>'оцене ученика'!$D$2</f>
        <v>Српски  језик и књижевност</v>
      </c>
      <c r="X17" s="9" t="str">
        <f>IF('оцене ученика'!D18=1,"недовољан", IF('оцене ученика'!D18=2,"довољан", IF('оцене ученика'!D18=3,"добар", IF('оцене ученика'!D18=4,"врло добар", IF('оцене ученика'!D18=5,"одличан"," ")))))</f>
        <v xml:space="preserve"> </v>
      </c>
      <c r="Y17" t="str">
        <f>IF('оцене ученика'!$E$2=0," ",'оцене ученика'!$E$2)</f>
        <v>Енглески    језик</v>
      </c>
      <c r="Z17" t="str">
        <f>IF('оцене ученика'!E18=1,"недовољан", IF('оцене ученика'!E18=2,"довољан", IF('оцене ученика'!E18=3,"добар", IF('оцене ученика'!E18=4,"врло добар", IF('оцене ученика'!E18=5,"одличан"," ")))))</f>
        <v xml:space="preserve"> </v>
      </c>
      <c r="AA17" t="str">
        <f>IF('оцене ученика'!$F$2=0," ",'оцене ученика'!$F$2)</f>
        <v>Физичко васпитање</v>
      </c>
      <c r="AB17" t="str">
        <f>IF('оцене ученика'!F18=1,"недовољан", IF('оцене ученика'!F18=2,"довољан", IF('оцене ученика'!F18=3,"добар", IF('оцене ученика'!F18=4,"врло добар", IF('оцене ученика'!F18=5,"одличан"," ")))))</f>
        <v xml:space="preserve"> </v>
      </c>
      <c r="AC17" t="str">
        <f>IF('оцене ученика'!$G$2=0," ",'оцене ученика'!$G$2)</f>
        <v>Матекатика</v>
      </c>
      <c r="AD17" t="str">
        <f>IF('оцене ученика'!G18=1,"недовољан", IF('оцене ученика'!G18=2,"довољан", IF('оцене ученика'!G18=3,"добар", IF('оцене ученика'!G18=4,"врло добар", IF('оцене ученика'!G18=5,"одличан"," ")))))</f>
        <v xml:space="preserve"> </v>
      </c>
      <c r="AE17" t="str">
        <f>IF('оцене ученика'!$H$2=0," ",'оцене ученика'!$H$2)</f>
        <v>Хемија</v>
      </c>
      <c r="AF17" t="str">
        <f>IF('оцене ученика'!H18=1,"недовољан", IF('оцене ученика'!H18=2,"довољан", IF('оцене ученика'!H18=3,"добар", IF('оцене ученика'!H18=4,"врло добар", IF('оцене ученика'!H18=5,"одличан"," ")))))</f>
        <v xml:space="preserve"> </v>
      </c>
      <c r="AG17" t="str">
        <f>IF('оцене ученика'!$I$2=0," ",'оцене ученика'!$I$2)</f>
        <v>Биологија</v>
      </c>
      <c r="AH17" t="str">
        <f>IF('оцене ученика'!I18=1,"недовољан", IF('оцене ученика'!I18=2,"довољан", IF('оцене ученика'!I18=3,"добар", IF('оцене ученика'!I18=4,"врло добар", IF('оцене ученика'!I18=5,"одличан"," ")))))</f>
        <v xml:space="preserve"> </v>
      </c>
      <c r="AI17" t="str">
        <f>IF('оцене ученика'!$J$2=0," ",'оцене ученика'!$J$2)</f>
        <v>Немачки   језик</v>
      </c>
      <c r="AJ17" t="str">
        <f>IF('оцене ученика'!J18=1,"недовољан", IF('оцене ученика'!J18=2,"довољан", IF('оцене ученика'!J18=3,"добар", IF('оцене ученика'!J18=4,"врло добар", IF('оцене ученика'!J18=5,"одличан"," ")))))</f>
        <v xml:space="preserve"> </v>
      </c>
      <c r="AK17" t="str">
        <f>IF('оцене ученика'!$K$2=0," ",'оцене ученика'!$K$2)</f>
        <v>Принципи  економије</v>
      </c>
      <c r="AL17" t="str">
        <f>IF('оцене ученика'!K18=1,"недовољан", IF('оцене ученика'!K18=2,"довољан", IF('оцене ученика'!K18=3,"добар", IF('оцене ученика'!K18=4,"врло добар", IF('оцене ученика'!K18=5,"одличан"," ")))))</f>
        <v xml:space="preserve"> </v>
      </c>
      <c r="AM17" t="str">
        <f>IF('оцене ученика'!$L$2=0," ",'оцене ученика'!$L$2)</f>
        <v>Право</v>
      </c>
      <c r="AN17" t="str">
        <f>IF('оцене ученика'!L18=1,"недовољан", IF('оцене ученика'!L18=2,"довољан", IF('оцене ученика'!L18=3,"добар3", IF('оцене ученика'!L18=4,"врло добар", IF('оцене ученика'!L18=5,"одличан"," ")))))</f>
        <v xml:space="preserve"> </v>
      </c>
      <c r="AO17" t="str">
        <f>IF('оцене ученика'!$M$2=0," ",'оцене ученика'!$M$2)</f>
        <v>Канцеларијско   пословање</v>
      </c>
      <c r="AP17" t="str">
        <f>IF('оцене ученика'!M18=1,"недовољан", IF('оцене ученика'!M18=2,"довољан", IF('оцене ученика'!M18=3,"добар", IF('оцене ученика'!M18=4,"врло добар", IF('оцене ученика'!M18=5,"одличан"," ")))))</f>
        <v xml:space="preserve"> </v>
      </c>
      <c r="AQ17" t="str">
        <f>IF('оцене ученика'!$N$2=0," ",'оцене ученика'!$N$2)</f>
        <v>Рачуноводство у   трговини</v>
      </c>
      <c r="AR17" t="str">
        <f>IF('оцене ученика'!N18=1,"недовољан", IF('оцене ученика'!N18=2,"довољан", IF('оцене ученика'!N18=3,"добар", IF('оцене ученика'!N18=4,"врло добар", IF('оцене ученика'!N18=5,"одличан"," ")))))</f>
        <v xml:space="preserve"> </v>
      </c>
      <c r="AS17" t="str">
        <f>IF('оцене ученика'!$O$2=0," ",'оцене ученика'!$O$2)</f>
        <v>Организација  набавке и продаје</v>
      </c>
      <c r="AT17" t="str">
        <f>IF('оцене ученика'!O18=1,"недовољан", IF('оцене ученика'!O18=2,"довољан", IF('оцене ученика'!O18=3,"добар", IF('оцене ученика'!O18=4,"врло добар", IF('оцене ученика'!O18=5,"одличан"," ")))))</f>
        <v xml:space="preserve"> </v>
      </c>
      <c r="AU17" t="str">
        <f>IF('оцене ученика'!$P$2=0," ",'оцене ученика'!$P$2)</f>
        <v>Обука у  виртуелном  предузећу</v>
      </c>
      <c r="AV17" t="str">
        <f>IF('оцене ученика'!P18=1,"недовољан", IF('оцене ученика'!P18=2,"довољан", IF('оцене ученика'!P18=3,"добар", IF('оцене ученика'!P18=4,"врло добар", IF('оцене ученика'!P18=5,"одличан"," ")))))</f>
        <v xml:space="preserve"> </v>
      </c>
      <c r="AW17" t="str">
        <f>IF('оцене ученика'!$Q$2=0," ",'оцене ученика'!$Q$2)</f>
        <v xml:space="preserve"> </v>
      </c>
      <c r="AX17" t="str">
        <f>IF('оцене ученика'!Q18=1,"недовољан", IF('оцене ученика'!Q18=2,"довољан", IF('оцене ученика'!Q18=3,"добар", IF('оцене ученика'!Q18=4,"врло добар", IF('оцене ученика'!Q18=5,"одличан"," ")))))</f>
        <v xml:space="preserve"> </v>
      </c>
      <c r="AY17" t="str">
        <f>IF('оцене ученика'!$R$2=0," ",'оцене ученика'!$R$2)</f>
        <v xml:space="preserve"> </v>
      </c>
      <c r="AZ17" t="str">
        <f>IF('оцене ученика'!R18=1,"недовољан", IF('оцене ученика'!R18=2,"довољан", IF('оцене ученика'!R18=3,"добар", IF('оцене ученика'!R18=4,"врло добар", IF('оцене ученика'!R18=5,"одличан"," ")))))</f>
        <v xml:space="preserve"> </v>
      </c>
      <c r="BA17" t="str">
        <f>IF('оцене ученика'!$S$2=0," ",'оцене ученика'!$S$2)</f>
        <v xml:space="preserve"> </v>
      </c>
      <c r="BB17" t="str">
        <f>IF('оцене ученика'!S18=1,"недовољан", IF('оцене ученика'!S18=2,"довољан", IF('оцене ученика'!S18=3,"добар", IF('оцене ученика'!S18=4,"врло добар", IF('оцене ученика'!S18=5,"одличан"," ")))))</f>
        <v xml:space="preserve"> </v>
      </c>
      <c r="BC17" t="str">
        <f>IF('оцене ученика'!$T$2=0," ",'оцене ученика'!$T$2)</f>
        <v xml:space="preserve"> </v>
      </c>
      <c r="BD17" t="str">
        <f>IF('оцене ученика'!T18=1,"недовољан", IF('оцене ученика'!T18=2,"довољан", IF('оцене ученика'!T18=3,"добар", IF('оцене ученика'!T18=4,"врло добар", IF('оцене ученика'!T18=5,"одличан"," ")))))</f>
        <v xml:space="preserve"> </v>
      </c>
      <c r="BE17" t="str">
        <f>IF('оцене ученика'!$U$2=0," ",'оцене ученика'!$U$2)</f>
        <v xml:space="preserve"> </v>
      </c>
      <c r="BF17" t="str">
        <f>IF('оцене ученика'!U18=1,"недовољан", IF('оцене ученика'!U18=2,"довољан", IF('оцене ученика'!U18=3,"добар", IF('оцене ученика'!U18=4,"врло добар", IF('оцене ученика'!U18=5,"одличан"," ")))))</f>
        <v xml:space="preserve"> </v>
      </c>
      <c r="BG17" t="str">
        <f>IF('оцене ученика'!W18=0,IF('оцене ученика'!X18=0," ",'оцене ученика'!$X$2),'оцене ученика'!$W$2)</f>
        <v xml:space="preserve"> </v>
      </c>
      <c r="BH17" t="str">
        <f>IF(BG17='оцене ученика'!$W$2,'оцене ученика'!W18,IF('подаци о ученицима'!BG17='оцене ученика'!$X$2,'оцене ученика'!X18," "))</f>
        <v xml:space="preserve"> </v>
      </c>
      <c r="BI17" s="9" t="str">
        <f>IF('оцене ученика'!Y18=1, "незадовољавајуће        1",IF('оцене ученика'!Y18=2,"довољно        2",IF('оцене ученика'!Y18=3,"добро        3",IF('оцене ученика'!Y18=4,"врло добро        4",IF('оцене ученика'!Y18=5,"примерно        5"," ")))))</f>
        <v xml:space="preserve"> </v>
      </c>
      <c r="BJ17" t="str">
        <f>IF('оцене ученика'!AF18="Одличан","одличним",IF('оцене ученика'!AF18="Врло добар","врло добрим",IF('оцене ученика'!AF18="Добар","добрим",IF('оцене ученика'!AF18="Довољан","довољним",IF('оцене ученика'!AF18="Недовољан","недовољним"," ")))))</f>
        <v xml:space="preserve"> </v>
      </c>
      <c r="BK17" s="10" t="str">
        <f>'оцене ученика'!AE18</f>
        <v xml:space="preserve"> </v>
      </c>
      <c r="BL17" s="10" t="e">
        <f t="shared" si="0"/>
        <v>#VALUE!</v>
      </c>
      <c r="BM17" s="11" t="e">
        <f t="shared" si="1"/>
        <v>#VALUE!</v>
      </c>
      <c r="BN17" t="e">
        <f t="shared" si="2"/>
        <v>#VALUE!</v>
      </c>
      <c r="BO17" t="e">
        <f>'подаци о школи за сведочанство'!$D$5</f>
        <v>#VALUE!</v>
      </c>
      <c r="BP17" t="str">
        <f>IF('оцене ученика'!D18=0," ",'оцене ученика'!D18)</f>
        <v xml:space="preserve"> </v>
      </c>
      <c r="BQ17" t="str">
        <f>IF('оцене ученика'!E18=0," ",'оцене ученика'!E18)</f>
        <v xml:space="preserve"> </v>
      </c>
      <c r="BR17" t="str">
        <f>IF('оцене ученика'!F18=0," ",'оцене ученика'!F18)</f>
        <v xml:space="preserve"> </v>
      </c>
      <c r="BS17" t="str">
        <f>IF('оцене ученика'!G18=0," ",'оцене ученика'!G18)</f>
        <v xml:space="preserve"> </v>
      </c>
      <c r="BT17" t="str">
        <f>IF('оцене ученика'!H18=0," ",'оцене ученика'!H18)</f>
        <v xml:space="preserve"> </v>
      </c>
      <c r="BU17" t="str">
        <f>IF('оцене ученика'!I18=0," ",'оцене ученика'!I18)</f>
        <v xml:space="preserve"> </v>
      </c>
      <c r="BV17" t="str">
        <f>IF('оцене ученика'!J18=0," ",'оцене ученика'!J18)</f>
        <v xml:space="preserve"> </v>
      </c>
      <c r="BW17" t="str">
        <f>IF('оцене ученика'!K18=0," ",'оцене ученика'!K18)</f>
        <v xml:space="preserve"> </v>
      </c>
      <c r="BX17" t="str">
        <f>IF('оцене ученика'!L18=0," ",'оцене ученика'!L18)</f>
        <v xml:space="preserve"> </v>
      </c>
      <c r="BY17" t="str">
        <f>IF('оцене ученика'!M18=0," ",'оцене ученика'!M18)</f>
        <v xml:space="preserve"> </v>
      </c>
      <c r="BZ17" t="str">
        <f>IF('оцене ученика'!N18=0," ",'оцене ученика'!N18)</f>
        <v xml:space="preserve"> </v>
      </c>
      <c r="CA17" t="str">
        <f>IF('оцене ученика'!O18=0," ",'оцене ученика'!O18)</f>
        <v xml:space="preserve"> </v>
      </c>
      <c r="CB17" t="str">
        <f>IF('оцене ученика'!P18=0," ",'оцене ученика'!P18)</f>
        <v xml:space="preserve"> </v>
      </c>
      <c r="CC17" t="str">
        <f>IF('оцене ученика'!Q18=0," ",'оцене ученика'!Q18)</f>
        <v xml:space="preserve"> </v>
      </c>
      <c r="CD17" t="str">
        <f>IF('оцене ученика'!R18=0," ",'оцене ученика'!R18)</f>
        <v xml:space="preserve"> </v>
      </c>
      <c r="CE17" t="str">
        <f>IF('оцене ученика'!S18=0," ",'оцене ученика'!S18)</f>
        <v xml:space="preserve"> </v>
      </c>
      <c r="CF17" t="str">
        <f>IF('оцене ученика'!T18=0," ",'оцене ученика'!T18)</f>
        <v xml:space="preserve"> </v>
      </c>
      <c r="CG17" t="str">
        <f>IF('оцене ученика'!U18=0," ",'оцене ученика'!U18)</f>
        <v xml:space="preserve"> </v>
      </c>
    </row>
    <row r="18" spans="1:85" x14ac:dyDescent="0.2">
      <c r="A18" s="156">
        <f>'оцене ученика'!A19</f>
        <v>17</v>
      </c>
      <c r="B18" s="156" t="str">
        <f>'оцене ученика'!B19</f>
        <v xml:space="preserve">Пеца  </v>
      </c>
      <c r="C18" s="156" t="str">
        <f>'оцене ученика'!C19</f>
        <v>Стефан</v>
      </c>
      <c r="D18" s="158" t="s">
        <v>276</v>
      </c>
      <c r="E18" s="15" t="s">
        <v>238</v>
      </c>
      <c r="F18" s="15" t="s">
        <v>239</v>
      </c>
      <c r="G18" s="15">
        <v>2000</v>
      </c>
      <c r="H18" s="15" t="s">
        <v>209</v>
      </c>
      <c r="I18" s="15" t="s">
        <v>259</v>
      </c>
      <c r="J18" s="15" t="s">
        <v>212</v>
      </c>
      <c r="K18" s="15" t="s">
        <v>211</v>
      </c>
      <c r="L18" s="15" t="s">
        <v>210</v>
      </c>
      <c r="M18" s="15"/>
      <c r="N18" s="15"/>
      <c r="O18" t="str">
        <f>'подаци о школи за сведочанство'!$B$1</f>
        <v>Трговачка школа</v>
      </c>
      <c r="P18" t="str">
        <f>'подаци о школи за сведочанство'!$B$2</f>
        <v>Београд</v>
      </c>
      <c r="Q18" t="str">
        <f>'подаци о школи за сведочанство'!$B$3</f>
        <v>022-05-425/94-03</v>
      </c>
      <c r="R18" t="str">
        <f>'подаци о школи за сведочанство'!$B$4</f>
        <v>22.04.1994.</v>
      </c>
      <c r="S18" t="str">
        <f>'подаци о школи за сведочанство'!$B$5</f>
        <v>2016/2017.</v>
      </c>
      <c r="T18">
        <f>'подаци о школи за сведочанство'!$B$6</f>
        <v>0</v>
      </c>
      <c r="U18" t="str">
        <f>'подаци о школи за сведочанство'!$B$7</f>
        <v>Комерцијалиста</v>
      </c>
      <c r="V18" t="str">
        <f>'подаци о школи за сведочанство'!$B$8</f>
        <v>четири</v>
      </c>
      <c r="W18" t="str">
        <f>'оцене ученика'!$D$2</f>
        <v>Српски  језик и књижевност</v>
      </c>
      <c r="X18" s="9" t="str">
        <f>IF('оцене ученика'!D19=1,"недовољан", IF('оцене ученика'!D19=2,"довољан", IF('оцене ученика'!D19=3,"добар", IF('оцене ученика'!D19=4,"врло добар", IF('оцене ученика'!D19=5,"одличан"," ")))))</f>
        <v xml:space="preserve"> </v>
      </c>
      <c r="Y18" t="str">
        <f>IF('оцене ученика'!$E$2=0," ",'оцене ученика'!$E$2)</f>
        <v>Енглески    језик</v>
      </c>
      <c r="Z18" t="str">
        <f>IF('оцене ученика'!E19=1,"недовољан", IF('оцене ученика'!E19=2,"довољан", IF('оцене ученика'!E19=3,"добар", IF('оцене ученика'!E19=4,"врло добар", IF('оцене ученика'!E19=5,"одличан"," ")))))</f>
        <v xml:space="preserve"> </v>
      </c>
      <c r="AA18" t="str">
        <f>IF('оцене ученика'!$F$2=0," ",'оцене ученика'!$F$2)</f>
        <v>Физичко васпитање</v>
      </c>
      <c r="AB18" t="str">
        <f>IF('оцене ученика'!F19=1,"недовољан", IF('оцене ученика'!F19=2,"довољан", IF('оцене ученика'!F19=3,"добар", IF('оцене ученика'!F19=4,"врло добар", IF('оцене ученика'!F19=5,"одличан"," ")))))</f>
        <v xml:space="preserve"> </v>
      </c>
      <c r="AC18" t="str">
        <f>IF('оцене ученика'!$G$2=0," ",'оцене ученика'!$G$2)</f>
        <v>Матекатика</v>
      </c>
      <c r="AD18" t="str">
        <f>IF('оцене ученика'!G19=1,"недовољан", IF('оцене ученика'!G19=2,"довољан", IF('оцене ученика'!G19=3,"добар", IF('оцене ученика'!G19=4,"врло добар", IF('оцене ученика'!G19=5,"одличан"," ")))))</f>
        <v xml:space="preserve"> </v>
      </c>
      <c r="AE18" t="str">
        <f>IF('оцене ученика'!$H$2=0," ",'оцене ученика'!$H$2)</f>
        <v>Хемија</v>
      </c>
      <c r="AF18" t="str">
        <f>IF('оцене ученика'!H19=1,"недовољан", IF('оцене ученика'!H19=2,"довољан", IF('оцене ученика'!H19=3,"добар", IF('оцене ученика'!H19=4,"врло добар", IF('оцене ученика'!H19=5,"одличан"," ")))))</f>
        <v xml:space="preserve"> </v>
      </c>
      <c r="AG18" t="str">
        <f>IF('оцене ученика'!$I$2=0," ",'оцене ученика'!$I$2)</f>
        <v>Биологија</v>
      </c>
      <c r="AH18" t="str">
        <f>IF('оцене ученика'!I19=1,"недовољан", IF('оцене ученика'!I19=2,"довољан", IF('оцене ученика'!I19=3,"добар", IF('оцене ученика'!I19=4,"врло добар", IF('оцене ученика'!I19=5,"одличан"," ")))))</f>
        <v xml:space="preserve"> </v>
      </c>
      <c r="AI18" t="str">
        <f>IF('оцене ученика'!$J$2=0," ",'оцене ученика'!$J$2)</f>
        <v>Немачки   језик</v>
      </c>
      <c r="AJ18" t="str">
        <f>IF('оцене ученика'!J19=1,"недовољан", IF('оцене ученика'!J19=2,"довољан", IF('оцене ученика'!J19=3,"добар", IF('оцене ученика'!J19=4,"врло добар", IF('оцене ученика'!J19=5,"одличан"," ")))))</f>
        <v xml:space="preserve"> </v>
      </c>
      <c r="AK18" t="str">
        <f>IF('оцене ученика'!$K$2=0," ",'оцене ученика'!$K$2)</f>
        <v>Принципи  економије</v>
      </c>
      <c r="AL18" t="str">
        <f>IF('оцене ученика'!K19=1,"недовољан", IF('оцене ученика'!K19=2,"довољан", IF('оцене ученика'!K19=3,"добар", IF('оцене ученика'!K19=4,"врло добар", IF('оцене ученика'!K19=5,"одличан"," ")))))</f>
        <v xml:space="preserve"> </v>
      </c>
      <c r="AM18" t="str">
        <f>IF('оцене ученика'!$L$2=0," ",'оцене ученика'!$L$2)</f>
        <v>Право</v>
      </c>
      <c r="AN18" t="str">
        <f>IF('оцене ученика'!L19=1,"недовољан", IF('оцене ученика'!L19=2,"довољан", IF('оцене ученика'!L19=3,"добар3", IF('оцене ученика'!L19=4,"врло добар", IF('оцене ученика'!L19=5,"одличан"," ")))))</f>
        <v xml:space="preserve"> </v>
      </c>
      <c r="AO18" t="str">
        <f>IF('оцене ученика'!$M$2=0," ",'оцене ученика'!$M$2)</f>
        <v>Канцеларијско   пословање</v>
      </c>
      <c r="AP18" t="str">
        <f>IF('оцене ученика'!M19=1,"недовољан", IF('оцене ученика'!M19=2,"довољан", IF('оцене ученика'!M19=3,"добар", IF('оцене ученика'!M19=4,"врло добар", IF('оцене ученика'!M19=5,"одличан"," ")))))</f>
        <v xml:space="preserve"> </v>
      </c>
      <c r="AQ18" t="str">
        <f>IF('оцене ученика'!$N$2=0," ",'оцене ученика'!$N$2)</f>
        <v>Рачуноводство у   трговини</v>
      </c>
      <c r="AR18" t="str">
        <f>IF('оцене ученика'!N19=1,"недовољан", IF('оцене ученика'!N19=2,"довољан", IF('оцене ученика'!N19=3,"добар", IF('оцене ученика'!N19=4,"врло добар", IF('оцене ученика'!N19=5,"одличан"," ")))))</f>
        <v xml:space="preserve"> </v>
      </c>
      <c r="AS18" t="str">
        <f>IF('оцене ученика'!$O$2=0," ",'оцене ученика'!$O$2)</f>
        <v>Организација  набавке и продаје</v>
      </c>
      <c r="AT18" t="str">
        <f>IF('оцене ученика'!O19=1,"недовољан", IF('оцене ученика'!O19=2,"довољан", IF('оцене ученика'!O19=3,"добар", IF('оцене ученика'!O19=4,"врло добар", IF('оцене ученика'!O19=5,"одличан"," ")))))</f>
        <v xml:space="preserve"> </v>
      </c>
      <c r="AU18" t="str">
        <f>IF('оцене ученика'!$P$2=0," ",'оцене ученика'!$P$2)</f>
        <v>Обука у  виртуелном  предузећу</v>
      </c>
      <c r="AV18" t="str">
        <f>IF('оцене ученика'!P19=1,"недовољан", IF('оцене ученика'!P19=2,"довољан", IF('оцене ученика'!P19=3,"добар", IF('оцене ученика'!P19=4,"врло добар", IF('оцене ученика'!P19=5,"одличан"," ")))))</f>
        <v xml:space="preserve"> </v>
      </c>
      <c r="AW18" t="str">
        <f>IF('оцене ученика'!$Q$2=0," ",'оцене ученика'!$Q$2)</f>
        <v xml:space="preserve"> </v>
      </c>
      <c r="AX18" t="str">
        <f>IF('оцене ученика'!Q19=1,"недовољан", IF('оцене ученика'!Q19=2,"довољан", IF('оцене ученика'!Q19=3,"добар", IF('оцене ученика'!Q19=4,"врло добар", IF('оцене ученика'!Q19=5,"одличан"," ")))))</f>
        <v xml:space="preserve"> </v>
      </c>
      <c r="AY18" t="str">
        <f>IF('оцене ученика'!$R$2=0," ",'оцене ученика'!$R$2)</f>
        <v xml:space="preserve"> </v>
      </c>
      <c r="AZ18" t="str">
        <f>IF('оцене ученика'!R19=1,"недовољан", IF('оцене ученика'!R19=2,"довољан", IF('оцене ученика'!R19=3,"добар", IF('оцене ученика'!R19=4,"врло добар", IF('оцене ученика'!R19=5,"одличан"," ")))))</f>
        <v xml:space="preserve"> </v>
      </c>
      <c r="BA18" t="str">
        <f>IF('оцене ученика'!$S$2=0," ",'оцене ученика'!$S$2)</f>
        <v xml:space="preserve"> </v>
      </c>
      <c r="BB18" t="str">
        <f>IF('оцене ученика'!S19=1,"недовољан", IF('оцене ученика'!S19=2,"довољан", IF('оцене ученика'!S19=3,"добар", IF('оцене ученика'!S19=4,"врло добар", IF('оцене ученика'!S19=5,"одличан"," ")))))</f>
        <v xml:space="preserve"> </v>
      </c>
      <c r="BC18" t="str">
        <f>IF('оцене ученика'!$T$2=0," ",'оцене ученика'!$T$2)</f>
        <v xml:space="preserve"> </v>
      </c>
      <c r="BD18" t="str">
        <f>IF('оцене ученика'!T19=1,"недовољан", IF('оцене ученика'!T19=2,"довољан", IF('оцене ученика'!T19=3,"добар", IF('оцене ученика'!T19=4,"врло добар", IF('оцене ученика'!T19=5,"одличан"," ")))))</f>
        <v xml:space="preserve"> </v>
      </c>
      <c r="BE18" t="str">
        <f>IF('оцене ученика'!$U$2=0," ",'оцене ученика'!$U$2)</f>
        <v xml:space="preserve"> </v>
      </c>
      <c r="BF18" t="str">
        <f>IF('оцене ученика'!U19=1,"недовољан", IF('оцене ученика'!U19=2,"довољан", IF('оцене ученика'!U19=3,"добар", IF('оцене ученика'!U19=4,"врло добар", IF('оцене ученика'!U19=5,"одличан"," ")))))</f>
        <v xml:space="preserve"> </v>
      </c>
      <c r="BG18" t="str">
        <f>IF('оцене ученика'!W19=0,IF('оцене ученика'!X19=0," ",'оцене ученика'!$X$2),'оцене ученика'!$W$2)</f>
        <v xml:space="preserve"> </v>
      </c>
      <c r="BH18" t="str">
        <f>IF(BG18='оцене ученика'!$W$2,'оцене ученика'!W19,IF('подаци о ученицима'!BG18='оцене ученика'!$X$2,'оцене ученика'!X19," "))</f>
        <v xml:space="preserve"> </v>
      </c>
      <c r="BI18" s="9" t="str">
        <f>IF('оцене ученика'!Y19=1, "незадовољавајуће        1",IF('оцене ученика'!Y19=2,"довољно        2",IF('оцене ученика'!Y19=3,"добро        3",IF('оцене ученика'!Y19=4,"врло добро        4",IF('оцене ученика'!Y19=5,"примерно        5"," ")))))</f>
        <v xml:space="preserve"> </v>
      </c>
      <c r="BJ18" t="str">
        <f>IF('оцене ученика'!AF19="Одличан","одличним",IF('оцене ученика'!AF19="Врло добар","врло добрим",IF('оцене ученика'!AF19="Добар","добрим",IF('оцене ученика'!AF19="Довољан","довољним",IF('оцене ученика'!AF19="Недовољан","недовољним"," ")))))</f>
        <v xml:space="preserve"> </v>
      </c>
      <c r="BK18" s="10" t="str">
        <f>'оцене ученика'!AE19</f>
        <v xml:space="preserve"> </v>
      </c>
      <c r="BL18" s="10" t="e">
        <f t="shared" si="0"/>
        <v>#VALUE!</v>
      </c>
      <c r="BM18" s="11" t="e">
        <f t="shared" si="1"/>
        <v>#VALUE!</v>
      </c>
      <c r="BN18" t="e">
        <f t="shared" si="2"/>
        <v>#VALUE!</v>
      </c>
      <c r="BO18" t="e">
        <f>'подаци о школи за сведочанство'!$D$5</f>
        <v>#VALUE!</v>
      </c>
      <c r="BP18" t="str">
        <f>IF('оцене ученика'!D19=0," ",'оцене ученика'!D19)</f>
        <v xml:space="preserve"> </v>
      </c>
      <c r="BQ18" t="str">
        <f>IF('оцене ученика'!E19=0," ",'оцене ученика'!E19)</f>
        <v xml:space="preserve"> </v>
      </c>
      <c r="BR18" t="str">
        <f>IF('оцене ученика'!F19=0," ",'оцене ученика'!F19)</f>
        <v xml:space="preserve"> </v>
      </c>
      <c r="BS18" t="str">
        <f>IF('оцене ученика'!G19=0," ",'оцене ученика'!G19)</f>
        <v xml:space="preserve"> </v>
      </c>
      <c r="BT18" t="str">
        <f>IF('оцене ученика'!H19=0," ",'оцене ученика'!H19)</f>
        <v xml:space="preserve"> </v>
      </c>
      <c r="BU18" t="str">
        <f>IF('оцене ученика'!I19=0," ",'оцене ученика'!I19)</f>
        <v xml:space="preserve"> </v>
      </c>
      <c r="BV18" t="str">
        <f>IF('оцене ученика'!J19=0," ",'оцене ученика'!J19)</f>
        <v xml:space="preserve"> </v>
      </c>
      <c r="BW18" t="str">
        <f>IF('оцене ученика'!K19=0," ",'оцене ученика'!K19)</f>
        <v xml:space="preserve"> </v>
      </c>
      <c r="BX18" t="str">
        <f>IF('оцене ученика'!L19=0," ",'оцене ученика'!L19)</f>
        <v xml:space="preserve"> </v>
      </c>
      <c r="BY18" t="str">
        <f>IF('оцене ученика'!M19=0," ",'оцене ученика'!M19)</f>
        <v xml:space="preserve"> </v>
      </c>
      <c r="BZ18" t="str">
        <f>IF('оцене ученика'!N19=0," ",'оцене ученика'!N19)</f>
        <v xml:space="preserve"> </v>
      </c>
      <c r="CA18" t="str">
        <f>IF('оцене ученика'!O19=0," ",'оцене ученика'!O19)</f>
        <v xml:space="preserve"> </v>
      </c>
      <c r="CB18" t="str">
        <f>IF('оцене ученика'!P19=0," ",'оцене ученика'!P19)</f>
        <v xml:space="preserve"> </v>
      </c>
      <c r="CC18" t="str">
        <f>IF('оцене ученика'!Q19=0," ",'оцене ученика'!Q19)</f>
        <v xml:space="preserve"> </v>
      </c>
      <c r="CD18" t="str">
        <f>IF('оцене ученика'!R19=0," ",'оцене ученика'!R19)</f>
        <v xml:space="preserve"> </v>
      </c>
      <c r="CE18" t="str">
        <f>IF('оцене ученика'!S19=0," ",'оцене ученика'!S19)</f>
        <v xml:space="preserve"> </v>
      </c>
      <c r="CF18" t="str">
        <f>IF('оцене ученика'!T19=0," ",'оцене ученика'!T19)</f>
        <v xml:space="preserve"> </v>
      </c>
      <c r="CG18" t="str">
        <f>IF('оцене ученика'!U19=0," ",'оцене ученика'!U19)</f>
        <v xml:space="preserve"> </v>
      </c>
    </row>
    <row r="19" spans="1:85" x14ac:dyDescent="0.2">
      <c r="A19" s="156">
        <f>'оцене ученика'!A20</f>
        <v>18</v>
      </c>
      <c r="B19" s="156" t="str">
        <f>'оцене ученика'!B20</f>
        <v>Пиплица</v>
      </c>
      <c r="C19" s="156" t="str">
        <f>'оцене ученика'!C20</f>
        <v>Марија</v>
      </c>
      <c r="D19" s="158" t="s">
        <v>277</v>
      </c>
      <c r="E19" s="15" t="s">
        <v>240</v>
      </c>
      <c r="F19" s="15" t="s">
        <v>218</v>
      </c>
      <c r="G19" s="15">
        <v>2001</v>
      </c>
      <c r="H19" s="15" t="s">
        <v>209</v>
      </c>
      <c r="I19" s="15" t="s">
        <v>259</v>
      </c>
      <c r="J19" s="15" t="s">
        <v>212</v>
      </c>
      <c r="K19" s="15" t="s">
        <v>211</v>
      </c>
      <c r="L19" s="15" t="s">
        <v>210</v>
      </c>
      <c r="M19" s="15"/>
      <c r="N19" s="15"/>
      <c r="O19" t="str">
        <f>'подаци о школи за сведочанство'!$B$1</f>
        <v>Трговачка школа</v>
      </c>
      <c r="P19" t="str">
        <f>'подаци о школи за сведочанство'!$B$2</f>
        <v>Београд</v>
      </c>
      <c r="Q19" t="str">
        <f>'подаци о школи за сведочанство'!$B$3</f>
        <v>022-05-425/94-03</v>
      </c>
      <c r="R19" t="str">
        <f>'подаци о школи за сведочанство'!$B$4</f>
        <v>22.04.1994.</v>
      </c>
      <c r="S19" t="str">
        <f>'подаци о школи за сведочанство'!$B$5</f>
        <v>2016/2017.</v>
      </c>
      <c r="T19">
        <f>'подаци о школи за сведочанство'!$B$6</f>
        <v>0</v>
      </c>
      <c r="U19" t="str">
        <f>'подаци о школи за сведочанство'!$B$7</f>
        <v>Комерцијалиста</v>
      </c>
      <c r="V19" t="str">
        <f>'подаци о школи за сведочанство'!$B$8</f>
        <v>четири</v>
      </c>
      <c r="W19" t="str">
        <f>'оцене ученика'!$D$2</f>
        <v>Српски  језик и књижевност</v>
      </c>
      <c r="X19" s="9" t="str">
        <f>IF('оцене ученика'!D20=1,"недовољан", IF('оцене ученика'!D20=2,"довољан", IF('оцене ученика'!D20=3,"добар", IF('оцене ученика'!D20=4,"врло добар", IF('оцене ученика'!D20=5,"одличан"," ")))))</f>
        <v xml:space="preserve"> </v>
      </c>
      <c r="Y19" t="str">
        <f>IF('оцене ученика'!$E$2=0," ",'оцене ученика'!$E$2)</f>
        <v>Енглески    језик</v>
      </c>
      <c r="Z19" t="str">
        <f>IF('оцене ученика'!E20=1,"недовољан", IF('оцене ученика'!E20=2,"довољан", IF('оцене ученика'!E20=3,"добар", IF('оцене ученика'!E20=4,"врло добар", IF('оцене ученика'!E20=5,"одличан"," ")))))</f>
        <v xml:space="preserve"> </v>
      </c>
      <c r="AA19" t="str">
        <f>IF('оцене ученика'!$F$2=0," ",'оцене ученика'!$F$2)</f>
        <v>Физичко васпитање</v>
      </c>
      <c r="AB19" t="str">
        <f>IF('оцене ученика'!F20=1,"недовољан", IF('оцене ученика'!F20=2,"довољан", IF('оцене ученика'!F20=3,"добар", IF('оцене ученика'!F20=4,"врло добар", IF('оцене ученика'!F20=5,"одличан"," ")))))</f>
        <v xml:space="preserve"> </v>
      </c>
      <c r="AC19" t="str">
        <f>IF('оцене ученика'!$G$2=0," ",'оцене ученика'!$G$2)</f>
        <v>Матекатика</v>
      </c>
      <c r="AD19" t="str">
        <f>IF('оцене ученика'!G20=1,"недовољан", IF('оцене ученика'!G20=2,"довољан", IF('оцене ученика'!G20=3,"добар", IF('оцене ученика'!G20=4,"врло добар", IF('оцене ученика'!G20=5,"одличан"," ")))))</f>
        <v xml:space="preserve"> </v>
      </c>
      <c r="AE19" t="str">
        <f>IF('оцене ученика'!$H$2=0," ",'оцене ученика'!$H$2)</f>
        <v>Хемија</v>
      </c>
      <c r="AF19" t="str">
        <f>IF('оцене ученика'!H20=1,"недовољан", IF('оцене ученика'!H20=2,"довољан", IF('оцене ученика'!H20=3,"добар", IF('оцене ученика'!H20=4,"врло добар", IF('оцене ученика'!H20=5,"одличан"," ")))))</f>
        <v xml:space="preserve"> </v>
      </c>
      <c r="AG19" t="str">
        <f>IF('оцене ученика'!$I$2=0," ",'оцене ученика'!$I$2)</f>
        <v>Биологија</v>
      </c>
      <c r="AH19" t="str">
        <f>IF('оцене ученика'!I20=1,"недовољан", IF('оцене ученика'!I20=2,"довољан", IF('оцене ученика'!I20=3,"добар", IF('оцене ученика'!I20=4,"врло добар", IF('оцене ученика'!I20=5,"одличан"," ")))))</f>
        <v xml:space="preserve"> </v>
      </c>
      <c r="AI19" t="str">
        <f>IF('оцене ученика'!$J$2=0," ",'оцене ученика'!$J$2)</f>
        <v>Немачки   језик</v>
      </c>
      <c r="AJ19" t="str">
        <f>IF('оцене ученика'!J20=1,"недовољан", IF('оцене ученика'!J20=2,"довољан", IF('оцене ученика'!J20=3,"добар", IF('оцене ученика'!J20=4,"врло добар", IF('оцене ученика'!J20=5,"одличан"," ")))))</f>
        <v xml:space="preserve"> </v>
      </c>
      <c r="AK19" t="str">
        <f>IF('оцене ученика'!$K$2=0," ",'оцене ученика'!$K$2)</f>
        <v>Принципи  економије</v>
      </c>
      <c r="AL19" t="str">
        <f>IF('оцене ученика'!K20=1,"недовољан", IF('оцене ученика'!K20=2,"довољан", IF('оцене ученика'!K20=3,"добар", IF('оцене ученика'!K20=4,"врло добар", IF('оцене ученика'!K20=5,"одличан"," ")))))</f>
        <v xml:space="preserve"> </v>
      </c>
      <c r="AM19" t="str">
        <f>IF('оцене ученика'!$L$2=0," ",'оцене ученика'!$L$2)</f>
        <v>Право</v>
      </c>
      <c r="AN19" t="str">
        <f>IF('оцене ученика'!L20=1,"недовољан", IF('оцене ученика'!L20=2,"довољан", IF('оцене ученика'!L20=3,"добар3", IF('оцене ученика'!L20=4,"врло добар", IF('оцене ученика'!L20=5,"одличан"," ")))))</f>
        <v xml:space="preserve"> </v>
      </c>
      <c r="AO19" t="str">
        <f>IF('оцене ученика'!$M$2=0," ",'оцене ученика'!$M$2)</f>
        <v>Канцеларијско   пословање</v>
      </c>
      <c r="AP19" t="str">
        <f>IF('оцене ученика'!M20=1,"недовољан", IF('оцене ученика'!M20=2,"довољан", IF('оцене ученика'!M20=3,"добар", IF('оцене ученика'!M20=4,"врло добар", IF('оцене ученика'!M20=5,"одличан"," ")))))</f>
        <v xml:space="preserve"> </v>
      </c>
      <c r="AQ19" t="str">
        <f>IF('оцене ученика'!$N$2=0," ",'оцене ученика'!$N$2)</f>
        <v>Рачуноводство у   трговини</v>
      </c>
      <c r="AR19" t="str">
        <f>IF('оцене ученика'!N20=1,"недовољан", IF('оцене ученика'!N20=2,"довољан", IF('оцене ученика'!N20=3,"добар", IF('оцене ученика'!N20=4,"врло добар", IF('оцене ученика'!N20=5,"одличан"," ")))))</f>
        <v xml:space="preserve"> </v>
      </c>
      <c r="AS19" t="str">
        <f>IF('оцене ученика'!$O$2=0," ",'оцене ученика'!$O$2)</f>
        <v>Организација  набавке и продаје</v>
      </c>
      <c r="AT19" t="str">
        <f>IF('оцене ученика'!O20=1,"недовољан", IF('оцене ученика'!O20=2,"довољан", IF('оцене ученика'!O20=3,"добар", IF('оцене ученика'!O20=4,"врло добар", IF('оцене ученика'!O20=5,"одличан"," ")))))</f>
        <v xml:space="preserve"> </v>
      </c>
      <c r="AU19" t="str">
        <f>IF('оцене ученика'!$P$2=0," ",'оцене ученика'!$P$2)</f>
        <v>Обука у  виртуелном  предузећу</v>
      </c>
      <c r="AV19" t="str">
        <f>IF('оцене ученика'!P20=1,"недовољан", IF('оцене ученика'!P20=2,"довољан", IF('оцене ученика'!P20=3,"добар", IF('оцене ученика'!P20=4,"врло добар", IF('оцене ученика'!P20=5,"одличан"," ")))))</f>
        <v xml:space="preserve"> </v>
      </c>
      <c r="AW19" t="str">
        <f>IF('оцене ученика'!$Q$2=0," ",'оцене ученика'!$Q$2)</f>
        <v xml:space="preserve"> </v>
      </c>
      <c r="AX19" t="str">
        <f>IF('оцене ученика'!Q20=1,"недовољан", IF('оцене ученика'!Q20=2,"довољан", IF('оцене ученика'!Q20=3,"добар", IF('оцене ученика'!Q20=4,"врло добар", IF('оцене ученика'!Q20=5,"одличан"," ")))))</f>
        <v xml:space="preserve"> </v>
      </c>
      <c r="AY19" t="str">
        <f>IF('оцене ученика'!$R$2=0," ",'оцене ученика'!$R$2)</f>
        <v xml:space="preserve"> </v>
      </c>
      <c r="AZ19" t="str">
        <f>IF('оцене ученика'!R20=1,"недовољан", IF('оцене ученика'!R20=2,"довољан", IF('оцене ученика'!R20=3,"добар", IF('оцене ученика'!R20=4,"врло добар", IF('оцене ученика'!R20=5,"одличан"," ")))))</f>
        <v xml:space="preserve"> </v>
      </c>
      <c r="BA19" t="str">
        <f>IF('оцене ученика'!$S$2=0," ",'оцене ученика'!$S$2)</f>
        <v xml:space="preserve"> </v>
      </c>
      <c r="BB19" t="str">
        <f>IF('оцене ученика'!S20=1,"недовољан", IF('оцене ученика'!S20=2,"довољан", IF('оцене ученика'!S20=3,"добар", IF('оцене ученика'!S20=4,"врло добар", IF('оцене ученика'!S20=5,"одличан"," ")))))</f>
        <v xml:space="preserve"> </v>
      </c>
      <c r="BC19" t="str">
        <f>IF('оцене ученика'!$T$2=0," ",'оцене ученика'!$T$2)</f>
        <v xml:space="preserve"> </v>
      </c>
      <c r="BD19" t="str">
        <f>IF('оцене ученика'!T20=1,"недовољан", IF('оцене ученика'!T20=2,"довољан", IF('оцене ученика'!T20=3,"добар", IF('оцене ученика'!T20=4,"врло добар", IF('оцене ученика'!T20=5,"одличан"," ")))))</f>
        <v xml:space="preserve"> </v>
      </c>
      <c r="BE19" t="str">
        <f>IF('оцене ученика'!$U$2=0," ",'оцене ученика'!$U$2)</f>
        <v xml:space="preserve"> </v>
      </c>
      <c r="BF19" t="str">
        <f>IF('оцене ученика'!U20=1,"недовољан", IF('оцене ученика'!U20=2,"довољан", IF('оцене ученика'!U20=3,"добар", IF('оцене ученика'!U20=4,"врло добар", IF('оцене ученика'!U20=5,"одличан"," ")))))</f>
        <v xml:space="preserve"> </v>
      </c>
      <c r="BG19" t="str">
        <f>IF('оцене ученика'!W20=0,IF('оцене ученика'!X20=0," ",'оцене ученика'!$X$2),'оцене ученика'!$W$2)</f>
        <v xml:space="preserve"> </v>
      </c>
      <c r="BH19" t="str">
        <f>IF(BG19='оцене ученика'!$W$2,'оцене ученика'!W20,IF('подаци о ученицима'!BG19='оцене ученика'!$X$2,'оцене ученика'!X20," "))</f>
        <v xml:space="preserve"> </v>
      </c>
      <c r="BI19" s="9" t="str">
        <f>IF('оцене ученика'!Y20=1, "незадовољавајуће        1",IF('оцене ученика'!Y20=2,"довољно        2",IF('оцене ученика'!Y20=3,"добро        3",IF('оцене ученика'!Y20=4,"врло добро        4",IF('оцене ученика'!Y20=5,"примерно        5"," ")))))</f>
        <v xml:space="preserve"> </v>
      </c>
      <c r="BJ19" t="str">
        <f>IF('оцене ученика'!AF20="Одличан","одличним",IF('оцене ученика'!AF20="Врло добар","врло добрим",IF('оцене ученика'!AF20="Добар","добрим",IF('оцене ученика'!AF20="Довољан","довољним",IF('оцене ученика'!AF20="Недовољан","недовољним"," ")))))</f>
        <v xml:space="preserve"> </v>
      </c>
      <c r="BK19" s="10" t="str">
        <f>'оцене ученика'!AE20</f>
        <v xml:space="preserve"> </v>
      </c>
      <c r="BL19" s="10" t="e">
        <f t="shared" si="0"/>
        <v>#VALUE!</v>
      </c>
      <c r="BM19" s="11" t="e">
        <f t="shared" si="1"/>
        <v>#VALUE!</v>
      </c>
      <c r="BN19" t="e">
        <f t="shared" si="2"/>
        <v>#VALUE!</v>
      </c>
      <c r="BO19" t="e">
        <f>'подаци о школи за сведочанство'!$D$5</f>
        <v>#VALUE!</v>
      </c>
      <c r="BP19" t="str">
        <f>IF('оцене ученика'!D20=0," ",'оцене ученика'!D20)</f>
        <v xml:space="preserve"> </v>
      </c>
      <c r="BQ19" t="str">
        <f>IF('оцене ученика'!E20=0," ",'оцене ученика'!E20)</f>
        <v xml:space="preserve"> </v>
      </c>
      <c r="BR19" t="str">
        <f>IF('оцене ученика'!F20=0," ",'оцене ученика'!F20)</f>
        <v xml:space="preserve"> </v>
      </c>
      <c r="BS19" t="str">
        <f>IF('оцене ученика'!G20=0," ",'оцене ученика'!G20)</f>
        <v xml:space="preserve"> </v>
      </c>
      <c r="BT19" t="str">
        <f>IF('оцене ученика'!H20=0," ",'оцене ученика'!H20)</f>
        <v xml:space="preserve"> </v>
      </c>
      <c r="BU19" t="str">
        <f>IF('оцене ученика'!I20=0," ",'оцене ученика'!I20)</f>
        <v xml:space="preserve"> </v>
      </c>
      <c r="BV19" t="str">
        <f>IF('оцене ученика'!J20=0," ",'оцене ученика'!J20)</f>
        <v xml:space="preserve"> </v>
      </c>
      <c r="BW19" t="str">
        <f>IF('оцене ученика'!K20=0," ",'оцене ученика'!K20)</f>
        <v xml:space="preserve"> </v>
      </c>
      <c r="BX19" t="str">
        <f>IF('оцене ученика'!L20=0," ",'оцене ученика'!L20)</f>
        <v xml:space="preserve"> </v>
      </c>
      <c r="BY19" t="str">
        <f>IF('оцене ученика'!M20=0," ",'оцене ученика'!M20)</f>
        <v xml:space="preserve"> </v>
      </c>
      <c r="BZ19" t="str">
        <f>IF('оцене ученика'!N20=0," ",'оцене ученика'!N20)</f>
        <v xml:space="preserve"> </v>
      </c>
      <c r="CA19" t="str">
        <f>IF('оцене ученика'!O20=0," ",'оцене ученика'!O20)</f>
        <v xml:space="preserve"> </v>
      </c>
      <c r="CB19" t="str">
        <f>IF('оцене ученика'!P20=0," ",'оцене ученика'!P20)</f>
        <v xml:space="preserve"> </v>
      </c>
      <c r="CC19" t="str">
        <f>IF('оцене ученика'!Q20=0," ",'оцене ученика'!Q20)</f>
        <v xml:space="preserve"> </v>
      </c>
      <c r="CD19" t="str">
        <f>IF('оцене ученика'!R20=0," ",'оцене ученика'!R20)</f>
        <v xml:space="preserve"> </v>
      </c>
      <c r="CE19" t="str">
        <f>IF('оцене ученика'!S20=0," ",'оцене ученика'!S20)</f>
        <v xml:space="preserve"> </v>
      </c>
      <c r="CF19" t="str">
        <f>IF('оцене ученика'!T20=0," ",'оцене ученика'!T20)</f>
        <v xml:space="preserve"> </v>
      </c>
      <c r="CG19" t="str">
        <f>IF('оцене ученика'!U20=0," ",'оцене ученика'!U20)</f>
        <v xml:space="preserve"> </v>
      </c>
    </row>
    <row r="20" spans="1:85" x14ac:dyDescent="0.2">
      <c r="A20" s="156">
        <f>'оцене ученика'!A21</f>
        <v>19</v>
      </c>
      <c r="B20" s="156" t="str">
        <f>'оцене ученика'!B21</f>
        <v>Поповић</v>
      </c>
      <c r="C20" s="156" t="str">
        <f>'оцене ученика'!C21</f>
        <v>Стефан</v>
      </c>
      <c r="D20" s="158" t="s">
        <v>278</v>
      </c>
      <c r="E20" s="15" t="s">
        <v>241</v>
      </c>
      <c r="F20" s="15" t="s">
        <v>242</v>
      </c>
      <c r="G20" s="15">
        <v>2000</v>
      </c>
      <c r="H20" s="15" t="s">
        <v>209</v>
      </c>
      <c r="I20" s="15" t="s">
        <v>258</v>
      </c>
      <c r="J20" s="15" t="s">
        <v>212</v>
      </c>
      <c r="K20" s="15" t="s">
        <v>211</v>
      </c>
      <c r="L20" s="15" t="s">
        <v>210</v>
      </c>
      <c r="M20" s="15"/>
      <c r="N20" s="15"/>
      <c r="O20" t="str">
        <f>'подаци о школи за сведочанство'!$B$1</f>
        <v>Трговачка школа</v>
      </c>
      <c r="P20" t="str">
        <f>'подаци о школи за сведочанство'!$B$2</f>
        <v>Београд</v>
      </c>
      <c r="Q20" t="str">
        <f>'подаци о школи за сведочанство'!$B$3</f>
        <v>022-05-425/94-03</v>
      </c>
      <c r="R20" t="str">
        <f>'подаци о школи за сведочанство'!$B$4</f>
        <v>22.04.1994.</v>
      </c>
      <c r="S20" t="str">
        <f>'подаци о школи за сведочанство'!$B$5</f>
        <v>2016/2017.</v>
      </c>
      <c r="T20">
        <f>'подаци о школи за сведочанство'!$B$6</f>
        <v>0</v>
      </c>
      <c r="U20" t="str">
        <f>'подаци о школи за сведочанство'!$B$7</f>
        <v>Комерцијалиста</v>
      </c>
      <c r="V20" t="str">
        <f>'подаци о школи за сведочанство'!$B$8</f>
        <v>четири</v>
      </c>
      <c r="W20" t="str">
        <f>'оцене ученика'!$D$2</f>
        <v>Српски  језик и књижевност</v>
      </c>
      <c r="X20" s="9" t="str">
        <f>IF('оцене ученика'!D21=1,"недовољан", IF('оцене ученика'!D21=2,"довољан", IF('оцене ученика'!D21=3,"добар", IF('оцене ученика'!D21=4,"врло добар", IF('оцене ученика'!D21=5,"одличан"," ")))))</f>
        <v xml:space="preserve"> </v>
      </c>
      <c r="Y20" t="str">
        <f>IF('оцене ученика'!$E$2=0," ",'оцене ученика'!$E$2)</f>
        <v>Енглески    језик</v>
      </c>
      <c r="Z20" t="str">
        <f>IF('оцене ученика'!E21=1,"недовољан", IF('оцене ученика'!E21=2,"довољан", IF('оцене ученика'!E21=3,"добар", IF('оцене ученика'!E21=4,"врло добар", IF('оцене ученика'!E21=5,"одличан"," ")))))</f>
        <v xml:space="preserve"> </v>
      </c>
      <c r="AA20" t="str">
        <f>IF('оцене ученика'!$F$2=0," ",'оцене ученика'!$F$2)</f>
        <v>Физичко васпитање</v>
      </c>
      <c r="AB20" t="str">
        <f>IF('оцене ученика'!F21=1,"недовољан", IF('оцене ученика'!F21=2,"довољан", IF('оцене ученика'!F21=3,"добар", IF('оцене ученика'!F21=4,"врло добар", IF('оцене ученика'!F21=5,"одличан"," ")))))</f>
        <v xml:space="preserve"> </v>
      </c>
      <c r="AC20" t="str">
        <f>IF('оцене ученика'!$G$2=0," ",'оцене ученика'!$G$2)</f>
        <v>Матекатика</v>
      </c>
      <c r="AD20" t="str">
        <f>IF('оцене ученика'!G21=1,"недовољан", IF('оцене ученика'!G21=2,"довољан", IF('оцене ученика'!G21=3,"добар", IF('оцене ученика'!G21=4,"врло добар", IF('оцене ученика'!G21=5,"одличан"," ")))))</f>
        <v xml:space="preserve"> </v>
      </c>
      <c r="AE20" t="str">
        <f>IF('оцене ученика'!$H$2=0," ",'оцене ученика'!$H$2)</f>
        <v>Хемија</v>
      </c>
      <c r="AF20" t="str">
        <f>IF('оцене ученика'!H21=1,"недовољан", IF('оцене ученика'!H21=2,"довољан", IF('оцене ученика'!H21=3,"добар", IF('оцене ученика'!H21=4,"врло добар", IF('оцене ученика'!H21=5,"одличан"," ")))))</f>
        <v xml:space="preserve"> </v>
      </c>
      <c r="AG20" t="str">
        <f>IF('оцене ученика'!$I$2=0," ",'оцене ученика'!$I$2)</f>
        <v>Биологија</v>
      </c>
      <c r="AH20" t="str">
        <f>IF('оцене ученика'!I21=1,"недовољан", IF('оцене ученика'!I21=2,"довољан", IF('оцене ученика'!I21=3,"добар", IF('оцене ученика'!I21=4,"врло добар", IF('оцене ученика'!I21=5,"одличан"," ")))))</f>
        <v xml:space="preserve"> </v>
      </c>
      <c r="AI20" t="str">
        <f>IF('оцене ученика'!$J$2=0," ",'оцене ученика'!$J$2)</f>
        <v>Немачки   језик</v>
      </c>
      <c r="AJ20" t="str">
        <f>IF('оцене ученика'!J21=1,"недовољан", IF('оцене ученика'!J21=2,"довољан", IF('оцене ученика'!J21=3,"добар", IF('оцене ученика'!J21=4,"врло добар", IF('оцене ученика'!J21=5,"одличан"," ")))))</f>
        <v xml:space="preserve"> </v>
      </c>
      <c r="AK20" t="str">
        <f>IF('оцене ученика'!$K$2=0," ",'оцене ученика'!$K$2)</f>
        <v>Принципи  економије</v>
      </c>
      <c r="AL20" t="str">
        <f>IF('оцене ученика'!K21=1,"недовољан", IF('оцене ученика'!K21=2,"довољан", IF('оцене ученика'!K21=3,"добар", IF('оцене ученика'!K21=4,"врло добар", IF('оцене ученика'!K21=5,"одличан"," ")))))</f>
        <v xml:space="preserve"> </v>
      </c>
      <c r="AM20" t="str">
        <f>IF('оцене ученика'!$L$2=0," ",'оцене ученика'!$L$2)</f>
        <v>Право</v>
      </c>
      <c r="AN20" t="str">
        <f>IF('оцене ученика'!L21=1,"недовољан", IF('оцене ученика'!L21=2,"довољан", IF('оцене ученика'!L21=3,"добар3", IF('оцене ученика'!L21=4,"врло добар", IF('оцене ученика'!L21=5,"одличан"," ")))))</f>
        <v xml:space="preserve"> </v>
      </c>
      <c r="AO20" t="str">
        <f>IF('оцене ученика'!$M$2=0," ",'оцене ученика'!$M$2)</f>
        <v>Канцеларијско   пословање</v>
      </c>
      <c r="AP20" t="str">
        <f>IF('оцене ученика'!M21=1,"недовољан", IF('оцене ученика'!M21=2,"довољан", IF('оцене ученика'!M21=3,"добар", IF('оцене ученика'!M21=4,"врло добар", IF('оцене ученика'!M21=5,"одличан"," ")))))</f>
        <v xml:space="preserve"> </v>
      </c>
      <c r="AQ20" t="str">
        <f>IF('оцене ученика'!$N$2=0," ",'оцене ученика'!$N$2)</f>
        <v>Рачуноводство у   трговини</v>
      </c>
      <c r="AR20" t="str">
        <f>IF('оцене ученика'!N21=1,"недовољан", IF('оцене ученика'!N21=2,"довољан", IF('оцене ученика'!N21=3,"добар", IF('оцене ученика'!N21=4,"врло добар", IF('оцене ученика'!N21=5,"одличан"," ")))))</f>
        <v xml:space="preserve"> </v>
      </c>
      <c r="AS20" t="str">
        <f>IF('оцене ученика'!$O$2=0," ",'оцене ученика'!$O$2)</f>
        <v>Организација  набавке и продаје</v>
      </c>
      <c r="AT20" t="str">
        <f>IF('оцене ученика'!O21=1,"недовољан", IF('оцене ученика'!O21=2,"довољан", IF('оцене ученика'!O21=3,"добар", IF('оцене ученика'!O21=4,"врло добар", IF('оцене ученика'!O21=5,"одличан"," ")))))</f>
        <v xml:space="preserve"> </v>
      </c>
      <c r="AU20" t="str">
        <f>IF('оцене ученика'!$P$2=0," ",'оцене ученика'!$P$2)</f>
        <v>Обука у  виртуелном  предузећу</v>
      </c>
      <c r="AV20" t="str">
        <f>IF('оцене ученика'!P21=1,"недовољан", IF('оцене ученика'!P21=2,"довољан", IF('оцене ученика'!P21=3,"добар", IF('оцене ученика'!P21=4,"врло добар", IF('оцене ученика'!P21=5,"одличан"," ")))))</f>
        <v xml:space="preserve"> </v>
      </c>
      <c r="AW20" t="str">
        <f>IF('оцене ученика'!$Q$2=0," ",'оцене ученика'!$Q$2)</f>
        <v xml:space="preserve"> </v>
      </c>
      <c r="AX20" t="str">
        <f>IF('оцене ученика'!Q21=1,"недовољан", IF('оцене ученика'!Q21=2,"довољан", IF('оцене ученика'!Q21=3,"добар", IF('оцене ученика'!Q21=4,"врло добар", IF('оцене ученика'!Q21=5,"одличан"," ")))))</f>
        <v xml:space="preserve"> </v>
      </c>
      <c r="AY20" t="str">
        <f>IF('оцене ученика'!$R$2=0," ",'оцене ученика'!$R$2)</f>
        <v xml:space="preserve"> </v>
      </c>
      <c r="AZ20" t="str">
        <f>IF('оцене ученика'!R21=1,"недовољан", IF('оцене ученика'!R21=2,"довољан", IF('оцене ученика'!R21=3,"добар", IF('оцене ученика'!R21=4,"врло добар", IF('оцене ученика'!R21=5,"одличан"," ")))))</f>
        <v xml:space="preserve"> </v>
      </c>
      <c r="BA20" t="str">
        <f>IF('оцене ученика'!$S$2=0," ",'оцене ученика'!$S$2)</f>
        <v xml:space="preserve"> </v>
      </c>
      <c r="BB20" t="str">
        <f>IF('оцене ученика'!S21=1,"недовољан", IF('оцене ученика'!S21=2,"довољан", IF('оцене ученика'!S21=3,"добар", IF('оцене ученика'!S21=4,"врло добар", IF('оцене ученика'!S21=5,"одличан"," ")))))</f>
        <v xml:space="preserve"> </v>
      </c>
      <c r="BC20" t="str">
        <f>IF('оцене ученика'!$T$2=0," ",'оцене ученика'!$T$2)</f>
        <v xml:space="preserve"> </v>
      </c>
      <c r="BD20" t="str">
        <f>IF('оцене ученика'!T21=1,"недовољан", IF('оцене ученика'!T21=2,"довољан", IF('оцене ученика'!T21=3,"добар", IF('оцене ученика'!T21=4,"врло добар", IF('оцене ученика'!T21=5,"одличан"," ")))))</f>
        <v xml:space="preserve"> </v>
      </c>
      <c r="BE20" t="str">
        <f>IF('оцене ученика'!$U$2=0," ",'оцене ученика'!$U$2)</f>
        <v xml:space="preserve"> </v>
      </c>
      <c r="BF20" t="str">
        <f>IF('оцене ученика'!U21=1,"недовољан", IF('оцене ученика'!U21=2,"довољан", IF('оцене ученика'!U21=3,"добар", IF('оцене ученика'!U21=4,"врло добар", IF('оцене ученика'!U21=5,"одличан"," ")))))</f>
        <v xml:space="preserve"> </v>
      </c>
      <c r="BG20" t="str">
        <f>IF('оцене ученика'!W21=0,IF('оцене ученика'!X21=0," ",'оцене ученика'!$X$2),'оцене ученика'!$W$2)</f>
        <v xml:space="preserve"> </v>
      </c>
      <c r="BH20" t="str">
        <f>IF(BG20='оцене ученика'!$W$2,'оцене ученика'!W21,IF('подаци о ученицима'!BG20='оцене ученика'!$X$2,'оцене ученика'!X21," "))</f>
        <v xml:space="preserve"> </v>
      </c>
      <c r="BI20" s="9" t="str">
        <f>IF('оцене ученика'!Y21=1, "незадовољавајуће        1",IF('оцене ученика'!Y21=2,"довољно        2",IF('оцене ученика'!Y21=3,"добро        3",IF('оцене ученика'!Y21=4,"врло добро        4",IF('оцене ученика'!Y21=5,"примерно        5"," ")))))</f>
        <v xml:space="preserve"> </v>
      </c>
      <c r="BJ20" t="str">
        <f>IF('оцене ученика'!AF21="Одличан","одличним",IF('оцене ученика'!AF21="Врло добар","врло добрим",IF('оцене ученика'!AF21="Добар","добрим",IF('оцене ученика'!AF21="Довољан","довољним",IF('оцене ученика'!AF21="Недовољан","недовољним"," ")))))</f>
        <v xml:space="preserve"> </v>
      </c>
      <c r="BK20" s="10" t="str">
        <f>'оцене ученика'!AE21</f>
        <v xml:space="preserve"> </v>
      </c>
      <c r="BL20" s="10" t="e">
        <f t="shared" si="0"/>
        <v>#VALUE!</v>
      </c>
      <c r="BM20" s="11" t="e">
        <f t="shared" si="1"/>
        <v>#VALUE!</v>
      </c>
      <c r="BN20" t="e">
        <f t="shared" si="2"/>
        <v>#VALUE!</v>
      </c>
      <c r="BO20" t="e">
        <f>'подаци о школи за сведочанство'!$D$5</f>
        <v>#VALUE!</v>
      </c>
      <c r="BP20" t="str">
        <f>IF('оцене ученика'!D21=0," ",'оцене ученика'!D21)</f>
        <v xml:space="preserve"> </v>
      </c>
      <c r="BQ20" t="str">
        <f>IF('оцене ученика'!E21=0," ",'оцене ученика'!E21)</f>
        <v xml:space="preserve"> </v>
      </c>
      <c r="BR20" t="str">
        <f>IF('оцене ученика'!F21=0," ",'оцене ученика'!F21)</f>
        <v xml:space="preserve"> </v>
      </c>
      <c r="BS20" t="str">
        <f>IF('оцене ученика'!G21=0," ",'оцене ученика'!G21)</f>
        <v xml:space="preserve"> </v>
      </c>
      <c r="BT20" t="str">
        <f>IF('оцене ученика'!H21=0," ",'оцене ученика'!H21)</f>
        <v xml:space="preserve"> </v>
      </c>
      <c r="BU20" t="str">
        <f>IF('оцене ученика'!I21=0," ",'оцене ученика'!I21)</f>
        <v xml:space="preserve"> </v>
      </c>
      <c r="BV20" t="str">
        <f>IF('оцене ученика'!J21=0," ",'оцене ученика'!J21)</f>
        <v xml:space="preserve"> </v>
      </c>
      <c r="BW20" t="str">
        <f>IF('оцене ученика'!K21=0," ",'оцене ученика'!K21)</f>
        <v xml:space="preserve"> </v>
      </c>
      <c r="BX20" t="str">
        <f>IF('оцене ученика'!L21=0," ",'оцене ученика'!L21)</f>
        <v xml:space="preserve"> </v>
      </c>
      <c r="BY20" t="str">
        <f>IF('оцене ученика'!M21=0," ",'оцене ученика'!M21)</f>
        <v xml:space="preserve"> </v>
      </c>
      <c r="BZ20" t="str">
        <f>IF('оцене ученика'!N21=0," ",'оцене ученика'!N21)</f>
        <v xml:space="preserve"> </v>
      </c>
      <c r="CA20" t="str">
        <f>IF('оцене ученика'!O21=0," ",'оцене ученика'!O21)</f>
        <v xml:space="preserve"> </v>
      </c>
      <c r="CB20" t="str">
        <f>IF('оцене ученика'!P21=0," ",'оцене ученика'!P21)</f>
        <v xml:space="preserve"> </v>
      </c>
      <c r="CC20" t="str">
        <f>IF('оцене ученика'!Q21=0," ",'оцене ученика'!Q21)</f>
        <v xml:space="preserve"> </v>
      </c>
      <c r="CD20" t="str">
        <f>IF('оцене ученика'!R21=0," ",'оцене ученика'!R21)</f>
        <v xml:space="preserve"> </v>
      </c>
      <c r="CE20" t="str">
        <f>IF('оцене ученика'!S21=0," ",'оцене ученика'!S21)</f>
        <v xml:space="preserve"> </v>
      </c>
      <c r="CF20" t="str">
        <f>IF('оцене ученика'!T21=0," ",'оцене ученика'!T21)</f>
        <v xml:space="preserve"> </v>
      </c>
      <c r="CG20" t="str">
        <f>IF('оцене ученика'!U21=0," ",'оцене ученика'!U21)</f>
        <v xml:space="preserve"> </v>
      </c>
    </row>
    <row r="21" spans="1:85" x14ac:dyDescent="0.2">
      <c r="A21" s="156">
        <f>'оцене ученика'!A22</f>
        <v>20</v>
      </c>
      <c r="B21" s="156" t="str">
        <f>'оцене ученика'!B22</f>
        <v>Радисављевић</v>
      </c>
      <c r="C21" s="156" t="str">
        <f>'оцене ученика'!C22</f>
        <v>Тијана</v>
      </c>
      <c r="D21" s="158" t="s">
        <v>279</v>
      </c>
      <c r="E21" s="15" t="s">
        <v>180</v>
      </c>
      <c r="F21" s="15" t="s">
        <v>243</v>
      </c>
      <c r="G21" s="15">
        <v>2000</v>
      </c>
      <c r="H21" s="15" t="s">
        <v>209</v>
      </c>
      <c r="I21" s="15" t="s">
        <v>259</v>
      </c>
      <c r="J21" s="15" t="s">
        <v>212</v>
      </c>
      <c r="K21" s="15" t="s">
        <v>211</v>
      </c>
      <c r="L21" s="15" t="s">
        <v>210</v>
      </c>
      <c r="M21" s="15"/>
      <c r="N21" s="15"/>
      <c r="O21" t="str">
        <f>'подаци о школи за сведочанство'!$B$1</f>
        <v>Трговачка школа</v>
      </c>
      <c r="P21" t="str">
        <f>'подаци о школи за сведочанство'!$B$2</f>
        <v>Београд</v>
      </c>
      <c r="Q21" t="str">
        <f>'подаци о школи за сведочанство'!$B$3</f>
        <v>022-05-425/94-03</v>
      </c>
      <c r="R21" t="str">
        <f>'подаци о школи за сведочанство'!$B$4</f>
        <v>22.04.1994.</v>
      </c>
      <c r="S21" t="str">
        <f>'подаци о школи за сведочанство'!$B$5</f>
        <v>2016/2017.</v>
      </c>
      <c r="T21">
        <f>'подаци о школи за сведочанство'!$B$6</f>
        <v>0</v>
      </c>
      <c r="U21" t="str">
        <f>'подаци о школи за сведочанство'!$B$7</f>
        <v>Комерцијалиста</v>
      </c>
      <c r="V21" t="str">
        <f>'подаци о школи за сведочанство'!$B$8</f>
        <v>четири</v>
      </c>
      <c r="W21" t="str">
        <f>'оцене ученика'!$D$2</f>
        <v>Српски  језик и књижевност</v>
      </c>
      <c r="X21" s="9" t="str">
        <f>IF('оцене ученика'!D22=1,"недовољан", IF('оцене ученика'!D22=2,"довољан", IF('оцене ученика'!D22=3,"добар", IF('оцене ученика'!D22=4,"врло добар", IF('оцене ученика'!D22=5,"одличан"," ")))))</f>
        <v xml:space="preserve"> </v>
      </c>
      <c r="Y21" t="str">
        <f>IF('оцене ученика'!$E$2=0," ",'оцене ученика'!$E$2)</f>
        <v>Енглески    језик</v>
      </c>
      <c r="Z21" t="str">
        <f>IF('оцене ученика'!E22=1,"недовољан", IF('оцене ученика'!E22=2,"довољан", IF('оцене ученика'!E22=3,"добар", IF('оцене ученика'!E22=4,"врло добар", IF('оцене ученика'!E22=5,"одличан"," ")))))</f>
        <v xml:space="preserve"> </v>
      </c>
      <c r="AA21" t="str">
        <f>IF('оцене ученика'!$F$2=0," ",'оцене ученика'!$F$2)</f>
        <v>Физичко васпитање</v>
      </c>
      <c r="AB21" t="str">
        <f>IF('оцене ученика'!F22=1,"недовољан", IF('оцене ученика'!F22=2,"довољан", IF('оцене ученика'!F22=3,"добар", IF('оцене ученика'!F22=4,"врло добар", IF('оцене ученика'!F22=5,"одличан"," ")))))</f>
        <v xml:space="preserve"> </v>
      </c>
      <c r="AC21" t="str">
        <f>IF('оцене ученика'!$G$2=0," ",'оцене ученика'!$G$2)</f>
        <v>Матекатика</v>
      </c>
      <c r="AD21" t="str">
        <f>IF('оцене ученика'!G22=1,"недовољан", IF('оцене ученика'!G22=2,"довољан", IF('оцене ученика'!G22=3,"добар", IF('оцене ученика'!G22=4,"врло добар", IF('оцене ученика'!G22=5,"одличан"," ")))))</f>
        <v xml:space="preserve"> </v>
      </c>
      <c r="AE21" t="str">
        <f>IF('оцене ученика'!$H$2=0," ",'оцене ученика'!$H$2)</f>
        <v>Хемија</v>
      </c>
      <c r="AF21" t="str">
        <f>IF('оцене ученика'!H22=1,"недовољан", IF('оцене ученика'!H22=2,"довољан", IF('оцене ученика'!H22=3,"добар", IF('оцене ученика'!H22=4,"врло добар", IF('оцене ученика'!H22=5,"одличан"," ")))))</f>
        <v xml:space="preserve"> </v>
      </c>
      <c r="AG21" t="str">
        <f>IF('оцене ученика'!$I$2=0," ",'оцене ученика'!$I$2)</f>
        <v>Биологија</v>
      </c>
      <c r="AH21" t="str">
        <f>IF('оцене ученика'!I22=1,"недовољан", IF('оцене ученика'!I22=2,"довољан", IF('оцене ученика'!I22=3,"добар", IF('оцене ученика'!I22=4,"врло добар", IF('оцене ученика'!I22=5,"одличан"," ")))))</f>
        <v xml:space="preserve"> </v>
      </c>
      <c r="AI21" t="str">
        <f>IF('оцене ученика'!$J$2=0," ",'оцене ученика'!$J$2)</f>
        <v>Немачки   језик</v>
      </c>
      <c r="AJ21" t="str">
        <f>IF('оцене ученика'!J22=1,"недовољан", IF('оцене ученика'!J22=2,"довољан", IF('оцене ученика'!J22=3,"добар", IF('оцене ученика'!J22=4,"врло добар", IF('оцене ученика'!J22=5,"одличан"," ")))))</f>
        <v xml:space="preserve"> </v>
      </c>
      <c r="AK21" t="str">
        <f>IF('оцене ученика'!$K$2=0," ",'оцене ученика'!$K$2)</f>
        <v>Принципи  економије</v>
      </c>
      <c r="AL21" t="str">
        <f>IF('оцене ученика'!K22=1,"недовољан", IF('оцене ученика'!K22=2,"довољан", IF('оцене ученика'!K22=3,"добар", IF('оцене ученика'!K22=4,"врло добар", IF('оцене ученика'!K22=5,"одличан"," ")))))</f>
        <v xml:space="preserve"> </v>
      </c>
      <c r="AM21" t="str">
        <f>IF('оцене ученика'!$L$2=0," ",'оцене ученика'!$L$2)</f>
        <v>Право</v>
      </c>
      <c r="AN21" t="str">
        <f>IF('оцене ученика'!L22=1,"недовољан", IF('оцене ученика'!L22=2,"довољан", IF('оцене ученика'!L22=3,"добар3", IF('оцене ученика'!L22=4,"врло добар", IF('оцене ученика'!L22=5,"одличан"," ")))))</f>
        <v xml:space="preserve"> </v>
      </c>
      <c r="AO21" t="str">
        <f>IF('оцене ученика'!$M$2=0," ",'оцене ученика'!$M$2)</f>
        <v>Канцеларијско   пословање</v>
      </c>
      <c r="AP21" t="str">
        <f>IF('оцене ученика'!M22=1,"недовољан", IF('оцене ученика'!M22=2,"довољан", IF('оцене ученика'!M22=3,"добар", IF('оцене ученика'!M22=4,"врло добар", IF('оцене ученика'!M22=5,"одличан"," ")))))</f>
        <v xml:space="preserve"> </v>
      </c>
      <c r="AQ21" t="str">
        <f>IF('оцене ученика'!$N$2=0," ",'оцене ученика'!$N$2)</f>
        <v>Рачуноводство у   трговини</v>
      </c>
      <c r="AR21" t="str">
        <f>IF('оцене ученика'!N22=1,"недовољан", IF('оцене ученика'!N22=2,"довољан", IF('оцене ученика'!N22=3,"добар", IF('оцене ученика'!N22=4,"врло добар", IF('оцене ученика'!N22=5,"одличан"," ")))))</f>
        <v xml:space="preserve"> </v>
      </c>
      <c r="AS21" t="str">
        <f>IF('оцене ученика'!$O$2=0," ",'оцене ученика'!$O$2)</f>
        <v>Организација  набавке и продаје</v>
      </c>
      <c r="AT21" t="str">
        <f>IF('оцене ученика'!O22=1,"недовољан", IF('оцене ученика'!O22=2,"довољан", IF('оцене ученика'!O22=3,"добар", IF('оцене ученика'!O22=4,"врло добар", IF('оцене ученика'!O22=5,"одличан"," ")))))</f>
        <v xml:space="preserve"> </v>
      </c>
      <c r="AU21" t="str">
        <f>IF('оцене ученика'!$P$2=0," ",'оцене ученика'!$P$2)</f>
        <v>Обука у  виртуелном  предузећу</v>
      </c>
      <c r="AV21" t="str">
        <f>IF('оцене ученика'!P22=1,"недовољан", IF('оцене ученика'!P22=2,"довољан", IF('оцене ученика'!P22=3,"добар", IF('оцене ученика'!P22=4,"врло добар", IF('оцене ученика'!P22=5,"одличан"," ")))))</f>
        <v xml:space="preserve"> </v>
      </c>
      <c r="AW21" t="str">
        <f>IF('оцене ученика'!$Q$2=0," ",'оцене ученика'!$Q$2)</f>
        <v xml:space="preserve"> </v>
      </c>
      <c r="AX21" t="str">
        <f>IF('оцене ученика'!Q22=1,"недовољан", IF('оцене ученика'!Q22=2,"довољан", IF('оцене ученика'!Q22=3,"добар", IF('оцене ученика'!Q22=4,"врло добар", IF('оцене ученика'!Q22=5,"одличан"," ")))))</f>
        <v xml:space="preserve"> </v>
      </c>
      <c r="AY21" t="str">
        <f>IF('оцене ученика'!$R$2=0," ",'оцене ученика'!$R$2)</f>
        <v xml:space="preserve"> </v>
      </c>
      <c r="AZ21" t="str">
        <f>IF('оцене ученика'!R22=1,"недовољан", IF('оцене ученика'!R22=2,"довољан", IF('оцене ученика'!R22=3,"добар", IF('оцене ученика'!R22=4,"врло добар", IF('оцене ученика'!R22=5,"одличан"," ")))))</f>
        <v xml:space="preserve"> </v>
      </c>
      <c r="BA21" t="str">
        <f>IF('оцене ученика'!$S$2=0," ",'оцене ученика'!$S$2)</f>
        <v xml:space="preserve"> </v>
      </c>
      <c r="BB21" t="str">
        <f>IF('оцене ученика'!S22=1,"недовољан", IF('оцене ученика'!S22=2,"довољан", IF('оцене ученика'!S22=3,"добар", IF('оцене ученика'!S22=4,"врло добар", IF('оцене ученика'!S22=5,"одличан"," ")))))</f>
        <v xml:space="preserve"> </v>
      </c>
      <c r="BC21" t="str">
        <f>IF('оцене ученика'!$T$2=0," ",'оцене ученика'!$T$2)</f>
        <v xml:space="preserve"> </v>
      </c>
      <c r="BD21" t="str">
        <f>IF('оцене ученика'!T22=1,"недовољан", IF('оцене ученика'!T22=2,"довољан", IF('оцене ученика'!T22=3,"добар", IF('оцене ученика'!T22=4,"врло добар", IF('оцене ученика'!T22=5,"одличан"," ")))))</f>
        <v xml:space="preserve"> </v>
      </c>
      <c r="BE21" t="str">
        <f>IF('оцене ученика'!$U$2=0," ",'оцене ученика'!$U$2)</f>
        <v xml:space="preserve"> </v>
      </c>
      <c r="BF21" t="str">
        <f>IF('оцене ученика'!U22=1,"недовољан", IF('оцене ученика'!U22=2,"довољан", IF('оцене ученика'!U22=3,"добар", IF('оцене ученика'!U22=4,"врло добар", IF('оцене ученика'!U22=5,"одличан"," ")))))</f>
        <v xml:space="preserve"> </v>
      </c>
      <c r="BG21" t="str">
        <f>IF('оцене ученика'!W22=0,IF('оцене ученика'!X22=0," ",'оцене ученика'!$X$2),'оцене ученика'!$W$2)</f>
        <v xml:space="preserve"> </v>
      </c>
      <c r="BH21" t="str">
        <f>IF(BG21='оцене ученика'!$W$2,'оцене ученика'!W22,IF('подаци о ученицима'!BG21='оцене ученика'!$X$2,'оцене ученика'!X22," "))</f>
        <v xml:space="preserve"> </v>
      </c>
      <c r="BI21" s="9" t="str">
        <f>IF('оцене ученика'!Y22=1, "незадовољавајуће        1",IF('оцене ученика'!Y22=2,"довољно        2",IF('оцене ученика'!Y22=3,"добро        3",IF('оцене ученика'!Y22=4,"врло добро        4",IF('оцене ученика'!Y22=5,"примерно        5"," ")))))</f>
        <v xml:space="preserve"> </v>
      </c>
      <c r="BJ21" t="str">
        <f>IF('оцене ученика'!AF22="Одличан","одличним",IF('оцене ученика'!AF22="Врло добар","врло добрим",IF('оцене ученика'!AF22="Добар","добрим",IF('оцене ученика'!AF22="Довољан","довољним",IF('оцене ученика'!AF22="Недовољан","недовољним"," ")))))</f>
        <v xml:space="preserve"> </v>
      </c>
      <c r="BK21" s="10" t="str">
        <f>'оцене ученика'!AE22</f>
        <v xml:space="preserve"> </v>
      </c>
      <c r="BL21" s="10" t="e">
        <f t="shared" si="0"/>
        <v>#VALUE!</v>
      </c>
      <c r="BM21" s="11" t="e">
        <f t="shared" si="1"/>
        <v>#VALUE!</v>
      </c>
      <c r="BN21" t="e">
        <f t="shared" si="2"/>
        <v>#VALUE!</v>
      </c>
      <c r="BO21" t="e">
        <f>'подаци о школи за сведочанство'!$D$5</f>
        <v>#VALUE!</v>
      </c>
      <c r="BP21" t="str">
        <f>IF('оцене ученика'!D22=0," ",'оцене ученика'!D22)</f>
        <v xml:space="preserve"> </v>
      </c>
      <c r="BQ21" t="str">
        <f>IF('оцене ученика'!E22=0," ",'оцене ученика'!E22)</f>
        <v xml:space="preserve"> </v>
      </c>
      <c r="BR21" t="str">
        <f>IF('оцене ученика'!F22=0," ",'оцене ученика'!F22)</f>
        <v xml:space="preserve"> </v>
      </c>
      <c r="BS21" t="str">
        <f>IF('оцене ученика'!G22=0," ",'оцене ученика'!G22)</f>
        <v xml:space="preserve"> </v>
      </c>
      <c r="BT21" t="str">
        <f>IF('оцене ученика'!H22=0," ",'оцене ученика'!H22)</f>
        <v xml:space="preserve"> </v>
      </c>
      <c r="BU21" t="str">
        <f>IF('оцене ученика'!I22=0," ",'оцене ученика'!I22)</f>
        <v xml:space="preserve"> </v>
      </c>
      <c r="BV21" t="str">
        <f>IF('оцене ученика'!J22=0," ",'оцене ученика'!J22)</f>
        <v xml:space="preserve"> </v>
      </c>
      <c r="BW21" t="str">
        <f>IF('оцене ученика'!K22=0," ",'оцене ученика'!K22)</f>
        <v xml:space="preserve"> </v>
      </c>
      <c r="BX21" t="str">
        <f>IF('оцене ученика'!L22=0," ",'оцене ученика'!L22)</f>
        <v xml:space="preserve"> </v>
      </c>
      <c r="BY21" t="str">
        <f>IF('оцене ученика'!M22=0," ",'оцене ученика'!M22)</f>
        <v xml:space="preserve"> </v>
      </c>
      <c r="BZ21" t="str">
        <f>IF('оцене ученика'!N22=0," ",'оцене ученика'!N22)</f>
        <v xml:space="preserve"> </v>
      </c>
      <c r="CA21" t="str">
        <f>IF('оцене ученика'!O22=0," ",'оцене ученика'!O22)</f>
        <v xml:space="preserve"> </v>
      </c>
      <c r="CB21" t="str">
        <f>IF('оцене ученика'!P22=0," ",'оцене ученика'!P22)</f>
        <v xml:space="preserve"> </v>
      </c>
      <c r="CC21" t="str">
        <f>IF('оцене ученика'!Q22=0," ",'оцене ученика'!Q22)</f>
        <v xml:space="preserve"> </v>
      </c>
      <c r="CD21" t="str">
        <f>IF('оцене ученика'!R22=0," ",'оцене ученика'!R22)</f>
        <v xml:space="preserve"> </v>
      </c>
      <c r="CE21" t="str">
        <f>IF('оцене ученика'!S22=0," ",'оцене ученика'!S22)</f>
        <v xml:space="preserve"> </v>
      </c>
      <c r="CF21" t="str">
        <f>IF('оцене ученика'!T22=0," ",'оцене ученика'!T22)</f>
        <v xml:space="preserve"> </v>
      </c>
      <c r="CG21" t="str">
        <f>IF('оцене ученика'!U22=0," ",'оцене ученика'!U22)</f>
        <v xml:space="preserve"> </v>
      </c>
    </row>
    <row r="22" spans="1:85" x14ac:dyDescent="0.2">
      <c r="A22" s="156">
        <f>'оцене ученика'!A23</f>
        <v>21</v>
      </c>
      <c r="B22" s="156" t="str">
        <f>'оцене ученика'!B23</f>
        <v>Станојевић</v>
      </c>
      <c r="C22" s="156" t="str">
        <f>'оцене ученика'!C23</f>
        <v>Јелена</v>
      </c>
      <c r="D22" s="158" t="s">
        <v>280</v>
      </c>
      <c r="E22" s="15" t="s">
        <v>244</v>
      </c>
      <c r="F22" s="15" t="s">
        <v>245</v>
      </c>
      <c r="G22" s="15">
        <v>2000</v>
      </c>
      <c r="H22" s="15" t="s">
        <v>209</v>
      </c>
      <c r="I22" s="15" t="s">
        <v>258</v>
      </c>
      <c r="J22" s="15" t="s">
        <v>212</v>
      </c>
      <c r="K22" s="15" t="s">
        <v>211</v>
      </c>
      <c r="L22" s="15" t="s">
        <v>210</v>
      </c>
      <c r="M22" s="15"/>
      <c r="N22" s="15"/>
      <c r="O22" t="str">
        <f>'подаци о школи за сведочанство'!$B$1</f>
        <v>Трговачка школа</v>
      </c>
      <c r="P22" t="str">
        <f>'подаци о школи за сведочанство'!$B$2</f>
        <v>Београд</v>
      </c>
      <c r="Q22" t="str">
        <f>'подаци о школи за сведочанство'!$B$3</f>
        <v>022-05-425/94-03</v>
      </c>
      <c r="R22" t="str">
        <f>'подаци о школи за сведочанство'!$B$4</f>
        <v>22.04.1994.</v>
      </c>
      <c r="S22" t="str">
        <f>'подаци о школи за сведочанство'!$B$5</f>
        <v>2016/2017.</v>
      </c>
      <c r="T22">
        <f>'подаци о школи за сведочанство'!$B$6</f>
        <v>0</v>
      </c>
      <c r="U22" t="str">
        <f>'подаци о школи за сведочанство'!$B$7</f>
        <v>Комерцијалиста</v>
      </c>
      <c r="V22" t="str">
        <f>'подаци о школи за сведочанство'!$B$8</f>
        <v>четири</v>
      </c>
      <c r="W22" t="str">
        <f>'оцене ученика'!$D$2</f>
        <v>Српски  језик и књижевност</v>
      </c>
      <c r="X22" s="9" t="str">
        <f>IF('оцене ученика'!D23=1,"недовољан", IF('оцене ученика'!D23=2,"довољан", IF('оцене ученика'!D23=3,"добар", IF('оцене ученика'!D23=4,"врло добар", IF('оцене ученика'!D23=5,"одличан"," ")))))</f>
        <v xml:space="preserve"> </v>
      </c>
      <c r="Y22" t="str">
        <f>IF('оцене ученика'!$E$2=0," ",'оцене ученика'!$E$2)</f>
        <v>Енглески    језик</v>
      </c>
      <c r="Z22" t="str">
        <f>IF('оцене ученика'!E23=1,"недовољан", IF('оцене ученика'!E23=2,"довољан", IF('оцене ученика'!E23=3,"добар", IF('оцене ученика'!E23=4,"врло добар", IF('оцене ученика'!E23=5,"одличан"," ")))))</f>
        <v xml:space="preserve"> </v>
      </c>
      <c r="AA22" t="str">
        <f>IF('оцене ученика'!$F$2=0," ",'оцене ученика'!$F$2)</f>
        <v>Физичко васпитање</v>
      </c>
      <c r="AB22" t="str">
        <f>IF('оцене ученика'!F23=1,"недовољан", IF('оцене ученика'!F23=2,"довољан", IF('оцене ученика'!F23=3,"добар", IF('оцене ученика'!F23=4,"врло добар", IF('оцене ученика'!F23=5,"одличан"," ")))))</f>
        <v xml:space="preserve"> </v>
      </c>
      <c r="AC22" t="str">
        <f>IF('оцене ученика'!$G$2=0," ",'оцене ученика'!$G$2)</f>
        <v>Матекатика</v>
      </c>
      <c r="AD22" t="str">
        <f>IF('оцене ученика'!G23=1,"недовољан", IF('оцене ученика'!G23=2,"довољан", IF('оцене ученика'!G23=3,"добар", IF('оцене ученика'!G23=4,"врло добар", IF('оцене ученика'!G23=5,"одличан"," ")))))</f>
        <v xml:space="preserve"> </v>
      </c>
      <c r="AE22" t="str">
        <f>IF('оцене ученика'!$H$2=0," ",'оцене ученика'!$H$2)</f>
        <v>Хемија</v>
      </c>
      <c r="AF22" t="str">
        <f>IF('оцене ученика'!H23=1,"недовољан", IF('оцене ученика'!H23=2,"довољан", IF('оцене ученика'!H23=3,"добар", IF('оцене ученика'!H23=4,"врло добар", IF('оцене ученика'!H23=5,"одличан"," ")))))</f>
        <v xml:space="preserve"> </v>
      </c>
      <c r="AG22" t="str">
        <f>IF('оцене ученика'!$I$2=0," ",'оцене ученика'!$I$2)</f>
        <v>Биологија</v>
      </c>
      <c r="AH22" t="str">
        <f>IF('оцене ученика'!I23=1,"недовољан", IF('оцене ученика'!I23=2,"довољан", IF('оцене ученика'!I23=3,"добар", IF('оцене ученика'!I23=4,"врло добар", IF('оцене ученика'!I23=5,"одличан"," ")))))</f>
        <v xml:space="preserve"> </v>
      </c>
      <c r="AI22" t="str">
        <f>IF('оцене ученика'!$J$2=0," ",'оцене ученика'!$J$2)</f>
        <v>Немачки   језик</v>
      </c>
      <c r="AJ22" t="str">
        <f>IF('оцене ученика'!J23=1,"недовољан", IF('оцене ученика'!J23=2,"довољан", IF('оцене ученика'!J23=3,"добар", IF('оцене ученика'!J23=4,"врло добар", IF('оцене ученика'!J23=5,"одличан"," ")))))</f>
        <v xml:space="preserve"> </v>
      </c>
      <c r="AK22" t="str">
        <f>IF('оцене ученика'!$K$2=0," ",'оцене ученика'!$K$2)</f>
        <v>Принципи  економије</v>
      </c>
      <c r="AL22" t="str">
        <f>IF('оцене ученика'!K23=1,"недовољан", IF('оцене ученика'!K23=2,"довољан", IF('оцене ученика'!K23=3,"добар", IF('оцене ученика'!K23=4,"врло добар", IF('оцене ученика'!K23=5,"одличан"," ")))))</f>
        <v xml:space="preserve"> </v>
      </c>
      <c r="AM22" t="str">
        <f>IF('оцене ученика'!$L$2=0," ",'оцене ученика'!$L$2)</f>
        <v>Право</v>
      </c>
      <c r="AN22" t="str">
        <f>IF('оцене ученика'!L23=1,"недовољан", IF('оцене ученика'!L23=2,"довољан", IF('оцене ученика'!L23=3,"добар3", IF('оцене ученика'!L23=4,"врло добар", IF('оцене ученика'!L23=5,"одличан"," ")))))</f>
        <v xml:space="preserve"> </v>
      </c>
      <c r="AO22" t="str">
        <f>IF('оцене ученика'!$M$2=0," ",'оцене ученика'!$M$2)</f>
        <v>Канцеларијско   пословање</v>
      </c>
      <c r="AP22" t="str">
        <f>IF('оцене ученика'!M23=1,"недовољан", IF('оцене ученика'!M23=2,"довољан", IF('оцене ученика'!M23=3,"добар", IF('оцене ученика'!M23=4,"врло добар", IF('оцене ученика'!M23=5,"одличан"," ")))))</f>
        <v xml:space="preserve"> </v>
      </c>
      <c r="AQ22" t="str">
        <f>IF('оцене ученика'!$N$2=0," ",'оцене ученика'!$N$2)</f>
        <v>Рачуноводство у   трговини</v>
      </c>
      <c r="AR22" t="str">
        <f>IF('оцене ученика'!N23=1,"недовољан", IF('оцене ученика'!N23=2,"довољан", IF('оцене ученика'!N23=3,"добар", IF('оцене ученика'!N23=4,"врло добар", IF('оцене ученика'!N23=5,"одличан"," ")))))</f>
        <v xml:space="preserve"> </v>
      </c>
      <c r="AS22" t="str">
        <f>IF('оцене ученика'!$O$2=0," ",'оцене ученика'!$O$2)</f>
        <v>Организација  набавке и продаје</v>
      </c>
      <c r="AT22" t="str">
        <f>IF('оцене ученика'!O23=1,"недовољан", IF('оцене ученика'!O23=2,"довољан", IF('оцене ученика'!O23=3,"добар", IF('оцене ученика'!O23=4,"врло добар", IF('оцене ученика'!O23=5,"одличан"," ")))))</f>
        <v xml:space="preserve"> </v>
      </c>
      <c r="AU22" t="str">
        <f>IF('оцене ученика'!$P$2=0," ",'оцене ученика'!$P$2)</f>
        <v>Обука у  виртуелном  предузећу</v>
      </c>
      <c r="AV22" t="str">
        <f>IF('оцене ученика'!P23=1,"недовољан", IF('оцене ученика'!P23=2,"довољан", IF('оцене ученика'!P23=3,"добар", IF('оцене ученика'!P23=4,"врло добар", IF('оцене ученика'!P23=5,"одличан"," ")))))</f>
        <v xml:space="preserve"> </v>
      </c>
      <c r="AW22" t="str">
        <f>IF('оцене ученика'!$Q$2=0," ",'оцене ученика'!$Q$2)</f>
        <v xml:space="preserve"> </v>
      </c>
      <c r="AX22" t="str">
        <f>IF('оцене ученика'!Q23=1,"недовољан", IF('оцене ученика'!Q23=2,"довољан", IF('оцене ученика'!Q23=3,"добар", IF('оцене ученика'!Q23=4,"врло добар", IF('оцене ученика'!Q23=5,"одличан"," ")))))</f>
        <v xml:space="preserve"> </v>
      </c>
      <c r="AY22" t="str">
        <f>IF('оцене ученика'!$R$2=0," ",'оцене ученика'!$R$2)</f>
        <v xml:space="preserve"> </v>
      </c>
      <c r="AZ22" t="str">
        <f>IF('оцене ученика'!R23=1,"недовољан", IF('оцене ученика'!R23=2,"довољан", IF('оцене ученика'!R23=3,"добар", IF('оцене ученика'!R23=4,"врло добар", IF('оцене ученика'!R23=5,"одличан"," ")))))</f>
        <v xml:space="preserve"> </v>
      </c>
      <c r="BA22" t="str">
        <f>IF('оцене ученика'!$S$2=0," ",'оцене ученика'!$S$2)</f>
        <v xml:space="preserve"> </v>
      </c>
      <c r="BB22" t="str">
        <f>IF('оцене ученика'!S23=1,"недовољан", IF('оцене ученика'!S23=2,"довољан", IF('оцене ученика'!S23=3,"добар", IF('оцене ученика'!S23=4,"врло добар", IF('оцене ученика'!S23=5,"одличан"," ")))))</f>
        <v xml:space="preserve"> </v>
      </c>
      <c r="BC22" t="str">
        <f>IF('оцене ученика'!$T$2=0," ",'оцене ученика'!$T$2)</f>
        <v xml:space="preserve"> </v>
      </c>
      <c r="BD22" t="str">
        <f>IF('оцене ученика'!T23=1,"недовољан", IF('оцене ученика'!T23=2,"довољан", IF('оцене ученика'!T23=3,"добар", IF('оцене ученика'!T23=4,"врло добар", IF('оцене ученика'!T23=5,"одличан"," ")))))</f>
        <v xml:space="preserve"> </v>
      </c>
      <c r="BE22" t="str">
        <f>IF('оцене ученика'!$U$2=0," ",'оцене ученика'!$U$2)</f>
        <v xml:space="preserve"> </v>
      </c>
      <c r="BF22" t="str">
        <f>IF('оцене ученика'!U23=1,"недовољан", IF('оцене ученика'!U23=2,"довољан", IF('оцене ученика'!U23=3,"добар", IF('оцене ученика'!U23=4,"врло добар", IF('оцене ученика'!U23=5,"одличан"," ")))))</f>
        <v xml:space="preserve"> </v>
      </c>
      <c r="BG22" t="str">
        <f>IF('оцене ученика'!W23=0,IF('оцене ученика'!X23=0," ",'оцене ученика'!$X$2),'оцене ученика'!$W$2)</f>
        <v xml:space="preserve"> </v>
      </c>
      <c r="BH22" t="str">
        <f>IF(BG22='оцене ученика'!$W$2,'оцене ученика'!W23,IF('подаци о ученицима'!BG22='оцене ученика'!$X$2,'оцене ученика'!X23," "))</f>
        <v xml:space="preserve"> </v>
      </c>
      <c r="BI22" s="9" t="str">
        <f>IF('оцене ученика'!Y23=1, "незадовољавајуће        1",IF('оцене ученика'!Y23=2,"довољно        2",IF('оцене ученика'!Y23=3,"добро        3",IF('оцене ученика'!Y23=4,"врло добро        4",IF('оцене ученика'!Y23=5,"примерно        5"," ")))))</f>
        <v xml:space="preserve"> </v>
      </c>
      <c r="BJ22" t="str">
        <f>IF('оцене ученика'!AF23="Одличан","одличним",IF('оцене ученика'!AF23="Врло добар","врло добрим",IF('оцене ученика'!AF23="Добар","добрим",IF('оцене ученика'!AF23="Довољан","довољним",IF('оцене ученика'!AF23="Недовољан","недовољним"," ")))))</f>
        <v xml:space="preserve"> </v>
      </c>
      <c r="BK22" s="10" t="str">
        <f>'оцене ученика'!AE23</f>
        <v xml:space="preserve"> </v>
      </c>
      <c r="BL22" s="10" t="e">
        <f t="shared" si="0"/>
        <v>#VALUE!</v>
      </c>
      <c r="BM22" s="11" t="e">
        <f t="shared" si="1"/>
        <v>#VALUE!</v>
      </c>
      <c r="BN22" t="e">
        <f t="shared" si="2"/>
        <v>#VALUE!</v>
      </c>
      <c r="BO22" t="e">
        <f>'подаци о школи за сведочанство'!$D$5</f>
        <v>#VALUE!</v>
      </c>
      <c r="BP22" t="str">
        <f>IF('оцене ученика'!D23=0," ",'оцене ученика'!D23)</f>
        <v xml:space="preserve"> </v>
      </c>
      <c r="BQ22" t="str">
        <f>IF('оцене ученика'!E23=0," ",'оцене ученика'!E23)</f>
        <v xml:space="preserve"> </v>
      </c>
      <c r="BR22" t="str">
        <f>IF('оцене ученика'!F23=0," ",'оцене ученика'!F23)</f>
        <v xml:space="preserve"> </v>
      </c>
      <c r="BS22" t="str">
        <f>IF('оцене ученика'!G23=0," ",'оцене ученика'!G23)</f>
        <v xml:space="preserve"> </v>
      </c>
      <c r="BT22" t="str">
        <f>IF('оцене ученика'!H23=0," ",'оцене ученика'!H23)</f>
        <v xml:space="preserve"> </v>
      </c>
      <c r="BU22" t="str">
        <f>IF('оцене ученика'!I23=0," ",'оцене ученика'!I23)</f>
        <v xml:space="preserve"> </v>
      </c>
      <c r="BV22" t="str">
        <f>IF('оцене ученика'!J23=0," ",'оцене ученика'!J23)</f>
        <v xml:space="preserve"> </v>
      </c>
      <c r="BW22" t="str">
        <f>IF('оцене ученика'!K23=0," ",'оцене ученика'!K23)</f>
        <v xml:space="preserve"> </v>
      </c>
      <c r="BX22" t="str">
        <f>IF('оцене ученика'!L23=0," ",'оцене ученика'!L23)</f>
        <v xml:space="preserve"> </v>
      </c>
      <c r="BY22" t="str">
        <f>IF('оцене ученика'!M23=0," ",'оцене ученика'!M23)</f>
        <v xml:space="preserve"> </v>
      </c>
      <c r="BZ22" t="str">
        <f>IF('оцене ученика'!N23=0," ",'оцене ученика'!N23)</f>
        <v xml:space="preserve"> </v>
      </c>
      <c r="CA22" t="str">
        <f>IF('оцене ученика'!O23=0," ",'оцене ученика'!O23)</f>
        <v xml:space="preserve"> </v>
      </c>
      <c r="CB22" t="str">
        <f>IF('оцене ученика'!P23=0," ",'оцене ученика'!P23)</f>
        <v xml:space="preserve"> </v>
      </c>
      <c r="CC22" t="str">
        <f>IF('оцене ученика'!Q23=0," ",'оцене ученика'!Q23)</f>
        <v xml:space="preserve"> </v>
      </c>
      <c r="CD22" t="str">
        <f>IF('оцене ученика'!R23=0," ",'оцене ученика'!R23)</f>
        <v xml:space="preserve"> </v>
      </c>
      <c r="CE22" t="str">
        <f>IF('оцене ученика'!S23=0," ",'оцене ученика'!S23)</f>
        <v xml:space="preserve"> </v>
      </c>
      <c r="CF22" t="str">
        <f>IF('оцене ученика'!T23=0," ",'оцене ученика'!T23)</f>
        <v xml:space="preserve"> </v>
      </c>
      <c r="CG22" t="str">
        <f>IF('оцене ученика'!U23=0," ",'оцене ученика'!U23)</f>
        <v xml:space="preserve"> </v>
      </c>
    </row>
    <row r="23" spans="1:85" x14ac:dyDescent="0.2">
      <c r="A23" s="156">
        <f>'оцене ученика'!A24</f>
        <v>22</v>
      </c>
      <c r="B23" s="156" t="str">
        <f>'оцене ученика'!B24</f>
        <v>Стевановић</v>
      </c>
      <c r="C23" s="156" t="str">
        <f>'оцене ученика'!C24</f>
        <v>Стефан</v>
      </c>
      <c r="D23" s="158" t="s">
        <v>281</v>
      </c>
      <c r="E23" s="15" t="s">
        <v>246</v>
      </c>
      <c r="F23" s="15" t="s">
        <v>247</v>
      </c>
      <c r="G23" s="15">
        <v>2000</v>
      </c>
      <c r="H23" s="15" t="s">
        <v>209</v>
      </c>
      <c r="I23" s="15" t="s">
        <v>258</v>
      </c>
      <c r="J23" s="15" t="s">
        <v>212</v>
      </c>
      <c r="K23" s="15" t="s">
        <v>211</v>
      </c>
      <c r="L23" s="15" t="s">
        <v>210</v>
      </c>
      <c r="M23" s="15"/>
      <c r="N23" s="15"/>
      <c r="O23" t="str">
        <f>'подаци о школи за сведочанство'!$B$1</f>
        <v>Трговачка школа</v>
      </c>
      <c r="P23" t="str">
        <f>'подаци о школи за сведочанство'!$B$2</f>
        <v>Београд</v>
      </c>
      <c r="Q23" t="str">
        <f>'подаци о школи за сведочанство'!$B$3</f>
        <v>022-05-425/94-03</v>
      </c>
      <c r="R23" t="str">
        <f>'подаци о школи за сведочанство'!$B$4</f>
        <v>22.04.1994.</v>
      </c>
      <c r="S23" t="str">
        <f>'подаци о школи за сведочанство'!$B$5</f>
        <v>2016/2017.</v>
      </c>
      <c r="T23">
        <f>'подаци о школи за сведочанство'!$B$6</f>
        <v>0</v>
      </c>
      <c r="U23" t="str">
        <f>'подаци о школи за сведочанство'!$B$7</f>
        <v>Комерцијалиста</v>
      </c>
      <c r="V23" t="str">
        <f>'подаци о школи за сведочанство'!$B$8</f>
        <v>четири</v>
      </c>
      <c r="W23" t="str">
        <f>'оцене ученика'!$D$2</f>
        <v>Српски  језик и књижевност</v>
      </c>
      <c r="X23" s="9" t="str">
        <f>IF('оцене ученика'!D24=1,"недовољан", IF('оцене ученика'!D24=2,"довољан", IF('оцене ученика'!D24=3,"добар", IF('оцене ученика'!D24=4,"врло добар", IF('оцене ученика'!D24=5,"одличан"," ")))))</f>
        <v xml:space="preserve"> </v>
      </c>
      <c r="Y23" t="str">
        <f>IF('оцене ученика'!$E$2=0," ",'оцене ученика'!$E$2)</f>
        <v>Енглески    језик</v>
      </c>
      <c r="Z23" t="str">
        <f>IF('оцене ученика'!E24=1,"недовољан", IF('оцене ученика'!E24=2,"довољан", IF('оцене ученика'!E24=3,"добар", IF('оцене ученика'!E24=4,"врло добар", IF('оцене ученика'!E24=5,"одличан"," ")))))</f>
        <v xml:space="preserve"> </v>
      </c>
      <c r="AA23" t="str">
        <f>IF('оцене ученика'!$F$2=0," ",'оцене ученика'!$F$2)</f>
        <v>Физичко васпитање</v>
      </c>
      <c r="AB23" t="str">
        <f>IF('оцене ученика'!F24=1,"недовољан", IF('оцене ученика'!F24=2,"довољан", IF('оцене ученика'!F24=3,"добар", IF('оцене ученика'!F24=4,"врло добар", IF('оцене ученика'!F24=5,"одличан"," ")))))</f>
        <v xml:space="preserve"> </v>
      </c>
      <c r="AC23" t="str">
        <f>IF('оцене ученика'!$G$2=0," ",'оцене ученика'!$G$2)</f>
        <v>Матекатика</v>
      </c>
      <c r="AD23" t="str">
        <f>IF('оцене ученика'!G24=1,"недовољан", IF('оцене ученика'!G24=2,"довољан", IF('оцене ученика'!G24=3,"добар", IF('оцене ученика'!G24=4,"врло добар", IF('оцене ученика'!G24=5,"одличан"," ")))))</f>
        <v xml:space="preserve"> </v>
      </c>
      <c r="AE23" t="str">
        <f>IF('оцене ученика'!$H$2=0," ",'оцене ученика'!$H$2)</f>
        <v>Хемија</v>
      </c>
      <c r="AF23" t="str">
        <f>IF('оцене ученика'!H24=1,"недовољан", IF('оцене ученика'!H24=2,"довољан", IF('оцене ученика'!H24=3,"добар", IF('оцене ученика'!H24=4,"врло добар", IF('оцене ученика'!H24=5,"одличан"," ")))))</f>
        <v xml:space="preserve"> </v>
      </c>
      <c r="AG23" t="str">
        <f>IF('оцене ученика'!$I$2=0," ",'оцене ученика'!$I$2)</f>
        <v>Биологија</v>
      </c>
      <c r="AH23" t="str">
        <f>IF('оцене ученика'!I24=1,"недовољан", IF('оцене ученика'!I24=2,"довољан", IF('оцене ученика'!I24=3,"добар", IF('оцене ученика'!I24=4,"врло добар", IF('оцене ученика'!I24=5,"одличан"," ")))))</f>
        <v xml:space="preserve"> </v>
      </c>
      <c r="AI23" t="str">
        <f>IF('оцене ученика'!$J$2=0," ",'оцене ученика'!$J$2)</f>
        <v>Немачки   језик</v>
      </c>
      <c r="AJ23" t="str">
        <f>IF('оцене ученика'!J24=1,"недовољан", IF('оцене ученика'!J24=2,"довољан", IF('оцене ученика'!J24=3,"добар", IF('оцене ученика'!J24=4,"врло добар", IF('оцене ученика'!J24=5,"одличан"," ")))))</f>
        <v xml:space="preserve"> </v>
      </c>
      <c r="AK23" t="str">
        <f>IF('оцене ученика'!$K$2=0," ",'оцене ученика'!$K$2)</f>
        <v>Принципи  економије</v>
      </c>
      <c r="AL23" t="str">
        <f>IF('оцене ученика'!K24=1,"недовољан", IF('оцене ученика'!K24=2,"довољан", IF('оцене ученика'!K24=3,"добар", IF('оцене ученика'!K24=4,"врло добар", IF('оцене ученика'!K24=5,"одличан"," ")))))</f>
        <v xml:space="preserve"> </v>
      </c>
      <c r="AM23" t="str">
        <f>IF('оцене ученика'!$L$2=0," ",'оцене ученика'!$L$2)</f>
        <v>Право</v>
      </c>
      <c r="AN23" t="str">
        <f>IF('оцене ученика'!L24=1,"недовољан", IF('оцене ученика'!L24=2,"довољан", IF('оцене ученика'!L24=3,"добар3", IF('оцене ученика'!L24=4,"врло добар", IF('оцене ученика'!L24=5,"одличан"," ")))))</f>
        <v xml:space="preserve"> </v>
      </c>
      <c r="AO23" t="str">
        <f>IF('оцене ученика'!$M$2=0," ",'оцене ученика'!$M$2)</f>
        <v>Канцеларијско   пословање</v>
      </c>
      <c r="AP23" t="str">
        <f>IF('оцене ученика'!M24=1,"недовољан", IF('оцене ученика'!M24=2,"довољан", IF('оцене ученика'!M24=3,"добар", IF('оцене ученика'!M24=4,"врло добар", IF('оцене ученика'!M24=5,"одличан"," ")))))</f>
        <v xml:space="preserve"> </v>
      </c>
      <c r="AQ23" t="str">
        <f>IF('оцене ученика'!$N$2=0," ",'оцене ученика'!$N$2)</f>
        <v>Рачуноводство у   трговини</v>
      </c>
      <c r="AR23" t="str">
        <f>IF('оцене ученика'!N24=1,"недовољан", IF('оцене ученика'!N24=2,"довољан", IF('оцене ученика'!N24=3,"добар", IF('оцене ученика'!N24=4,"врло добар", IF('оцене ученика'!N24=5,"одличан"," ")))))</f>
        <v xml:space="preserve"> </v>
      </c>
      <c r="AS23" t="str">
        <f>IF('оцене ученика'!$O$2=0," ",'оцене ученика'!$O$2)</f>
        <v>Организација  набавке и продаје</v>
      </c>
      <c r="AT23" t="str">
        <f>IF('оцене ученика'!O24=1,"недовољан", IF('оцене ученика'!O24=2,"довољан", IF('оцене ученика'!O24=3,"добар", IF('оцене ученика'!O24=4,"врло добар", IF('оцене ученика'!O24=5,"одличан"," ")))))</f>
        <v xml:space="preserve"> </v>
      </c>
      <c r="AU23" t="str">
        <f>IF('оцене ученика'!$P$2=0," ",'оцене ученика'!$P$2)</f>
        <v>Обука у  виртуелном  предузећу</v>
      </c>
      <c r="AV23" t="str">
        <f>IF('оцене ученика'!P24=1,"недовољан", IF('оцене ученика'!P24=2,"довољан", IF('оцене ученика'!P24=3,"добар", IF('оцене ученика'!P24=4,"врло добар", IF('оцене ученика'!P24=5,"одличан"," ")))))</f>
        <v xml:space="preserve"> </v>
      </c>
      <c r="AW23" t="str">
        <f>IF('оцене ученика'!$Q$2=0," ",'оцене ученика'!$Q$2)</f>
        <v xml:space="preserve"> </v>
      </c>
      <c r="AX23" t="str">
        <f>IF('оцене ученика'!Q24=1,"недовољан", IF('оцене ученика'!Q24=2,"довољан", IF('оцене ученика'!Q24=3,"добар", IF('оцене ученика'!Q24=4,"врло добар", IF('оцене ученика'!Q24=5,"одличан"," ")))))</f>
        <v xml:space="preserve"> </v>
      </c>
      <c r="AY23" t="str">
        <f>IF('оцене ученика'!$R$2=0," ",'оцене ученика'!$R$2)</f>
        <v xml:space="preserve"> </v>
      </c>
      <c r="AZ23" t="str">
        <f>IF('оцене ученика'!R24=1,"недовољан", IF('оцене ученика'!R24=2,"довољан", IF('оцене ученика'!R24=3,"добар", IF('оцене ученика'!R24=4,"врло добар", IF('оцене ученика'!R24=5,"одличан"," ")))))</f>
        <v xml:space="preserve"> </v>
      </c>
      <c r="BA23" t="str">
        <f>IF('оцене ученика'!$S$2=0," ",'оцене ученика'!$S$2)</f>
        <v xml:space="preserve"> </v>
      </c>
      <c r="BB23" t="str">
        <f>IF('оцене ученика'!S24=1,"недовољан", IF('оцене ученика'!S24=2,"довољан", IF('оцене ученика'!S24=3,"добар", IF('оцене ученика'!S24=4,"врло добар", IF('оцене ученика'!S24=5,"одличан"," ")))))</f>
        <v xml:space="preserve"> </v>
      </c>
      <c r="BC23" t="str">
        <f>IF('оцене ученика'!$T$2=0," ",'оцене ученика'!$T$2)</f>
        <v xml:space="preserve"> </v>
      </c>
      <c r="BD23" t="str">
        <f>IF('оцене ученика'!T24=1,"недовољан", IF('оцене ученика'!T24=2,"довољан", IF('оцене ученика'!T24=3,"добар", IF('оцене ученика'!T24=4,"врло добар", IF('оцене ученика'!T24=5,"одличан"," ")))))</f>
        <v xml:space="preserve"> </v>
      </c>
      <c r="BE23" t="str">
        <f>IF('оцене ученика'!$U$2=0," ",'оцене ученика'!$U$2)</f>
        <v xml:space="preserve"> </v>
      </c>
      <c r="BF23" t="str">
        <f>IF('оцене ученика'!U24=1,"недовољан", IF('оцене ученика'!U24=2,"довољан", IF('оцене ученика'!U24=3,"добар", IF('оцене ученика'!U24=4,"врло добар", IF('оцене ученика'!U24=5,"одличан"," ")))))</f>
        <v xml:space="preserve"> </v>
      </c>
      <c r="BG23" t="str">
        <f>IF('оцене ученика'!W24=0,IF('оцене ученика'!X24=0," ",'оцене ученика'!$X$2),'оцене ученика'!$W$2)</f>
        <v xml:space="preserve"> </v>
      </c>
      <c r="BH23" t="str">
        <f>IF(BG23='оцене ученика'!$W$2,'оцене ученика'!W24,IF('подаци о ученицима'!BG23='оцене ученика'!$X$2,'оцене ученика'!X24," "))</f>
        <v xml:space="preserve"> </v>
      </c>
      <c r="BI23" s="9" t="str">
        <f>IF('оцене ученика'!Y24=1, "незадовољавајуће        1",IF('оцене ученика'!Y24=2,"довољно        2",IF('оцене ученика'!Y24=3,"добро        3",IF('оцене ученика'!Y24=4,"врло добро        4",IF('оцене ученика'!Y24=5,"примерно        5"," ")))))</f>
        <v xml:space="preserve"> </v>
      </c>
      <c r="BJ23" t="str">
        <f>IF('оцене ученика'!AF24="Одличан","одличним",IF('оцене ученика'!AF24="Врло добар","врло добрим",IF('оцене ученика'!AF24="Добар","добрим",IF('оцене ученика'!AF24="Довољан","довољним",IF('оцене ученика'!AF24="Недовољан","недовољним"," ")))))</f>
        <v xml:space="preserve"> </v>
      </c>
      <c r="BK23" s="10" t="str">
        <f>'оцене ученика'!AE24</f>
        <v xml:space="preserve"> </v>
      </c>
      <c r="BL23" s="10" t="e">
        <f t="shared" si="0"/>
        <v>#VALUE!</v>
      </c>
      <c r="BM23" s="11" t="e">
        <f t="shared" si="1"/>
        <v>#VALUE!</v>
      </c>
      <c r="BN23" t="e">
        <f t="shared" si="2"/>
        <v>#VALUE!</v>
      </c>
      <c r="BO23" t="e">
        <f>'подаци о школи за сведочанство'!$D$5</f>
        <v>#VALUE!</v>
      </c>
      <c r="BP23" t="str">
        <f>IF('оцене ученика'!D24=0," ",'оцене ученика'!D24)</f>
        <v xml:space="preserve"> </v>
      </c>
      <c r="BQ23" t="str">
        <f>IF('оцене ученика'!E24=0," ",'оцене ученика'!E24)</f>
        <v xml:space="preserve"> </v>
      </c>
      <c r="BR23" t="str">
        <f>IF('оцене ученика'!F24=0," ",'оцене ученика'!F24)</f>
        <v xml:space="preserve"> </v>
      </c>
      <c r="BS23" t="str">
        <f>IF('оцене ученика'!G24=0," ",'оцене ученика'!G24)</f>
        <v xml:space="preserve"> </v>
      </c>
      <c r="BT23" t="str">
        <f>IF('оцене ученика'!H24=0," ",'оцене ученика'!H24)</f>
        <v xml:space="preserve"> </v>
      </c>
      <c r="BU23" t="str">
        <f>IF('оцене ученика'!I24=0," ",'оцене ученика'!I24)</f>
        <v xml:space="preserve"> </v>
      </c>
      <c r="BV23" t="str">
        <f>IF('оцене ученика'!J24=0," ",'оцене ученика'!J24)</f>
        <v xml:space="preserve"> </v>
      </c>
      <c r="BW23" t="str">
        <f>IF('оцене ученика'!K24=0," ",'оцене ученика'!K24)</f>
        <v xml:space="preserve"> </v>
      </c>
      <c r="BX23" t="str">
        <f>IF('оцене ученика'!L24=0," ",'оцене ученика'!L24)</f>
        <v xml:space="preserve"> </v>
      </c>
      <c r="BY23" t="str">
        <f>IF('оцене ученика'!M24=0," ",'оцене ученика'!M24)</f>
        <v xml:space="preserve"> </v>
      </c>
      <c r="BZ23" t="str">
        <f>IF('оцене ученика'!N24=0," ",'оцене ученика'!N24)</f>
        <v xml:space="preserve"> </v>
      </c>
      <c r="CA23" t="str">
        <f>IF('оцене ученика'!O24=0," ",'оцене ученика'!O24)</f>
        <v xml:space="preserve"> </v>
      </c>
      <c r="CB23" t="str">
        <f>IF('оцене ученика'!P24=0," ",'оцене ученика'!P24)</f>
        <v xml:space="preserve"> </v>
      </c>
      <c r="CC23" t="str">
        <f>IF('оцене ученика'!Q24=0," ",'оцене ученика'!Q24)</f>
        <v xml:space="preserve"> </v>
      </c>
      <c r="CD23" t="str">
        <f>IF('оцене ученика'!R24=0," ",'оцене ученика'!R24)</f>
        <v xml:space="preserve"> </v>
      </c>
      <c r="CE23" t="str">
        <f>IF('оцене ученика'!S24=0," ",'оцене ученика'!S24)</f>
        <v xml:space="preserve"> </v>
      </c>
      <c r="CF23" t="str">
        <f>IF('оцене ученика'!T24=0," ",'оцене ученика'!T24)</f>
        <v xml:space="preserve"> </v>
      </c>
      <c r="CG23" t="str">
        <f>IF('оцене ученика'!U24=0," ",'оцене ученика'!U24)</f>
        <v xml:space="preserve"> </v>
      </c>
    </row>
    <row r="24" spans="1:85" x14ac:dyDescent="0.2">
      <c r="A24" s="156">
        <f>'оцене ученика'!A25</f>
        <v>23</v>
      </c>
      <c r="B24" s="156" t="str">
        <f>'оцене ученика'!B25</f>
        <v>Тодоровић</v>
      </c>
      <c r="C24" s="156" t="str">
        <f>'оцене ученика'!C25</f>
        <v>Ана</v>
      </c>
      <c r="D24" s="158" t="s">
        <v>282</v>
      </c>
      <c r="E24" s="15" t="s">
        <v>248</v>
      </c>
      <c r="F24" s="15" t="s">
        <v>249</v>
      </c>
      <c r="G24" s="15">
        <v>2000</v>
      </c>
      <c r="H24" s="15" t="s">
        <v>209</v>
      </c>
      <c r="I24" s="15" t="s">
        <v>258</v>
      </c>
      <c r="J24" s="15" t="s">
        <v>212</v>
      </c>
      <c r="K24" s="15" t="s">
        <v>211</v>
      </c>
      <c r="L24" s="15" t="s">
        <v>210</v>
      </c>
      <c r="M24" s="15"/>
      <c r="N24" s="15"/>
      <c r="O24" t="str">
        <f>'подаци о школи за сведочанство'!$B$1</f>
        <v>Трговачка школа</v>
      </c>
      <c r="P24" t="str">
        <f>'подаци о школи за сведочанство'!$B$2</f>
        <v>Београд</v>
      </c>
      <c r="Q24" t="str">
        <f>'подаци о школи за сведочанство'!$B$3</f>
        <v>022-05-425/94-03</v>
      </c>
      <c r="R24" t="str">
        <f>'подаци о школи за сведочанство'!$B$4</f>
        <v>22.04.1994.</v>
      </c>
      <c r="S24" t="str">
        <f>'подаци о школи за сведочанство'!$B$5</f>
        <v>2016/2017.</v>
      </c>
      <c r="T24">
        <f>'подаци о школи за сведочанство'!$B$6</f>
        <v>0</v>
      </c>
      <c r="U24" t="str">
        <f>'подаци о школи за сведочанство'!$B$7</f>
        <v>Комерцијалиста</v>
      </c>
      <c r="V24" t="str">
        <f>'подаци о школи за сведочанство'!$B$8</f>
        <v>четири</v>
      </c>
      <c r="W24" t="str">
        <f>'оцене ученика'!$D$2</f>
        <v>Српски  језик и књижевност</v>
      </c>
      <c r="X24" s="9" t="str">
        <f>IF('оцене ученика'!D25=1,"недовољан", IF('оцене ученика'!D25=2,"довољан", IF('оцене ученика'!D25=3,"добар", IF('оцене ученика'!D25=4,"врло добар", IF('оцене ученика'!D25=5,"одличан"," ")))))</f>
        <v xml:space="preserve"> </v>
      </c>
      <c r="Y24" t="str">
        <f>IF('оцене ученика'!$E$2=0," ",'оцене ученика'!$E$2)</f>
        <v>Енглески    језик</v>
      </c>
      <c r="Z24" t="str">
        <f>IF('оцене ученика'!E25=1,"недовољан", IF('оцене ученика'!E25=2,"довољан", IF('оцене ученика'!E25=3,"добар", IF('оцене ученика'!E25=4,"врло добар", IF('оцене ученика'!E25=5,"одличан"," ")))))</f>
        <v xml:space="preserve"> </v>
      </c>
      <c r="AA24" t="str">
        <f>IF('оцене ученика'!$F$2=0," ",'оцене ученика'!$F$2)</f>
        <v>Физичко васпитање</v>
      </c>
      <c r="AB24" t="str">
        <f>IF('оцене ученика'!F25=1,"недовољан", IF('оцене ученика'!F25=2,"довољан", IF('оцене ученика'!F25=3,"добар", IF('оцене ученика'!F25=4,"врло добар", IF('оцене ученика'!F25=5,"одличан"," ")))))</f>
        <v xml:space="preserve"> </v>
      </c>
      <c r="AC24" t="str">
        <f>IF('оцене ученика'!$G$2=0," ",'оцене ученика'!$G$2)</f>
        <v>Матекатика</v>
      </c>
      <c r="AD24" t="str">
        <f>IF('оцене ученика'!G25=1,"недовољан", IF('оцене ученика'!G25=2,"довољан", IF('оцене ученика'!G25=3,"добар", IF('оцене ученика'!G25=4,"врло добар", IF('оцене ученика'!G25=5,"одличан"," ")))))</f>
        <v xml:space="preserve"> </v>
      </c>
      <c r="AE24" t="str">
        <f>IF('оцене ученика'!$H$2=0," ",'оцене ученика'!$H$2)</f>
        <v>Хемија</v>
      </c>
      <c r="AF24" t="str">
        <f>IF('оцене ученика'!H25=1,"недовољан", IF('оцене ученика'!H25=2,"довољан", IF('оцене ученика'!H25=3,"добар", IF('оцене ученика'!H25=4,"врло добар", IF('оцене ученика'!H25=5,"одличан"," ")))))</f>
        <v xml:space="preserve"> </v>
      </c>
      <c r="AG24" t="str">
        <f>IF('оцене ученика'!$I$2=0," ",'оцене ученика'!$I$2)</f>
        <v>Биологија</v>
      </c>
      <c r="AH24" t="str">
        <f>IF('оцене ученика'!I25=1,"недовољан", IF('оцене ученика'!I25=2,"довољан", IF('оцене ученика'!I25=3,"добар", IF('оцене ученика'!I25=4,"врло добар", IF('оцене ученика'!I25=5,"одличан"," ")))))</f>
        <v xml:space="preserve"> </v>
      </c>
      <c r="AI24" t="str">
        <f>IF('оцене ученика'!$J$2=0," ",'оцене ученика'!$J$2)</f>
        <v>Немачки   језик</v>
      </c>
      <c r="AJ24" t="str">
        <f>IF('оцене ученика'!J25=1,"недовољан", IF('оцене ученика'!J25=2,"довољан", IF('оцене ученика'!J25=3,"добар", IF('оцене ученика'!J25=4,"врло добар", IF('оцене ученика'!J25=5,"одличан"," ")))))</f>
        <v xml:space="preserve"> </v>
      </c>
      <c r="AK24" t="str">
        <f>IF('оцене ученика'!$K$2=0," ",'оцене ученика'!$K$2)</f>
        <v>Принципи  економије</v>
      </c>
      <c r="AL24" t="str">
        <f>IF('оцене ученика'!K25=1,"недовољан", IF('оцене ученика'!K25=2,"довољан", IF('оцене ученика'!K25=3,"добар", IF('оцене ученика'!K25=4,"врло добар", IF('оцене ученика'!K25=5,"одличан"," ")))))</f>
        <v xml:space="preserve"> </v>
      </c>
      <c r="AM24" t="str">
        <f>IF('оцене ученика'!$L$2=0," ",'оцене ученика'!$L$2)</f>
        <v>Право</v>
      </c>
      <c r="AN24" t="str">
        <f>IF('оцене ученика'!L25=1,"недовољан", IF('оцене ученика'!L25=2,"довољан", IF('оцене ученика'!L25=3,"добар3", IF('оцене ученика'!L25=4,"врло добар", IF('оцене ученика'!L25=5,"одличан"," ")))))</f>
        <v xml:space="preserve"> </v>
      </c>
      <c r="AO24" t="str">
        <f>IF('оцене ученика'!$M$2=0," ",'оцене ученика'!$M$2)</f>
        <v>Канцеларијско   пословање</v>
      </c>
      <c r="AP24" t="str">
        <f>IF('оцене ученика'!M25=1,"недовољан", IF('оцене ученика'!M25=2,"довољан", IF('оцене ученика'!M25=3,"добар", IF('оцене ученика'!M25=4,"врло добар", IF('оцене ученика'!M25=5,"одличан"," ")))))</f>
        <v xml:space="preserve"> </v>
      </c>
      <c r="AQ24" t="str">
        <f>IF('оцене ученика'!$N$2=0," ",'оцене ученика'!$N$2)</f>
        <v>Рачуноводство у   трговини</v>
      </c>
      <c r="AR24" t="str">
        <f>IF('оцене ученика'!N25=1,"недовољан", IF('оцене ученика'!N25=2,"довољан", IF('оцене ученика'!N25=3,"добар", IF('оцене ученика'!N25=4,"врло добар", IF('оцене ученика'!N25=5,"одличан"," ")))))</f>
        <v xml:space="preserve"> </v>
      </c>
      <c r="AS24" t="str">
        <f>IF('оцене ученика'!$O$2=0," ",'оцене ученика'!$O$2)</f>
        <v>Организација  набавке и продаје</v>
      </c>
      <c r="AT24" t="str">
        <f>IF('оцене ученика'!O25=1,"недовољан", IF('оцене ученика'!O25=2,"довољан", IF('оцене ученика'!O25=3,"добар", IF('оцене ученика'!O25=4,"врло добар", IF('оцене ученика'!O25=5,"одличан"," ")))))</f>
        <v xml:space="preserve"> </v>
      </c>
      <c r="AU24" t="str">
        <f>IF('оцене ученика'!$P$2=0," ",'оцене ученика'!$P$2)</f>
        <v>Обука у  виртуелном  предузећу</v>
      </c>
      <c r="AV24" t="str">
        <f>IF('оцене ученика'!P25=1,"недовољан", IF('оцене ученика'!P25=2,"довољан", IF('оцене ученика'!P25=3,"добар", IF('оцене ученика'!P25=4,"врло добар", IF('оцене ученика'!P25=5,"одличан"," ")))))</f>
        <v xml:space="preserve"> </v>
      </c>
      <c r="AW24" t="str">
        <f>IF('оцене ученика'!$Q$2=0," ",'оцене ученика'!$Q$2)</f>
        <v xml:space="preserve"> </v>
      </c>
      <c r="AX24" t="str">
        <f>IF('оцене ученика'!Q25=1,"недовољан", IF('оцене ученика'!Q25=2,"довољан", IF('оцене ученика'!Q25=3,"добар", IF('оцене ученика'!Q25=4,"врло добар", IF('оцене ученика'!Q25=5,"одличан"," ")))))</f>
        <v xml:space="preserve"> </v>
      </c>
      <c r="AY24" t="str">
        <f>IF('оцене ученика'!$R$2=0," ",'оцене ученика'!$R$2)</f>
        <v xml:space="preserve"> </v>
      </c>
      <c r="AZ24" t="str">
        <f>IF('оцене ученика'!R25=1,"недовољан", IF('оцене ученика'!R25=2,"довољан", IF('оцене ученика'!R25=3,"добар", IF('оцене ученика'!R25=4,"врло добар", IF('оцене ученика'!R25=5,"одличан"," ")))))</f>
        <v xml:space="preserve"> </v>
      </c>
      <c r="BA24" t="str">
        <f>IF('оцене ученика'!$S$2=0," ",'оцене ученика'!$S$2)</f>
        <v xml:space="preserve"> </v>
      </c>
      <c r="BB24" t="str">
        <f>IF('оцене ученика'!S25=1,"недовољан", IF('оцене ученика'!S25=2,"довољан", IF('оцене ученика'!S25=3,"добар", IF('оцене ученика'!S25=4,"врло добар", IF('оцене ученика'!S25=5,"одличан"," ")))))</f>
        <v xml:space="preserve"> </v>
      </c>
      <c r="BC24" t="str">
        <f>IF('оцене ученика'!$T$2=0," ",'оцене ученика'!$T$2)</f>
        <v xml:space="preserve"> </v>
      </c>
      <c r="BD24" t="str">
        <f>IF('оцене ученика'!T25=1,"недовољан", IF('оцене ученика'!T25=2,"довољан", IF('оцене ученика'!T25=3,"добар", IF('оцене ученика'!T25=4,"врло добар", IF('оцене ученика'!T25=5,"одличан"," ")))))</f>
        <v xml:space="preserve"> </v>
      </c>
      <c r="BE24" t="str">
        <f>IF('оцене ученика'!$U$2=0," ",'оцене ученика'!$U$2)</f>
        <v xml:space="preserve"> </v>
      </c>
      <c r="BF24" t="str">
        <f>IF('оцене ученика'!U25=1,"недовољан", IF('оцене ученика'!U25=2,"довољан", IF('оцене ученика'!U25=3,"добар", IF('оцене ученика'!U25=4,"врло добар", IF('оцене ученика'!U25=5,"одличан"," ")))))</f>
        <v xml:space="preserve"> </v>
      </c>
      <c r="BG24" t="str">
        <f>IF('оцене ученика'!W25=0,IF('оцене ученика'!X25=0," ",'оцене ученика'!$X$2),'оцене ученика'!$W$2)</f>
        <v xml:space="preserve"> </v>
      </c>
      <c r="BH24" t="str">
        <f>IF(BG24='оцене ученика'!$W$2,'оцене ученика'!W25,IF('подаци о ученицима'!BG24='оцене ученика'!$X$2,'оцене ученика'!X25," "))</f>
        <v xml:space="preserve"> </v>
      </c>
      <c r="BI24" s="9" t="str">
        <f>IF('оцене ученика'!Y25=1, "незадовољавајуће        1",IF('оцене ученика'!Y25=2,"довољно        2",IF('оцене ученика'!Y25=3,"добро        3",IF('оцене ученика'!Y25=4,"врло добро        4",IF('оцене ученика'!Y25=5,"примерно        5"," ")))))</f>
        <v xml:space="preserve"> </v>
      </c>
      <c r="BJ24" t="str">
        <f>IF('оцене ученика'!AF25="Одличан","одличним",IF('оцене ученика'!AF25="Врло добар","врло добрим",IF('оцене ученика'!AF25="Добар","добрим",IF('оцене ученика'!AF25="Довољан","довољним",IF('оцене ученика'!AF25="Недовољан","недовољним"," ")))))</f>
        <v xml:space="preserve"> </v>
      </c>
      <c r="BK24" s="10" t="str">
        <f>'оцене ученика'!AE25</f>
        <v xml:space="preserve"> </v>
      </c>
      <c r="BL24" s="10" t="e">
        <f t="shared" si="0"/>
        <v>#VALUE!</v>
      </c>
      <c r="BM24" s="11" t="e">
        <f t="shared" si="1"/>
        <v>#VALUE!</v>
      </c>
      <c r="BN24" t="e">
        <f t="shared" si="2"/>
        <v>#VALUE!</v>
      </c>
      <c r="BO24" t="e">
        <f>'подаци о школи за сведочанство'!$D$5</f>
        <v>#VALUE!</v>
      </c>
      <c r="BP24" t="str">
        <f>IF('оцене ученика'!D25=0," ",'оцене ученика'!D25)</f>
        <v xml:space="preserve"> </v>
      </c>
      <c r="BQ24" t="str">
        <f>IF('оцене ученика'!E25=0," ",'оцене ученика'!E25)</f>
        <v xml:space="preserve"> </v>
      </c>
      <c r="BR24" t="str">
        <f>IF('оцене ученика'!F25=0," ",'оцене ученика'!F25)</f>
        <v xml:space="preserve"> </v>
      </c>
      <c r="BS24" t="str">
        <f>IF('оцене ученика'!G25=0," ",'оцене ученика'!G25)</f>
        <v xml:space="preserve"> </v>
      </c>
      <c r="BT24" t="str">
        <f>IF('оцене ученика'!H25=0," ",'оцене ученика'!H25)</f>
        <v xml:space="preserve"> </v>
      </c>
      <c r="BU24" t="str">
        <f>IF('оцене ученика'!I25=0," ",'оцене ученика'!I25)</f>
        <v xml:space="preserve"> </v>
      </c>
      <c r="BV24" t="str">
        <f>IF('оцене ученика'!J25=0," ",'оцене ученика'!J25)</f>
        <v xml:space="preserve"> </v>
      </c>
      <c r="BW24" t="str">
        <f>IF('оцене ученика'!K25=0," ",'оцене ученика'!K25)</f>
        <v xml:space="preserve"> </v>
      </c>
      <c r="BX24" t="str">
        <f>IF('оцене ученика'!L25=0," ",'оцене ученика'!L25)</f>
        <v xml:space="preserve"> </v>
      </c>
      <c r="BY24" t="str">
        <f>IF('оцене ученика'!M25=0," ",'оцене ученика'!M25)</f>
        <v xml:space="preserve"> </v>
      </c>
      <c r="BZ24" t="str">
        <f>IF('оцене ученика'!N25=0," ",'оцене ученика'!N25)</f>
        <v xml:space="preserve"> </v>
      </c>
      <c r="CA24" t="str">
        <f>IF('оцене ученика'!O25=0," ",'оцене ученика'!O25)</f>
        <v xml:space="preserve"> </v>
      </c>
      <c r="CB24" t="str">
        <f>IF('оцене ученика'!P25=0," ",'оцене ученика'!P25)</f>
        <v xml:space="preserve"> </v>
      </c>
      <c r="CC24" t="str">
        <f>IF('оцене ученика'!Q25=0," ",'оцене ученика'!Q25)</f>
        <v xml:space="preserve"> </v>
      </c>
      <c r="CD24" t="str">
        <f>IF('оцене ученика'!R25=0," ",'оцене ученика'!R25)</f>
        <v xml:space="preserve"> </v>
      </c>
      <c r="CE24" t="str">
        <f>IF('оцене ученика'!S25=0," ",'оцене ученика'!S25)</f>
        <v xml:space="preserve"> </v>
      </c>
      <c r="CF24" t="str">
        <f>IF('оцене ученика'!T25=0," ",'оцене ученика'!T25)</f>
        <v xml:space="preserve"> </v>
      </c>
      <c r="CG24" t="str">
        <f>IF('оцене ученика'!U25=0," ",'оцене ученика'!U25)</f>
        <v xml:space="preserve"> </v>
      </c>
    </row>
    <row r="25" spans="1:85" x14ac:dyDescent="0.2">
      <c r="A25" s="156">
        <f>'оцене ученика'!A26</f>
        <v>24</v>
      </c>
      <c r="B25" s="156" t="str">
        <f>'оцене ученика'!B26</f>
        <v>Цвијетић</v>
      </c>
      <c r="C25" s="156" t="str">
        <f>'оцене ученика'!C26</f>
        <v>Лука</v>
      </c>
      <c r="D25" s="158" t="s">
        <v>283</v>
      </c>
      <c r="E25" s="15" t="s">
        <v>207</v>
      </c>
      <c r="F25" s="15" t="s">
        <v>250</v>
      </c>
      <c r="G25" s="15">
        <v>2000</v>
      </c>
      <c r="H25" s="160" t="s">
        <v>209</v>
      </c>
      <c r="I25" s="15" t="s">
        <v>259</v>
      </c>
      <c r="J25" s="15" t="s">
        <v>212</v>
      </c>
      <c r="K25" s="15" t="s">
        <v>211</v>
      </c>
      <c r="L25" s="15" t="s">
        <v>210</v>
      </c>
      <c r="M25" s="15"/>
      <c r="N25" s="15"/>
      <c r="O25" t="str">
        <f>'подаци о школи за сведочанство'!$B$1</f>
        <v>Трговачка школа</v>
      </c>
      <c r="P25" t="str">
        <f>'подаци о школи за сведочанство'!$B$2</f>
        <v>Београд</v>
      </c>
      <c r="Q25" t="str">
        <f>'подаци о школи за сведочанство'!$B$3</f>
        <v>022-05-425/94-03</v>
      </c>
      <c r="R25" t="str">
        <f>'подаци о школи за сведочанство'!$B$4</f>
        <v>22.04.1994.</v>
      </c>
      <c r="S25" t="str">
        <f>'подаци о школи за сведочанство'!$B$5</f>
        <v>2016/2017.</v>
      </c>
      <c r="T25">
        <f>'подаци о школи за сведочанство'!$B$6</f>
        <v>0</v>
      </c>
      <c r="U25" t="str">
        <f>'подаци о школи за сведочанство'!$B$7</f>
        <v>Комерцијалиста</v>
      </c>
      <c r="V25" t="str">
        <f>'подаци о школи за сведочанство'!$B$8</f>
        <v>четири</v>
      </c>
      <c r="W25" t="str">
        <f>'оцене ученика'!$D$2</f>
        <v>Српски  језик и књижевност</v>
      </c>
      <c r="X25" s="9" t="str">
        <f>IF('оцене ученика'!D26=1,"недовољан", IF('оцене ученика'!D26=2,"довољан", IF('оцене ученика'!D26=3,"добар", IF('оцене ученика'!D26=4,"врло добар", IF('оцене ученика'!D26=5,"одличан"," ")))))</f>
        <v xml:space="preserve"> </v>
      </c>
      <c r="Y25" t="str">
        <f>IF('оцене ученика'!$E$2=0," ",'оцене ученика'!$E$2)</f>
        <v>Енглески    језик</v>
      </c>
      <c r="Z25" t="str">
        <f>IF('оцене ученика'!E26=1,"недовољан", IF('оцене ученика'!E26=2,"довољан", IF('оцене ученика'!E26=3,"добар", IF('оцене ученика'!E26=4,"врло добар", IF('оцене ученика'!E26=5,"одличан"," ")))))</f>
        <v xml:space="preserve"> </v>
      </c>
      <c r="AA25" t="str">
        <f>IF('оцене ученика'!$F$2=0," ",'оцене ученика'!$F$2)</f>
        <v>Физичко васпитање</v>
      </c>
      <c r="AB25" t="str">
        <f>IF('оцене ученика'!F26=1,"недовољан", IF('оцене ученика'!F26=2,"довољан", IF('оцене ученика'!F26=3,"добар", IF('оцене ученика'!F26=4,"врло добар", IF('оцене ученика'!F26=5,"одличан"," ")))))</f>
        <v xml:space="preserve"> </v>
      </c>
      <c r="AC25" t="str">
        <f>IF('оцене ученика'!$G$2=0," ",'оцене ученика'!$G$2)</f>
        <v>Матекатика</v>
      </c>
      <c r="AD25" t="str">
        <f>IF('оцене ученика'!G26=1,"недовољан", IF('оцене ученика'!G26=2,"довољан", IF('оцене ученика'!G26=3,"добар", IF('оцене ученика'!G26=4,"врло добар", IF('оцене ученика'!G26=5,"одличан"," ")))))</f>
        <v xml:space="preserve"> </v>
      </c>
      <c r="AE25" t="str">
        <f>IF('оцене ученика'!$H$2=0," ",'оцене ученика'!$H$2)</f>
        <v>Хемија</v>
      </c>
      <c r="AF25" t="str">
        <f>IF('оцене ученика'!H26=1,"недовољан", IF('оцене ученика'!H26=2,"довољан", IF('оцене ученика'!H26=3,"добар", IF('оцене ученика'!H26=4,"врло добар", IF('оцене ученика'!H26=5,"одличан"," ")))))</f>
        <v xml:space="preserve"> </v>
      </c>
      <c r="AG25" t="str">
        <f>IF('оцене ученика'!$I$2=0," ",'оцене ученика'!$I$2)</f>
        <v>Биологија</v>
      </c>
      <c r="AH25" t="str">
        <f>IF('оцене ученика'!I26=1,"недовољан", IF('оцене ученика'!I26=2,"довољан", IF('оцене ученика'!I26=3,"добар", IF('оцене ученика'!I26=4,"врло добар", IF('оцене ученика'!I26=5,"одличан"," ")))))</f>
        <v xml:space="preserve"> </v>
      </c>
      <c r="AI25" t="str">
        <f>IF('оцене ученика'!$J$2=0," ",'оцене ученика'!$J$2)</f>
        <v>Немачки   језик</v>
      </c>
      <c r="AJ25" t="str">
        <f>IF('оцене ученика'!J26=1,"недовољан", IF('оцене ученика'!J26=2,"довољан", IF('оцене ученика'!J26=3,"добар", IF('оцене ученика'!J26=4,"врло добар", IF('оцене ученика'!J26=5,"одличан"," ")))))</f>
        <v xml:space="preserve"> </v>
      </c>
      <c r="AK25" t="str">
        <f>IF('оцене ученика'!$K$2=0," ",'оцене ученика'!$K$2)</f>
        <v>Принципи  економије</v>
      </c>
      <c r="AL25" t="str">
        <f>IF('оцене ученика'!K26=1,"недовољан", IF('оцене ученика'!K26=2,"довољан", IF('оцене ученика'!K26=3,"добар", IF('оцене ученика'!K26=4,"врло добар", IF('оцене ученика'!K26=5,"одличан"," ")))))</f>
        <v xml:space="preserve"> </v>
      </c>
      <c r="AM25" t="str">
        <f>IF('оцене ученика'!$L$2=0," ",'оцене ученика'!$L$2)</f>
        <v>Право</v>
      </c>
      <c r="AN25" t="str">
        <f>IF('оцене ученика'!L26=1,"недовољан", IF('оцене ученика'!L26=2,"довољан", IF('оцене ученика'!L26=3,"добар3", IF('оцене ученика'!L26=4,"врло добар", IF('оцене ученика'!L26=5,"одличан"," ")))))</f>
        <v xml:space="preserve"> </v>
      </c>
      <c r="AO25" t="str">
        <f>IF('оцене ученика'!$M$2=0," ",'оцене ученика'!$M$2)</f>
        <v>Канцеларијско   пословање</v>
      </c>
      <c r="AP25" t="str">
        <f>IF('оцене ученика'!M26=1,"недовољан", IF('оцене ученика'!M26=2,"довољан", IF('оцене ученика'!M26=3,"добар", IF('оцене ученика'!M26=4,"врло добар", IF('оцене ученика'!M26=5,"одличан"," ")))))</f>
        <v xml:space="preserve"> </v>
      </c>
      <c r="AQ25" t="str">
        <f>IF('оцене ученика'!$N$2=0," ",'оцене ученика'!$N$2)</f>
        <v>Рачуноводство у   трговини</v>
      </c>
      <c r="AR25" t="str">
        <f>IF('оцене ученика'!N26=1,"недовољан", IF('оцене ученика'!N26=2,"довољан", IF('оцене ученика'!N26=3,"добар", IF('оцене ученика'!N26=4,"врло добар", IF('оцене ученика'!N26=5,"одличан"," ")))))</f>
        <v xml:space="preserve"> </v>
      </c>
      <c r="AS25" t="str">
        <f>IF('оцене ученика'!$O$2=0," ",'оцене ученика'!$O$2)</f>
        <v>Организација  набавке и продаје</v>
      </c>
      <c r="AT25" t="str">
        <f>IF('оцене ученика'!O26=1,"недовољан", IF('оцене ученика'!O26=2,"довољан", IF('оцене ученика'!O26=3,"добар", IF('оцене ученика'!O26=4,"врло добар", IF('оцене ученика'!O26=5,"одличан"," ")))))</f>
        <v xml:space="preserve"> </v>
      </c>
      <c r="AU25" t="str">
        <f>IF('оцене ученика'!$P$2=0," ",'оцене ученика'!$P$2)</f>
        <v>Обука у  виртуелном  предузећу</v>
      </c>
      <c r="AV25" t="str">
        <f>IF('оцене ученика'!P26=1,"недовољан", IF('оцене ученика'!P26=2,"довољан", IF('оцене ученика'!P26=3,"добар", IF('оцене ученика'!P26=4,"врло добар", IF('оцене ученика'!P26=5,"одличан"," ")))))</f>
        <v xml:space="preserve"> </v>
      </c>
      <c r="AW25" t="str">
        <f>IF('оцене ученика'!$Q$2=0," ",'оцене ученика'!$Q$2)</f>
        <v xml:space="preserve"> </v>
      </c>
      <c r="AX25" t="str">
        <f>IF('оцене ученика'!Q26=1,"недовољан", IF('оцене ученика'!Q26=2,"довољан", IF('оцене ученика'!Q26=3,"добар", IF('оцене ученика'!Q26=4,"врло добар", IF('оцене ученика'!Q26=5,"одличан"," ")))))</f>
        <v xml:space="preserve"> </v>
      </c>
      <c r="AY25" t="str">
        <f>IF('оцене ученика'!$R$2=0," ",'оцене ученика'!$R$2)</f>
        <v xml:space="preserve"> </v>
      </c>
      <c r="AZ25" t="str">
        <f>IF('оцене ученика'!R26=1,"недовољан", IF('оцене ученика'!R26=2,"довољан", IF('оцене ученика'!R26=3,"добар", IF('оцене ученика'!R26=4,"врло добар", IF('оцене ученика'!R26=5,"одличан"," ")))))</f>
        <v xml:space="preserve"> </v>
      </c>
      <c r="BA25" t="str">
        <f>IF('оцене ученика'!$S$2=0," ",'оцене ученика'!$S$2)</f>
        <v xml:space="preserve"> </v>
      </c>
      <c r="BB25" t="str">
        <f>IF('оцене ученика'!S26=1,"недовољан", IF('оцене ученика'!S26=2,"довољан", IF('оцене ученика'!S26=3,"добар", IF('оцене ученика'!S26=4,"врло добар", IF('оцене ученика'!S26=5,"одличан"," ")))))</f>
        <v xml:space="preserve"> </v>
      </c>
      <c r="BC25" t="str">
        <f>IF('оцене ученика'!$T$2=0," ",'оцене ученика'!$T$2)</f>
        <v xml:space="preserve"> </v>
      </c>
      <c r="BD25" t="str">
        <f>IF('оцене ученика'!T26=1,"недовољан", IF('оцене ученика'!T26=2,"довољан", IF('оцене ученика'!T26=3,"добар", IF('оцене ученика'!T26=4,"врло добар", IF('оцене ученика'!T26=5,"одличан"," ")))))</f>
        <v xml:space="preserve"> </v>
      </c>
      <c r="BE25" t="str">
        <f>IF('оцене ученика'!$U$2=0," ",'оцене ученика'!$U$2)</f>
        <v xml:space="preserve"> </v>
      </c>
      <c r="BF25" t="str">
        <f>IF('оцене ученика'!U26=1,"недовољан", IF('оцене ученика'!U26=2,"довољан", IF('оцене ученика'!U26=3,"добар", IF('оцене ученика'!U26=4,"врло добар", IF('оцене ученика'!U26=5,"одличан"," ")))))</f>
        <v xml:space="preserve"> </v>
      </c>
      <c r="BG25" t="str">
        <f>IF('оцене ученика'!W26=0,IF('оцене ученика'!X26=0," ",'оцене ученика'!$X$2),'оцене ученика'!$W$2)</f>
        <v xml:space="preserve"> </v>
      </c>
      <c r="BH25" t="str">
        <f>IF(BG25='оцене ученика'!$W$2,'оцене ученика'!W26,IF('подаци о ученицима'!BG25='оцене ученика'!$X$2,'оцене ученика'!X26," "))</f>
        <v xml:space="preserve"> </v>
      </c>
      <c r="BI25" s="9" t="str">
        <f>IF('оцене ученика'!Y26=1, "незадовољавајуће        1",IF('оцене ученика'!Y26=2,"довољно        2",IF('оцене ученика'!Y26=3,"добро        3",IF('оцене ученика'!Y26=4,"врло добро        4",IF('оцене ученика'!Y26=5,"примерно        5"," ")))))</f>
        <v xml:space="preserve"> </v>
      </c>
      <c r="BJ25" t="str">
        <f>IF('оцене ученика'!AF26="Одличан","одличним",IF('оцене ученика'!AF26="Врло добар","врло добрим",IF('оцене ученика'!AF26="Добар","добрим",IF('оцене ученика'!AF26="Довољан","довољним",IF('оцене ученика'!AF26="Недовољан","недовољним"," ")))))</f>
        <v xml:space="preserve"> </v>
      </c>
      <c r="BK25" s="10" t="str">
        <f>'оцене ученика'!AE26</f>
        <v xml:space="preserve"> </v>
      </c>
      <c r="BL25" s="10" t="e">
        <f t="shared" si="0"/>
        <v>#VALUE!</v>
      </c>
      <c r="BM25" s="11" t="e">
        <f t="shared" si="1"/>
        <v>#VALUE!</v>
      </c>
      <c r="BN25" t="e">
        <f t="shared" si="2"/>
        <v>#VALUE!</v>
      </c>
      <c r="BO25" t="e">
        <f>'подаци о школи за сведочанство'!$D$5</f>
        <v>#VALUE!</v>
      </c>
      <c r="BP25" t="str">
        <f>IF('оцене ученика'!D26=0," ",'оцене ученика'!D26)</f>
        <v xml:space="preserve"> </v>
      </c>
      <c r="BQ25" t="str">
        <f>IF('оцене ученика'!E26=0," ",'оцене ученика'!E26)</f>
        <v xml:space="preserve"> </v>
      </c>
      <c r="BR25" t="str">
        <f>IF('оцене ученика'!F26=0," ",'оцене ученика'!F26)</f>
        <v xml:space="preserve"> </v>
      </c>
      <c r="BS25" t="str">
        <f>IF('оцене ученика'!G26=0," ",'оцене ученика'!G26)</f>
        <v xml:space="preserve"> </v>
      </c>
      <c r="BT25" t="str">
        <f>IF('оцене ученика'!H26=0," ",'оцене ученика'!H26)</f>
        <v xml:space="preserve"> </v>
      </c>
      <c r="BU25" t="str">
        <f>IF('оцене ученика'!I26=0," ",'оцене ученика'!I26)</f>
        <v xml:space="preserve"> </v>
      </c>
      <c r="BV25" t="str">
        <f>IF('оцене ученика'!J26=0," ",'оцене ученика'!J26)</f>
        <v xml:space="preserve"> </v>
      </c>
      <c r="BW25" t="str">
        <f>IF('оцене ученика'!K26=0," ",'оцене ученика'!K26)</f>
        <v xml:space="preserve"> </v>
      </c>
      <c r="BX25" t="str">
        <f>IF('оцене ученика'!L26=0," ",'оцене ученика'!L26)</f>
        <v xml:space="preserve"> </v>
      </c>
      <c r="BY25" t="str">
        <f>IF('оцене ученика'!M26=0," ",'оцене ученика'!M26)</f>
        <v xml:space="preserve"> </v>
      </c>
      <c r="BZ25" t="str">
        <f>IF('оцене ученика'!N26=0," ",'оцене ученика'!N26)</f>
        <v xml:space="preserve"> </v>
      </c>
      <c r="CA25" t="str">
        <f>IF('оцене ученика'!O26=0," ",'оцене ученика'!O26)</f>
        <v xml:space="preserve"> </v>
      </c>
      <c r="CB25" t="str">
        <f>IF('оцене ученика'!P26=0," ",'оцене ученика'!P26)</f>
        <v xml:space="preserve"> </v>
      </c>
      <c r="CC25" t="str">
        <f>IF('оцене ученика'!Q26=0," ",'оцене ученика'!Q26)</f>
        <v xml:space="preserve"> </v>
      </c>
      <c r="CD25" t="str">
        <f>IF('оцене ученика'!R26=0," ",'оцене ученика'!R26)</f>
        <v xml:space="preserve"> </v>
      </c>
      <c r="CE25" t="str">
        <f>IF('оцене ученика'!S26=0," ",'оцене ученика'!S26)</f>
        <v xml:space="preserve"> </v>
      </c>
      <c r="CF25" t="str">
        <f>IF('оцене ученика'!T26=0," ",'оцене ученика'!T26)</f>
        <v xml:space="preserve"> </v>
      </c>
      <c r="CG25" t="str">
        <f>IF('оцене ученика'!U26=0," ",'оцене ученика'!U26)</f>
        <v xml:space="preserve"> </v>
      </c>
    </row>
    <row r="26" spans="1:85" x14ac:dyDescent="0.2">
      <c r="A26" s="156">
        <f>'оцене ученика'!A27</f>
        <v>25</v>
      </c>
      <c r="B26" s="156">
        <f>'оцене ученика'!B27</f>
        <v>0</v>
      </c>
      <c r="C26" s="156">
        <f>'оцене ученика'!C27</f>
        <v>0</v>
      </c>
      <c r="D26" s="158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t="str">
        <f>'подаци о школи за сведочанство'!$B$1</f>
        <v>Трговачка школа</v>
      </c>
      <c r="P26" t="str">
        <f>'подаци о школи за сведочанство'!$B$2</f>
        <v>Београд</v>
      </c>
      <c r="Q26" t="str">
        <f>'подаци о школи за сведочанство'!$B$3</f>
        <v>022-05-425/94-03</v>
      </c>
      <c r="R26" t="str">
        <f>'подаци о школи за сведочанство'!$B$4</f>
        <v>22.04.1994.</v>
      </c>
      <c r="S26" t="str">
        <f>'подаци о школи за сведочанство'!$B$5</f>
        <v>2016/2017.</v>
      </c>
      <c r="T26">
        <f>'подаци о школи за сведочанство'!$B$6</f>
        <v>0</v>
      </c>
      <c r="U26" t="str">
        <f>'подаци о школи за сведочанство'!$B$7</f>
        <v>Комерцијалиста</v>
      </c>
      <c r="V26" t="str">
        <f>'подаци о школи за сведочанство'!$B$8</f>
        <v>четири</v>
      </c>
      <c r="W26" t="str">
        <f>'оцене ученика'!$D$2</f>
        <v>Српски  језик и књижевност</v>
      </c>
      <c r="X26" s="9" t="str">
        <f>IF('оцене ученика'!D27=1,"недовољан", IF('оцене ученика'!D27=2,"довољан", IF('оцене ученика'!D27=3,"добар", IF('оцене ученика'!D27=4,"врло добар", IF('оцене ученика'!D27=5,"одличан"," ")))))</f>
        <v xml:space="preserve"> </v>
      </c>
      <c r="Y26" t="str">
        <f>IF('оцене ученика'!$E$2=0," ",'оцене ученика'!$E$2)</f>
        <v>Енглески    језик</v>
      </c>
      <c r="Z26" t="str">
        <f>IF('оцене ученика'!E27=1,"недовољан", IF('оцене ученика'!E27=2,"довољан", IF('оцене ученика'!E27=3,"добар", IF('оцене ученика'!E27=4,"врло добар", IF('оцене ученика'!E27=5,"одличан"," ")))))</f>
        <v xml:space="preserve"> </v>
      </c>
      <c r="AA26" t="str">
        <f>IF('оцене ученика'!$F$2=0," ",'оцене ученика'!$F$2)</f>
        <v>Физичко васпитање</v>
      </c>
      <c r="AB26" t="str">
        <f>IF('оцене ученика'!F27=1,"недовољан", IF('оцене ученика'!F27=2,"довољан", IF('оцене ученика'!F27=3,"добар", IF('оцене ученика'!F27=4,"врло добар", IF('оцене ученика'!F27=5,"одличан"," ")))))</f>
        <v xml:space="preserve"> </v>
      </c>
      <c r="AC26" t="str">
        <f>IF('оцене ученика'!$G$2=0," ",'оцене ученика'!$G$2)</f>
        <v>Матекатика</v>
      </c>
      <c r="AD26" t="str">
        <f>IF('оцене ученика'!G27=1,"недовољан", IF('оцене ученика'!G27=2,"довољан", IF('оцене ученика'!G27=3,"добар", IF('оцене ученика'!G27=4,"врло добар", IF('оцене ученика'!G27=5,"одличан"," ")))))</f>
        <v xml:space="preserve"> </v>
      </c>
      <c r="AE26" t="str">
        <f>IF('оцене ученика'!$H$2=0," ",'оцене ученика'!$H$2)</f>
        <v>Хемија</v>
      </c>
      <c r="AF26" t="str">
        <f>IF('оцене ученика'!H27=1,"недовољан", IF('оцене ученика'!H27=2,"довољан", IF('оцене ученика'!H27=3,"добар", IF('оцене ученика'!H27=4,"врло добар", IF('оцене ученика'!H27=5,"одличан"," ")))))</f>
        <v xml:space="preserve"> </v>
      </c>
      <c r="AG26" t="str">
        <f>IF('оцене ученика'!$I$2=0," ",'оцене ученика'!$I$2)</f>
        <v>Биологија</v>
      </c>
      <c r="AH26" t="str">
        <f>IF('оцене ученика'!I27=1,"недовољан", IF('оцене ученика'!I27=2,"довољан", IF('оцене ученика'!I27=3,"добар", IF('оцене ученика'!I27=4,"врло добар", IF('оцене ученика'!I27=5,"одличан"," ")))))</f>
        <v xml:space="preserve"> </v>
      </c>
      <c r="AI26" t="str">
        <f>IF('оцене ученика'!$J$2=0," ",'оцене ученика'!$J$2)</f>
        <v>Немачки   језик</v>
      </c>
      <c r="AJ26" t="str">
        <f>IF('оцене ученика'!J27=1,"недовољан", IF('оцене ученика'!J27=2,"довољан", IF('оцене ученика'!J27=3,"добар", IF('оцене ученика'!J27=4,"врло добар", IF('оцене ученика'!J27=5,"одличан"," ")))))</f>
        <v xml:space="preserve"> </v>
      </c>
      <c r="AK26" t="str">
        <f>IF('оцене ученика'!$K$2=0," ",'оцене ученика'!$K$2)</f>
        <v>Принципи  економије</v>
      </c>
      <c r="AL26" t="str">
        <f>IF('оцене ученика'!K27=1,"недовољан", IF('оцене ученика'!K27=2,"довољан", IF('оцене ученика'!K27=3,"добар", IF('оцене ученика'!K27=4,"врло добар", IF('оцене ученика'!K27=5,"одличан"," ")))))</f>
        <v xml:space="preserve"> </v>
      </c>
      <c r="AM26" t="str">
        <f>IF('оцене ученика'!$L$2=0," ",'оцене ученика'!$L$2)</f>
        <v>Право</v>
      </c>
      <c r="AN26" t="str">
        <f>IF('оцене ученика'!L27=1,"недовољан", IF('оцене ученика'!L27=2,"довољан", IF('оцене ученика'!L27=3,"добар3", IF('оцене ученика'!L27=4,"врло добар", IF('оцене ученика'!L27=5,"одличан"," ")))))</f>
        <v xml:space="preserve"> </v>
      </c>
      <c r="AO26" t="str">
        <f>IF('оцене ученика'!$M$2=0," ",'оцене ученика'!$M$2)</f>
        <v>Канцеларијско   пословање</v>
      </c>
      <c r="AP26" t="str">
        <f>IF('оцене ученика'!M27=1,"недовољан", IF('оцене ученика'!M27=2,"довољан", IF('оцене ученика'!M27=3,"добар", IF('оцене ученика'!M27=4,"врло добар", IF('оцене ученика'!M27=5,"одличан"," ")))))</f>
        <v xml:space="preserve"> </v>
      </c>
      <c r="AQ26" t="str">
        <f>IF('оцене ученика'!$N$2=0," ",'оцене ученика'!$N$2)</f>
        <v>Рачуноводство у   трговини</v>
      </c>
      <c r="AR26" t="str">
        <f>IF('оцене ученика'!N27=1,"недовољан", IF('оцене ученика'!N27=2,"довољан", IF('оцене ученика'!N27=3,"добар", IF('оцене ученика'!N27=4,"врло добар", IF('оцене ученика'!N27=5,"одличан"," ")))))</f>
        <v xml:space="preserve"> </v>
      </c>
      <c r="AS26" t="str">
        <f>IF('оцене ученика'!$O$2=0," ",'оцене ученика'!$O$2)</f>
        <v>Организација  набавке и продаје</v>
      </c>
      <c r="AT26" t="str">
        <f>IF('оцене ученика'!O27=1,"недовољан", IF('оцене ученика'!O27=2,"довољан", IF('оцене ученика'!O27=3,"добар", IF('оцене ученика'!O27=4,"врло добар", IF('оцене ученика'!O27=5,"одличан"," ")))))</f>
        <v xml:space="preserve"> </v>
      </c>
      <c r="AU26" t="str">
        <f>IF('оцене ученика'!$P$2=0," ",'оцене ученика'!$P$2)</f>
        <v>Обука у  виртуелном  предузећу</v>
      </c>
      <c r="AV26" t="str">
        <f>IF('оцене ученика'!P27=1,"недовољан", IF('оцене ученика'!P27=2,"довољан", IF('оцене ученика'!P27=3,"добар", IF('оцене ученика'!P27=4,"врло добар", IF('оцене ученика'!P27=5,"одличан"," ")))))</f>
        <v xml:space="preserve"> </v>
      </c>
      <c r="AW26" t="str">
        <f>IF('оцене ученика'!$Q$2=0," ",'оцене ученика'!$Q$2)</f>
        <v xml:space="preserve"> </v>
      </c>
      <c r="AX26" t="str">
        <f>IF('оцене ученика'!Q27=1,"недовољан", IF('оцене ученика'!Q27=2,"довољан", IF('оцене ученика'!Q27=3,"добар", IF('оцене ученика'!Q27=4,"врло добар", IF('оцене ученика'!Q27=5,"одличан"," ")))))</f>
        <v xml:space="preserve"> </v>
      </c>
      <c r="AY26" t="str">
        <f>IF('оцене ученика'!$R$2=0," ",'оцене ученика'!$R$2)</f>
        <v xml:space="preserve"> </v>
      </c>
      <c r="AZ26" t="str">
        <f>IF('оцене ученика'!R27=1,"недовољан", IF('оцене ученика'!R27=2,"довољан", IF('оцене ученика'!R27=3,"добар", IF('оцене ученика'!R27=4,"врло добар", IF('оцене ученика'!R27=5,"одличан"," ")))))</f>
        <v xml:space="preserve"> </v>
      </c>
      <c r="BA26" t="str">
        <f>IF('оцене ученика'!$S$2=0," ",'оцене ученика'!$S$2)</f>
        <v xml:space="preserve"> </v>
      </c>
      <c r="BB26" t="str">
        <f>IF('оцене ученика'!S27=1,"недовољан", IF('оцене ученика'!S27=2,"довољан", IF('оцене ученика'!S27=3,"добар", IF('оцене ученика'!S27=4,"врло добар", IF('оцене ученика'!S27=5,"одличан"," ")))))</f>
        <v xml:space="preserve"> </v>
      </c>
      <c r="BC26" t="str">
        <f>IF('оцене ученика'!$T$2=0," ",'оцене ученика'!$T$2)</f>
        <v xml:space="preserve"> </v>
      </c>
      <c r="BD26" t="str">
        <f>IF('оцене ученика'!T27=1,"недовољан", IF('оцене ученика'!T27=2,"довољан", IF('оцене ученика'!T27=3,"добар", IF('оцене ученика'!T27=4,"врло добар", IF('оцене ученика'!T27=5,"одличан"," ")))))</f>
        <v xml:space="preserve"> </v>
      </c>
      <c r="BE26" t="str">
        <f>IF('оцене ученика'!$U$2=0," ",'оцене ученика'!$U$2)</f>
        <v xml:space="preserve"> </v>
      </c>
      <c r="BF26" t="str">
        <f>IF('оцене ученика'!U27=1,"недовољан", IF('оцене ученика'!U27=2,"довољан", IF('оцене ученика'!U27=3,"добар", IF('оцене ученика'!U27=4,"врло добар", IF('оцене ученика'!U27=5,"одличан"," ")))))</f>
        <v xml:space="preserve"> </v>
      </c>
      <c r="BG26" t="str">
        <f>IF('оцене ученика'!W27=0,IF('оцене ученика'!X27=0," ",'оцене ученика'!$X$2),'оцене ученика'!$W$2)</f>
        <v xml:space="preserve"> </v>
      </c>
      <c r="BH26" t="str">
        <f>IF(BG26='оцене ученика'!$W$2,'оцене ученика'!W27,IF('подаци о ученицима'!BG26='оцене ученика'!$X$2,'оцене ученика'!X27," "))</f>
        <v xml:space="preserve"> </v>
      </c>
      <c r="BI26" s="9" t="str">
        <f>IF('оцене ученика'!Y27=1, "незадовољавајуће        1",IF('оцене ученика'!Y27=2,"довољно        2",IF('оцене ученика'!Y27=3,"добро        3",IF('оцене ученика'!Y27=4,"врло добро        4",IF('оцене ученика'!Y27=5,"примерно        5"," ")))))</f>
        <v xml:space="preserve"> </v>
      </c>
      <c r="BJ26" t="str">
        <f>IF('оцене ученика'!AF27="Одличан","одличним",IF('оцене ученика'!AF27="Врло добар","врло добрим",IF('оцене ученика'!AF27="Добар","добрим",IF('оцене ученика'!AF27="Довољан","довољним",IF('оцене ученика'!AF27="Недовољан","недовољним"," ")))))</f>
        <v xml:space="preserve"> </v>
      </c>
      <c r="BK26" s="10" t="str">
        <f>'оцене ученика'!AE27</f>
        <v xml:space="preserve"> </v>
      </c>
      <c r="BL26" s="10" t="e">
        <f t="shared" si="0"/>
        <v>#VALUE!</v>
      </c>
      <c r="BM26" s="11" t="e">
        <f t="shared" si="1"/>
        <v>#VALUE!</v>
      </c>
      <c r="BN26" t="e">
        <f t="shared" si="2"/>
        <v>#VALUE!</v>
      </c>
      <c r="BO26" t="e">
        <f>'подаци о школи за сведочанство'!$D$5</f>
        <v>#VALUE!</v>
      </c>
      <c r="BP26" t="str">
        <f>IF('оцене ученика'!D27=0," ",'оцене ученика'!D27)</f>
        <v xml:space="preserve"> </v>
      </c>
      <c r="BQ26" t="str">
        <f>IF('оцене ученика'!E27=0," ",'оцене ученика'!E27)</f>
        <v xml:space="preserve"> </v>
      </c>
      <c r="BR26" t="str">
        <f>IF('оцене ученика'!F27=0," ",'оцене ученика'!F27)</f>
        <v xml:space="preserve"> </v>
      </c>
      <c r="BS26" t="str">
        <f>IF('оцене ученика'!G27=0," ",'оцене ученика'!G27)</f>
        <v xml:space="preserve"> </v>
      </c>
      <c r="BT26" t="str">
        <f>IF('оцене ученика'!H27=0," ",'оцене ученика'!H27)</f>
        <v xml:space="preserve"> </v>
      </c>
      <c r="BU26" t="str">
        <f>IF('оцене ученика'!I27=0," ",'оцене ученика'!I27)</f>
        <v xml:space="preserve"> </v>
      </c>
      <c r="BV26" t="str">
        <f>IF('оцене ученика'!J27=0," ",'оцене ученика'!J27)</f>
        <v xml:space="preserve"> </v>
      </c>
      <c r="BW26" t="str">
        <f>IF('оцене ученика'!K27=0," ",'оцене ученика'!K27)</f>
        <v xml:space="preserve"> </v>
      </c>
      <c r="BX26" t="str">
        <f>IF('оцене ученика'!L27=0," ",'оцене ученика'!L27)</f>
        <v xml:space="preserve"> </v>
      </c>
      <c r="BY26" t="str">
        <f>IF('оцене ученика'!M27=0," ",'оцене ученика'!M27)</f>
        <v xml:space="preserve"> </v>
      </c>
      <c r="BZ26" t="str">
        <f>IF('оцене ученика'!N27=0," ",'оцене ученика'!N27)</f>
        <v xml:space="preserve"> </v>
      </c>
      <c r="CA26" t="str">
        <f>IF('оцене ученика'!O27=0," ",'оцене ученика'!O27)</f>
        <v xml:space="preserve"> </v>
      </c>
      <c r="CB26" t="str">
        <f>IF('оцене ученика'!P27=0," ",'оцене ученика'!P27)</f>
        <v xml:space="preserve"> </v>
      </c>
      <c r="CC26" t="str">
        <f>IF('оцене ученика'!Q27=0," ",'оцене ученика'!Q27)</f>
        <v xml:space="preserve"> </v>
      </c>
      <c r="CD26" t="str">
        <f>IF('оцене ученика'!R27=0," ",'оцене ученика'!R27)</f>
        <v xml:space="preserve"> </v>
      </c>
      <c r="CE26" t="str">
        <f>IF('оцене ученика'!S27=0," ",'оцене ученика'!S27)</f>
        <v xml:space="preserve"> </v>
      </c>
      <c r="CF26" t="str">
        <f>IF('оцене ученика'!T27=0," ",'оцене ученика'!T27)</f>
        <v xml:space="preserve"> </v>
      </c>
      <c r="CG26" t="str">
        <f>IF('оцене ученика'!U27=0," ",'оцене ученика'!U27)</f>
        <v xml:space="preserve"> </v>
      </c>
    </row>
    <row r="27" spans="1:85" x14ac:dyDescent="0.2">
      <c r="A27" s="156">
        <f>'оцене ученика'!A28</f>
        <v>26</v>
      </c>
      <c r="B27" s="156">
        <f>'оцене ученика'!B28</f>
        <v>0</v>
      </c>
      <c r="C27" s="156">
        <f>'оцене ученика'!C28</f>
        <v>0</v>
      </c>
      <c r="D27" s="158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t="str">
        <f>'подаци о школи за сведочанство'!$B$1</f>
        <v>Трговачка школа</v>
      </c>
      <c r="P27" t="str">
        <f>'подаци о школи за сведочанство'!$B$2</f>
        <v>Београд</v>
      </c>
      <c r="Q27" t="str">
        <f>'подаци о школи за сведочанство'!$B$3</f>
        <v>022-05-425/94-03</v>
      </c>
      <c r="R27" t="str">
        <f>'подаци о школи за сведочанство'!$B$4</f>
        <v>22.04.1994.</v>
      </c>
      <c r="S27" t="str">
        <f>'подаци о школи за сведочанство'!$B$5</f>
        <v>2016/2017.</v>
      </c>
      <c r="T27">
        <f>'подаци о школи за сведочанство'!$B$6</f>
        <v>0</v>
      </c>
      <c r="U27" t="str">
        <f>'подаци о школи за сведочанство'!$B$7</f>
        <v>Комерцијалиста</v>
      </c>
      <c r="V27" t="str">
        <f>'подаци о школи за сведочанство'!$B$8</f>
        <v>четири</v>
      </c>
      <c r="W27" t="str">
        <f>'оцене ученика'!$D$2</f>
        <v>Српски  језик и књижевност</v>
      </c>
      <c r="X27" s="9" t="str">
        <f>IF('оцене ученика'!D28=1,"недовољан", IF('оцене ученика'!D28=2,"довољан", IF('оцене ученика'!D28=3,"добар", IF('оцене ученика'!D28=4,"врло добар", IF('оцене ученика'!D28=5,"одличан"," ")))))</f>
        <v xml:space="preserve"> </v>
      </c>
      <c r="Y27" t="str">
        <f>IF('оцене ученика'!$E$2=0," ",'оцене ученика'!$E$2)</f>
        <v>Енглески    језик</v>
      </c>
      <c r="Z27" t="str">
        <f>IF('оцене ученика'!E28=1,"недовољан", IF('оцене ученика'!E28=2,"довољан", IF('оцене ученика'!E28=3,"добар", IF('оцене ученика'!E28=4,"врло добар", IF('оцене ученика'!E28=5,"одличан"," ")))))</f>
        <v xml:space="preserve"> </v>
      </c>
      <c r="AA27" t="str">
        <f>IF('оцене ученика'!$F$2=0," ",'оцене ученика'!$F$2)</f>
        <v>Физичко васпитање</v>
      </c>
      <c r="AB27" t="str">
        <f>IF('оцене ученика'!F28=1,"недовољан", IF('оцене ученика'!F28=2,"довољан", IF('оцене ученика'!F28=3,"добар", IF('оцене ученика'!F28=4,"врло добар", IF('оцене ученика'!F28=5,"одличан"," ")))))</f>
        <v xml:space="preserve"> </v>
      </c>
      <c r="AC27" t="str">
        <f>IF('оцене ученика'!$G$2=0," ",'оцене ученика'!$G$2)</f>
        <v>Матекатика</v>
      </c>
      <c r="AD27" t="str">
        <f>IF('оцене ученика'!G28=1,"недовољан", IF('оцене ученика'!G28=2,"довољан", IF('оцене ученика'!G28=3,"добар", IF('оцене ученика'!G28=4,"врло добар", IF('оцене ученика'!G28=5,"одличан"," ")))))</f>
        <v xml:space="preserve"> </v>
      </c>
      <c r="AE27" t="str">
        <f>IF('оцене ученика'!$H$2=0," ",'оцене ученика'!$H$2)</f>
        <v>Хемија</v>
      </c>
      <c r="AF27" t="str">
        <f>IF('оцене ученика'!H28=1,"недовољан", IF('оцене ученика'!H28=2,"довољан", IF('оцене ученика'!H28=3,"добар", IF('оцене ученика'!H28=4,"врло добар", IF('оцене ученика'!H28=5,"одличан"," ")))))</f>
        <v xml:space="preserve"> </v>
      </c>
      <c r="AG27" t="str">
        <f>IF('оцене ученика'!$I$2=0," ",'оцене ученика'!$I$2)</f>
        <v>Биологија</v>
      </c>
      <c r="AH27" t="str">
        <f>IF('оцене ученика'!I28=1,"недовољан", IF('оцене ученика'!I28=2,"довољан", IF('оцене ученика'!I28=3,"добар", IF('оцене ученика'!I28=4,"врло добар", IF('оцене ученика'!I28=5,"одличан"," ")))))</f>
        <v xml:space="preserve"> </v>
      </c>
      <c r="AI27" t="str">
        <f>IF('оцене ученика'!$J$2=0," ",'оцене ученика'!$J$2)</f>
        <v>Немачки   језик</v>
      </c>
      <c r="AJ27" t="str">
        <f>IF('оцене ученика'!J28=1,"недовољан", IF('оцене ученика'!J28=2,"довољан", IF('оцене ученика'!J28=3,"добар", IF('оцене ученика'!J28=4,"врло добар", IF('оцене ученика'!J28=5,"одличан"," ")))))</f>
        <v xml:space="preserve"> </v>
      </c>
      <c r="AK27" t="str">
        <f>IF('оцене ученика'!$K$2=0," ",'оцене ученика'!$K$2)</f>
        <v>Принципи  економије</v>
      </c>
      <c r="AL27" t="str">
        <f>IF('оцене ученика'!K28=1,"недовољан", IF('оцене ученика'!K28=2,"довољан", IF('оцене ученика'!K28=3,"добар", IF('оцене ученика'!K28=4,"врло добар", IF('оцене ученика'!K28=5,"одличан"," ")))))</f>
        <v xml:space="preserve"> </v>
      </c>
      <c r="AM27" t="str">
        <f>IF('оцене ученика'!$L$2=0," ",'оцене ученика'!$L$2)</f>
        <v>Право</v>
      </c>
      <c r="AN27" t="str">
        <f>IF('оцене ученика'!L28=1,"недовољан", IF('оцене ученика'!L28=2,"довољан", IF('оцене ученика'!L28=3,"добар3", IF('оцене ученика'!L28=4,"врло добар", IF('оцене ученика'!L28=5,"одличан"," ")))))</f>
        <v xml:space="preserve"> </v>
      </c>
      <c r="AO27" t="str">
        <f>IF('оцене ученика'!$M$2=0," ",'оцене ученика'!$M$2)</f>
        <v>Канцеларијско   пословање</v>
      </c>
      <c r="AP27" t="str">
        <f>IF('оцене ученика'!M28=1,"недовољан", IF('оцене ученика'!M28=2,"довољан", IF('оцене ученика'!M28=3,"добар", IF('оцене ученика'!M28=4,"врло добар", IF('оцене ученика'!M28=5,"одличан"," ")))))</f>
        <v xml:space="preserve"> </v>
      </c>
      <c r="AQ27" t="str">
        <f>IF('оцене ученика'!$N$2=0," ",'оцене ученика'!$N$2)</f>
        <v>Рачуноводство у   трговини</v>
      </c>
      <c r="AR27" t="str">
        <f>IF('оцене ученика'!N28=1,"недовољан", IF('оцене ученика'!N28=2,"довољан", IF('оцене ученика'!N28=3,"добар", IF('оцене ученика'!N28=4,"врло добар", IF('оцене ученика'!N28=5,"одличан"," ")))))</f>
        <v xml:space="preserve"> </v>
      </c>
      <c r="AS27" t="str">
        <f>IF('оцене ученика'!$O$2=0," ",'оцене ученика'!$O$2)</f>
        <v>Организација  набавке и продаје</v>
      </c>
      <c r="AT27" t="str">
        <f>IF('оцене ученика'!O28=1,"недовољан", IF('оцене ученика'!O28=2,"довољан", IF('оцене ученика'!O28=3,"добар", IF('оцене ученика'!O28=4,"врло добар", IF('оцене ученика'!O28=5,"одличан"," ")))))</f>
        <v xml:space="preserve"> </v>
      </c>
      <c r="AU27" t="str">
        <f>IF('оцене ученика'!$P$2=0," ",'оцене ученика'!$P$2)</f>
        <v>Обука у  виртуелном  предузећу</v>
      </c>
      <c r="AV27" t="str">
        <f>IF('оцене ученика'!P28=1,"недовољан", IF('оцене ученика'!P28=2,"довољан", IF('оцене ученика'!P28=3,"добар", IF('оцене ученика'!P28=4,"врло добар", IF('оцене ученика'!P28=5,"одличан"," ")))))</f>
        <v xml:space="preserve"> </v>
      </c>
      <c r="AW27" t="str">
        <f>IF('оцене ученика'!$Q$2=0," ",'оцене ученика'!$Q$2)</f>
        <v xml:space="preserve"> </v>
      </c>
      <c r="AX27" t="str">
        <f>IF('оцене ученика'!Q28=1,"недовољан", IF('оцене ученика'!Q28=2,"довољан", IF('оцене ученика'!Q28=3,"добар", IF('оцене ученика'!Q28=4,"врло добар", IF('оцене ученика'!Q28=5,"одличан"," ")))))</f>
        <v xml:space="preserve"> </v>
      </c>
      <c r="AY27" t="str">
        <f>IF('оцене ученика'!$R$2=0," ",'оцене ученика'!$R$2)</f>
        <v xml:space="preserve"> </v>
      </c>
      <c r="AZ27" t="str">
        <f>IF('оцене ученика'!R28=1,"недовољан", IF('оцене ученика'!R28=2,"довољан", IF('оцене ученика'!R28=3,"добар", IF('оцене ученика'!R28=4,"врло добар", IF('оцене ученика'!R28=5,"одличан"," ")))))</f>
        <v xml:space="preserve"> </v>
      </c>
      <c r="BA27" t="str">
        <f>IF('оцене ученика'!$S$2=0," ",'оцене ученика'!$S$2)</f>
        <v xml:space="preserve"> </v>
      </c>
      <c r="BB27" t="str">
        <f>IF('оцене ученика'!S28=1,"недовољан", IF('оцене ученика'!S28=2,"довољан", IF('оцене ученика'!S28=3,"добар", IF('оцене ученика'!S28=4,"врло добар", IF('оцене ученика'!S28=5,"одличан"," ")))))</f>
        <v xml:space="preserve"> </v>
      </c>
      <c r="BC27" t="str">
        <f>IF('оцене ученика'!$T$2=0," ",'оцене ученика'!$T$2)</f>
        <v xml:space="preserve"> </v>
      </c>
      <c r="BD27" t="str">
        <f>IF('оцене ученика'!T28=1,"недовољан", IF('оцене ученика'!T28=2,"довољан", IF('оцене ученика'!T28=3,"добар", IF('оцене ученика'!T28=4,"врло добар", IF('оцене ученика'!T28=5,"одличан"," ")))))</f>
        <v xml:space="preserve"> </v>
      </c>
      <c r="BE27" t="str">
        <f>IF('оцене ученика'!$U$2=0," ",'оцене ученика'!$U$2)</f>
        <v xml:space="preserve"> </v>
      </c>
      <c r="BF27" t="str">
        <f>IF('оцене ученика'!U28=1,"недовољан", IF('оцене ученика'!U28=2,"довољан", IF('оцене ученика'!U28=3,"добар", IF('оцене ученика'!U28=4,"врло добар", IF('оцене ученика'!U28=5,"одличан"," ")))))</f>
        <v xml:space="preserve"> </v>
      </c>
      <c r="BG27" t="str">
        <f>IF('оцене ученика'!W28=0,IF('оцене ученика'!X28=0," ",'оцене ученика'!$X$2),'оцене ученика'!$W$2)</f>
        <v xml:space="preserve"> </v>
      </c>
      <c r="BH27" t="str">
        <f>IF(BG27='оцене ученика'!$W$2,'оцене ученика'!W28,IF('подаци о ученицима'!BG27='оцене ученика'!$X$2,'оцене ученика'!X28," "))</f>
        <v xml:space="preserve"> </v>
      </c>
      <c r="BI27" s="9" t="str">
        <f>IF('оцене ученика'!Y28=1, "незадовољавајуће        1",IF('оцене ученика'!Y28=2,"довољно        2",IF('оцене ученика'!Y28=3,"добро        3",IF('оцене ученика'!Y28=4,"врло добро        4",IF('оцене ученика'!Y28=5,"примерно        5"," ")))))</f>
        <v xml:space="preserve"> </v>
      </c>
      <c r="BJ27" t="str">
        <f>IF('оцене ученика'!AF28="Одличан","одличним",IF('оцене ученика'!AF28="Врло добар","врло добрим",IF('оцене ученика'!AF28="Добар","добрим",IF('оцене ученика'!AF28="Довољан","довољним",IF('оцене ученика'!AF28="Недовољан","недовољним"," ")))))</f>
        <v xml:space="preserve"> </v>
      </c>
      <c r="BK27" s="10" t="str">
        <f>'оцене ученика'!AE28</f>
        <v xml:space="preserve"> </v>
      </c>
      <c r="BL27" s="10" t="e">
        <f t="shared" si="0"/>
        <v>#VALUE!</v>
      </c>
      <c r="BM27" s="11" t="e">
        <f t="shared" si="1"/>
        <v>#VALUE!</v>
      </c>
      <c r="BN27" t="e">
        <f t="shared" si="2"/>
        <v>#VALUE!</v>
      </c>
      <c r="BO27" t="e">
        <f>'подаци о школи за сведочанство'!$D$5</f>
        <v>#VALUE!</v>
      </c>
      <c r="BP27" t="str">
        <f>IF('оцене ученика'!D28=0," ",'оцене ученика'!D28)</f>
        <v xml:space="preserve"> </v>
      </c>
      <c r="BQ27" t="str">
        <f>IF('оцене ученика'!E28=0," ",'оцене ученика'!E28)</f>
        <v xml:space="preserve"> </v>
      </c>
      <c r="BR27" t="str">
        <f>IF('оцене ученика'!F28=0," ",'оцене ученика'!F28)</f>
        <v xml:space="preserve"> </v>
      </c>
      <c r="BS27" t="str">
        <f>IF('оцене ученика'!G28=0," ",'оцене ученика'!G28)</f>
        <v xml:space="preserve"> </v>
      </c>
      <c r="BT27" t="str">
        <f>IF('оцене ученика'!H28=0," ",'оцене ученика'!H28)</f>
        <v xml:space="preserve"> </v>
      </c>
      <c r="BU27" t="str">
        <f>IF('оцене ученика'!I28=0," ",'оцене ученика'!I28)</f>
        <v xml:space="preserve"> </v>
      </c>
      <c r="BV27" t="str">
        <f>IF('оцене ученика'!J28=0," ",'оцене ученика'!J28)</f>
        <v xml:space="preserve"> </v>
      </c>
      <c r="BW27" t="str">
        <f>IF('оцене ученика'!K28=0," ",'оцене ученика'!K28)</f>
        <v xml:space="preserve"> </v>
      </c>
      <c r="BX27" t="str">
        <f>IF('оцене ученика'!L28=0," ",'оцене ученика'!L28)</f>
        <v xml:space="preserve"> </v>
      </c>
      <c r="BY27" t="str">
        <f>IF('оцене ученика'!M28=0," ",'оцене ученика'!M28)</f>
        <v xml:space="preserve"> </v>
      </c>
      <c r="BZ27" t="str">
        <f>IF('оцене ученика'!N28=0," ",'оцене ученика'!N28)</f>
        <v xml:space="preserve"> </v>
      </c>
      <c r="CA27" t="str">
        <f>IF('оцене ученика'!O28=0," ",'оцене ученика'!O28)</f>
        <v xml:space="preserve"> </v>
      </c>
      <c r="CB27" t="str">
        <f>IF('оцене ученика'!P28=0," ",'оцене ученика'!P28)</f>
        <v xml:space="preserve"> </v>
      </c>
      <c r="CC27" t="str">
        <f>IF('оцене ученика'!Q28=0," ",'оцене ученика'!Q28)</f>
        <v xml:space="preserve"> </v>
      </c>
      <c r="CD27" t="str">
        <f>IF('оцене ученика'!R28=0," ",'оцене ученика'!R28)</f>
        <v xml:space="preserve"> </v>
      </c>
      <c r="CE27" t="str">
        <f>IF('оцене ученика'!S28=0," ",'оцене ученика'!S28)</f>
        <v xml:space="preserve"> </v>
      </c>
      <c r="CF27" t="str">
        <f>IF('оцене ученика'!T28=0," ",'оцене ученика'!T28)</f>
        <v xml:space="preserve"> </v>
      </c>
      <c r="CG27" t="str">
        <f>IF('оцене ученика'!U28=0," ",'оцене ученика'!U28)</f>
        <v xml:space="preserve"> </v>
      </c>
    </row>
    <row r="28" spans="1:85" x14ac:dyDescent="0.2">
      <c r="A28" s="156">
        <f>'оцене ученика'!A29</f>
        <v>27</v>
      </c>
      <c r="B28" s="156">
        <f>'оцене ученика'!B29</f>
        <v>0</v>
      </c>
      <c r="C28" s="156">
        <f>'оцене ученика'!C29</f>
        <v>0</v>
      </c>
      <c r="D28" s="158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t="str">
        <f>'подаци о школи за сведочанство'!$B$1</f>
        <v>Трговачка школа</v>
      </c>
      <c r="P28" t="str">
        <f>'подаци о школи за сведочанство'!$B$2</f>
        <v>Београд</v>
      </c>
      <c r="Q28" t="str">
        <f>'подаци о школи за сведочанство'!$B$3</f>
        <v>022-05-425/94-03</v>
      </c>
      <c r="R28" t="str">
        <f>'подаци о школи за сведочанство'!$B$4</f>
        <v>22.04.1994.</v>
      </c>
      <c r="S28" t="str">
        <f>'подаци о школи за сведочанство'!$B$5</f>
        <v>2016/2017.</v>
      </c>
      <c r="T28">
        <f>'подаци о школи за сведочанство'!$B$6</f>
        <v>0</v>
      </c>
      <c r="U28" t="str">
        <f>'подаци о школи за сведочанство'!$B$7</f>
        <v>Комерцијалиста</v>
      </c>
      <c r="V28" t="str">
        <f>'подаци о школи за сведочанство'!$B$8</f>
        <v>четири</v>
      </c>
      <c r="W28" t="str">
        <f>'оцене ученика'!$D$2</f>
        <v>Српски  језик и књижевност</v>
      </c>
      <c r="X28" s="9" t="str">
        <f>IF('оцене ученика'!D29=1,"недовољан", IF('оцене ученика'!D29=2,"довољан", IF('оцене ученика'!D29=3,"добар", IF('оцене ученика'!D29=4,"врло добар", IF('оцене ученика'!D29=5,"одличан"," ")))))</f>
        <v xml:space="preserve"> </v>
      </c>
      <c r="Y28" t="str">
        <f>IF('оцене ученика'!$E$2=0," ",'оцене ученика'!$E$2)</f>
        <v>Енглески    језик</v>
      </c>
      <c r="Z28" t="str">
        <f>IF('оцене ученика'!E29=1,"недовољан", IF('оцене ученика'!E29=2,"довољан", IF('оцене ученика'!E29=3,"добар", IF('оцене ученика'!E29=4,"врло добар", IF('оцене ученика'!E29=5,"одличан"," ")))))</f>
        <v xml:space="preserve"> </v>
      </c>
      <c r="AA28" t="str">
        <f>IF('оцене ученика'!$F$2=0," ",'оцене ученика'!$F$2)</f>
        <v>Физичко васпитање</v>
      </c>
      <c r="AB28" t="str">
        <f>IF('оцене ученика'!F29=1,"недовољан", IF('оцене ученика'!F29=2,"довољан", IF('оцене ученика'!F29=3,"добар", IF('оцене ученика'!F29=4,"врло добар", IF('оцене ученика'!F29=5,"одличан"," ")))))</f>
        <v xml:space="preserve"> </v>
      </c>
      <c r="AC28" t="str">
        <f>IF('оцене ученика'!$G$2=0," ",'оцене ученика'!$G$2)</f>
        <v>Матекатика</v>
      </c>
      <c r="AD28" t="str">
        <f>IF('оцене ученика'!G29=1,"недовољан", IF('оцене ученика'!G29=2,"довољан", IF('оцене ученика'!G29=3,"добар", IF('оцене ученика'!G29=4,"врло добар", IF('оцене ученика'!G29=5,"одличан"," ")))))</f>
        <v xml:space="preserve"> </v>
      </c>
      <c r="AE28" t="str">
        <f>IF('оцене ученика'!$H$2=0," ",'оцене ученика'!$H$2)</f>
        <v>Хемија</v>
      </c>
      <c r="AF28" t="str">
        <f>IF('оцене ученика'!H29=1,"недовољан", IF('оцене ученика'!H29=2,"довољан", IF('оцене ученика'!H29=3,"добар", IF('оцене ученика'!H29=4,"врло добар", IF('оцене ученика'!H29=5,"одличан"," ")))))</f>
        <v xml:space="preserve"> </v>
      </c>
      <c r="AG28" t="str">
        <f>IF('оцене ученика'!$I$2=0," ",'оцене ученика'!$I$2)</f>
        <v>Биологија</v>
      </c>
      <c r="AH28" t="str">
        <f>IF('оцене ученика'!I29=1,"недовољан", IF('оцене ученика'!I29=2,"довољан", IF('оцене ученика'!I29=3,"добар", IF('оцене ученика'!I29=4,"врло добар", IF('оцене ученика'!I29=5,"одличан"," ")))))</f>
        <v xml:space="preserve"> </v>
      </c>
      <c r="AI28" t="str">
        <f>IF('оцене ученика'!$J$2=0," ",'оцене ученика'!$J$2)</f>
        <v>Немачки   језик</v>
      </c>
      <c r="AJ28" t="str">
        <f>IF('оцене ученика'!J29=1,"недовољан", IF('оцене ученика'!J29=2,"довољан", IF('оцене ученика'!J29=3,"добар", IF('оцене ученика'!J29=4,"врло добар", IF('оцене ученика'!J29=5,"одличан"," ")))))</f>
        <v xml:space="preserve"> </v>
      </c>
      <c r="AK28" t="str">
        <f>IF('оцене ученика'!$K$2=0," ",'оцене ученика'!$K$2)</f>
        <v>Принципи  економије</v>
      </c>
      <c r="AL28" t="str">
        <f>IF('оцене ученика'!K29=1,"недовољан", IF('оцене ученика'!K29=2,"довољан", IF('оцене ученика'!K29=3,"добар", IF('оцене ученика'!K29=4,"врло добар", IF('оцене ученика'!K29=5,"одличан"," ")))))</f>
        <v xml:space="preserve"> </v>
      </c>
      <c r="AM28" t="str">
        <f>IF('оцене ученика'!$L$2=0," ",'оцене ученика'!$L$2)</f>
        <v>Право</v>
      </c>
      <c r="AN28" t="str">
        <f>IF('оцене ученика'!L29=1,"недовољан", IF('оцене ученика'!L29=2,"довољан", IF('оцене ученика'!L29=3,"добар3", IF('оцене ученика'!L29=4,"врло добар", IF('оцене ученика'!L29=5,"одличан"," ")))))</f>
        <v xml:space="preserve"> </v>
      </c>
      <c r="AO28" t="str">
        <f>IF('оцене ученика'!$M$2=0," ",'оцене ученика'!$M$2)</f>
        <v>Канцеларијско   пословање</v>
      </c>
      <c r="AP28" t="str">
        <f>IF('оцене ученика'!M29=1,"недовољан", IF('оцене ученика'!M29=2,"довољан", IF('оцене ученика'!M29=3,"добар", IF('оцене ученика'!M29=4,"врло добар", IF('оцене ученика'!M29=5,"одличан"," ")))))</f>
        <v xml:space="preserve"> </v>
      </c>
      <c r="AQ28" t="str">
        <f>IF('оцене ученика'!$N$2=0," ",'оцене ученика'!$N$2)</f>
        <v>Рачуноводство у   трговини</v>
      </c>
      <c r="AR28" t="str">
        <f>IF('оцене ученика'!N29=1,"недовољан", IF('оцене ученика'!N29=2,"довољан", IF('оцене ученика'!N29=3,"добар", IF('оцене ученика'!N29=4,"врло добар", IF('оцене ученика'!N29=5,"одличан"," ")))))</f>
        <v xml:space="preserve"> </v>
      </c>
      <c r="AS28" t="str">
        <f>IF('оцене ученика'!$O$2=0," ",'оцене ученика'!$O$2)</f>
        <v>Организација  набавке и продаје</v>
      </c>
      <c r="AT28" t="str">
        <f>IF('оцене ученика'!O29=1,"недовољан", IF('оцене ученика'!O29=2,"довољан", IF('оцене ученика'!O29=3,"добар", IF('оцене ученика'!O29=4,"врло добар", IF('оцене ученика'!O29=5,"одличан"," ")))))</f>
        <v xml:space="preserve"> </v>
      </c>
      <c r="AU28" t="str">
        <f>IF('оцене ученика'!$P$2=0," ",'оцене ученика'!$P$2)</f>
        <v>Обука у  виртуелном  предузећу</v>
      </c>
      <c r="AV28" t="str">
        <f>IF('оцене ученика'!P29=1,"недовољан", IF('оцене ученика'!P29=2,"довољан", IF('оцене ученика'!P29=3,"добар", IF('оцене ученика'!P29=4,"врло добар", IF('оцене ученика'!P29=5,"одличан"," ")))))</f>
        <v xml:space="preserve"> </v>
      </c>
      <c r="AW28" t="str">
        <f>IF('оцене ученика'!$Q$2=0," ",'оцене ученика'!$Q$2)</f>
        <v xml:space="preserve"> </v>
      </c>
      <c r="AX28" t="str">
        <f>IF('оцене ученика'!Q29=1,"недовољан", IF('оцене ученика'!Q29=2,"довољан", IF('оцене ученика'!Q29=3,"добар", IF('оцене ученика'!Q29=4,"врло добар", IF('оцене ученика'!Q29=5,"одличан"," ")))))</f>
        <v xml:space="preserve"> </v>
      </c>
      <c r="AY28" t="str">
        <f>IF('оцене ученика'!$R$2=0," ",'оцене ученика'!$R$2)</f>
        <v xml:space="preserve"> </v>
      </c>
      <c r="AZ28" t="str">
        <f>IF('оцене ученика'!R29=1,"недовољан", IF('оцене ученика'!R29=2,"довољан", IF('оцене ученика'!R29=3,"добар", IF('оцене ученика'!R29=4,"врло добар", IF('оцене ученика'!R29=5,"одличан"," ")))))</f>
        <v xml:space="preserve"> </v>
      </c>
      <c r="BA28" t="str">
        <f>IF('оцене ученика'!$S$2=0," ",'оцене ученика'!$S$2)</f>
        <v xml:space="preserve"> </v>
      </c>
      <c r="BB28" t="str">
        <f>IF('оцене ученика'!S29=1,"недовољан", IF('оцене ученика'!S29=2,"довољан", IF('оцене ученика'!S29=3,"добар", IF('оцене ученика'!S29=4,"врло добар", IF('оцене ученика'!S29=5,"одличан"," ")))))</f>
        <v xml:space="preserve"> </v>
      </c>
      <c r="BC28" t="str">
        <f>IF('оцене ученика'!$T$2=0," ",'оцене ученика'!$T$2)</f>
        <v xml:space="preserve"> </v>
      </c>
      <c r="BD28" t="str">
        <f>IF('оцене ученика'!T29=1,"недовољан", IF('оцене ученика'!T29=2,"довољан", IF('оцене ученика'!T29=3,"добар", IF('оцене ученика'!T29=4,"врло добар", IF('оцене ученика'!T29=5,"одличан"," ")))))</f>
        <v xml:space="preserve"> </v>
      </c>
      <c r="BE28" t="str">
        <f>IF('оцене ученика'!$U$2=0," ",'оцене ученика'!$U$2)</f>
        <v xml:space="preserve"> </v>
      </c>
      <c r="BF28" t="str">
        <f>IF('оцене ученика'!U29=1,"недовољан", IF('оцене ученика'!U29=2,"довољан", IF('оцене ученика'!U29=3,"добар", IF('оцене ученика'!U29=4,"врло добар", IF('оцене ученика'!U29=5,"одличан"," ")))))</f>
        <v xml:space="preserve"> </v>
      </c>
      <c r="BG28" t="str">
        <f>IF('оцене ученика'!W29=0,IF('оцене ученика'!X29=0," ",'оцене ученика'!$X$2),'оцене ученика'!$W$2)</f>
        <v xml:space="preserve"> </v>
      </c>
      <c r="BH28" t="str">
        <f>IF(BG28='оцене ученика'!$W$2,'оцене ученика'!W29,IF('подаци о ученицима'!BG28='оцене ученика'!$X$2,'оцене ученика'!X29," "))</f>
        <v xml:space="preserve"> </v>
      </c>
      <c r="BI28" s="9" t="str">
        <f>IF('оцене ученика'!Y29=1, "незадовољавајуће        1",IF('оцене ученика'!Y29=2,"довољно        2",IF('оцене ученика'!Y29=3,"добро        3",IF('оцене ученика'!Y29=4,"врло добро        4",IF('оцене ученика'!Y29=5,"примерно        5"," ")))))</f>
        <v xml:space="preserve"> </v>
      </c>
      <c r="BJ28" t="str">
        <f>IF('оцене ученика'!AF29="Одличан","одличним",IF('оцене ученика'!AF29="Врло добар","врло добрим",IF('оцене ученика'!AF29="Добар","добрим",IF('оцене ученика'!AF29="Довољан","довољним",IF('оцене ученика'!AF29="Недовољан","недовољним"," ")))))</f>
        <v xml:space="preserve"> </v>
      </c>
      <c r="BK28" s="10" t="str">
        <f>'оцене ученика'!AE29</f>
        <v xml:space="preserve"> </v>
      </c>
      <c r="BL28" s="10" t="e">
        <f t="shared" si="0"/>
        <v>#VALUE!</v>
      </c>
      <c r="BM28" s="11" t="e">
        <f t="shared" si="1"/>
        <v>#VALUE!</v>
      </c>
      <c r="BN28" t="e">
        <f t="shared" si="2"/>
        <v>#VALUE!</v>
      </c>
      <c r="BO28" t="e">
        <f>'подаци о школи за сведочанство'!$D$5</f>
        <v>#VALUE!</v>
      </c>
      <c r="BP28" t="str">
        <f>IF('оцене ученика'!D29=0," ",'оцене ученика'!D29)</f>
        <v xml:space="preserve"> </v>
      </c>
      <c r="BQ28" t="str">
        <f>IF('оцене ученика'!E29=0," ",'оцене ученика'!E29)</f>
        <v xml:space="preserve"> </v>
      </c>
      <c r="BR28" t="str">
        <f>IF('оцене ученика'!F29=0," ",'оцене ученика'!F29)</f>
        <v xml:space="preserve"> </v>
      </c>
      <c r="BS28" t="str">
        <f>IF('оцене ученика'!G29=0," ",'оцене ученика'!G29)</f>
        <v xml:space="preserve"> </v>
      </c>
      <c r="BT28" t="str">
        <f>IF('оцене ученика'!H29=0," ",'оцене ученика'!H29)</f>
        <v xml:space="preserve"> </v>
      </c>
      <c r="BU28" t="str">
        <f>IF('оцене ученика'!I29=0," ",'оцене ученика'!I29)</f>
        <v xml:space="preserve"> </v>
      </c>
      <c r="BV28" t="str">
        <f>IF('оцене ученика'!J29=0," ",'оцене ученика'!J29)</f>
        <v xml:space="preserve"> </v>
      </c>
      <c r="BW28" t="str">
        <f>IF('оцене ученика'!K29=0," ",'оцене ученика'!K29)</f>
        <v xml:space="preserve"> </v>
      </c>
      <c r="BX28" t="str">
        <f>IF('оцене ученика'!L29=0," ",'оцене ученика'!L29)</f>
        <v xml:space="preserve"> </v>
      </c>
      <c r="BY28" t="str">
        <f>IF('оцене ученика'!M29=0," ",'оцене ученика'!M29)</f>
        <v xml:space="preserve"> </v>
      </c>
      <c r="BZ28" t="str">
        <f>IF('оцене ученика'!N29=0," ",'оцене ученика'!N29)</f>
        <v xml:space="preserve"> </v>
      </c>
      <c r="CA28" t="str">
        <f>IF('оцене ученика'!O29=0," ",'оцене ученика'!O29)</f>
        <v xml:space="preserve"> </v>
      </c>
      <c r="CB28" t="str">
        <f>IF('оцене ученика'!P29=0," ",'оцене ученика'!P29)</f>
        <v xml:space="preserve"> </v>
      </c>
      <c r="CC28" t="str">
        <f>IF('оцене ученика'!Q29=0," ",'оцене ученика'!Q29)</f>
        <v xml:space="preserve"> </v>
      </c>
      <c r="CD28" t="str">
        <f>IF('оцене ученика'!R29=0," ",'оцене ученика'!R29)</f>
        <v xml:space="preserve"> </v>
      </c>
      <c r="CE28" t="str">
        <f>IF('оцене ученика'!S29=0," ",'оцене ученика'!S29)</f>
        <v xml:space="preserve"> </v>
      </c>
      <c r="CF28" t="str">
        <f>IF('оцене ученика'!T29=0," ",'оцене ученика'!T29)</f>
        <v xml:space="preserve"> </v>
      </c>
      <c r="CG28" t="str">
        <f>IF('оцене ученика'!U29=0," ",'оцене ученика'!U29)</f>
        <v xml:space="preserve"> </v>
      </c>
    </row>
    <row r="29" spans="1:85" x14ac:dyDescent="0.2">
      <c r="A29" s="156">
        <f>'оцене ученика'!A30</f>
        <v>28</v>
      </c>
      <c r="B29" s="156">
        <f>'оцене ученика'!B30</f>
        <v>0</v>
      </c>
      <c r="C29" s="156">
        <f>'оцене ученика'!C30</f>
        <v>0</v>
      </c>
      <c r="D29" s="158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t="str">
        <f>'подаци о школи за сведочанство'!$B$1</f>
        <v>Трговачка школа</v>
      </c>
      <c r="P29" t="str">
        <f>'подаци о школи за сведочанство'!$B$2</f>
        <v>Београд</v>
      </c>
      <c r="Q29" t="str">
        <f>'подаци о школи за сведочанство'!$B$3</f>
        <v>022-05-425/94-03</v>
      </c>
      <c r="R29" t="str">
        <f>'подаци о школи за сведочанство'!$B$4</f>
        <v>22.04.1994.</v>
      </c>
      <c r="S29" t="str">
        <f>'подаци о школи за сведочанство'!$B$5</f>
        <v>2016/2017.</v>
      </c>
      <c r="T29">
        <f>'подаци о школи за сведочанство'!$B$6</f>
        <v>0</v>
      </c>
      <c r="U29" t="str">
        <f>'подаци о школи за сведочанство'!$B$7</f>
        <v>Комерцијалиста</v>
      </c>
      <c r="V29" t="str">
        <f>'подаци о школи за сведочанство'!$B$8</f>
        <v>четири</v>
      </c>
      <c r="W29" t="str">
        <f>'оцене ученика'!$D$2</f>
        <v>Српски  језик и књижевност</v>
      </c>
      <c r="X29" s="9" t="str">
        <f>IF('оцене ученика'!D30=1,"недовољан", IF('оцене ученика'!D30=2,"довољан", IF('оцене ученика'!D30=3,"добар", IF('оцене ученика'!D30=4,"врло добар", IF('оцене ученика'!D30=5,"одличан"," ")))))</f>
        <v xml:space="preserve"> </v>
      </c>
      <c r="Y29" t="str">
        <f>IF('оцене ученика'!$E$2=0," ",'оцене ученика'!$E$2)</f>
        <v>Енглески    језик</v>
      </c>
      <c r="Z29" t="str">
        <f>IF('оцене ученика'!E30=1,"недовољан", IF('оцене ученика'!E30=2,"довољан", IF('оцене ученика'!E30=3,"добар", IF('оцене ученика'!E30=4,"врло добар", IF('оцене ученика'!E30=5,"одличан"," ")))))</f>
        <v xml:space="preserve"> </v>
      </c>
      <c r="AA29" t="str">
        <f>IF('оцене ученика'!$F$2=0," ",'оцене ученика'!$F$2)</f>
        <v>Физичко васпитање</v>
      </c>
      <c r="AB29" t="str">
        <f>IF('оцене ученика'!F30=1,"недовољан", IF('оцене ученика'!F30=2,"довољан", IF('оцене ученика'!F30=3,"добар", IF('оцене ученика'!F30=4,"врло добар", IF('оцене ученика'!F30=5,"одличан"," ")))))</f>
        <v xml:space="preserve"> </v>
      </c>
      <c r="AC29" t="str">
        <f>IF('оцене ученика'!$G$2=0," ",'оцене ученика'!$G$2)</f>
        <v>Матекатика</v>
      </c>
      <c r="AD29" t="str">
        <f>IF('оцене ученика'!G30=1,"недовољан", IF('оцене ученика'!G30=2,"довољан", IF('оцене ученика'!G30=3,"добар", IF('оцене ученика'!G30=4,"врло добар", IF('оцене ученика'!G30=5,"одличан"," ")))))</f>
        <v xml:space="preserve"> </v>
      </c>
      <c r="AE29" t="str">
        <f>IF('оцене ученика'!$H$2=0," ",'оцене ученика'!$H$2)</f>
        <v>Хемија</v>
      </c>
      <c r="AF29" t="str">
        <f>IF('оцене ученика'!H30=1,"недовољан", IF('оцене ученика'!H30=2,"довољан", IF('оцене ученика'!H30=3,"добар", IF('оцене ученика'!H30=4,"врло добар", IF('оцене ученика'!H30=5,"одличан"," ")))))</f>
        <v xml:space="preserve"> </v>
      </c>
      <c r="AG29" t="str">
        <f>IF('оцене ученика'!$I$2=0," ",'оцене ученика'!$I$2)</f>
        <v>Биологија</v>
      </c>
      <c r="AH29" t="str">
        <f>IF('оцене ученика'!I30=1,"недовољан", IF('оцене ученика'!I30=2,"довољан", IF('оцене ученика'!I30=3,"добар", IF('оцене ученика'!I30=4,"врло добар", IF('оцене ученика'!I30=5,"одличан"," ")))))</f>
        <v xml:space="preserve"> </v>
      </c>
      <c r="AI29" t="str">
        <f>IF('оцене ученика'!$J$2=0," ",'оцене ученика'!$J$2)</f>
        <v>Немачки   језик</v>
      </c>
      <c r="AJ29" t="str">
        <f>IF('оцене ученика'!J30=1,"недовољан", IF('оцене ученика'!J30=2,"довољан", IF('оцене ученика'!J30=3,"добар", IF('оцене ученика'!J30=4,"врло добар", IF('оцене ученика'!J30=5,"одличан"," ")))))</f>
        <v xml:space="preserve"> </v>
      </c>
      <c r="AK29" t="str">
        <f>IF('оцене ученика'!$K$2=0," ",'оцене ученика'!$K$2)</f>
        <v>Принципи  економије</v>
      </c>
      <c r="AL29" t="str">
        <f>IF('оцене ученика'!K30=1,"недовољан", IF('оцене ученика'!K30=2,"довољан", IF('оцене ученика'!K30=3,"добар", IF('оцене ученика'!K30=4,"врло добар", IF('оцене ученика'!K30=5,"одличан"," ")))))</f>
        <v xml:space="preserve"> </v>
      </c>
      <c r="AM29" t="str">
        <f>IF('оцене ученика'!$L$2=0," ",'оцене ученика'!$L$2)</f>
        <v>Право</v>
      </c>
      <c r="AN29" t="str">
        <f>IF('оцене ученика'!L30=1,"недовољан", IF('оцене ученика'!L30=2,"довољан", IF('оцене ученика'!L30=3,"добар3", IF('оцене ученика'!L30=4,"врло добар", IF('оцене ученика'!L30=5,"одличан"," ")))))</f>
        <v xml:space="preserve"> </v>
      </c>
      <c r="AO29" t="str">
        <f>IF('оцене ученика'!$M$2=0," ",'оцене ученика'!$M$2)</f>
        <v>Канцеларијско   пословање</v>
      </c>
      <c r="AP29" t="str">
        <f>IF('оцене ученика'!M30=1,"недовољан", IF('оцене ученика'!M30=2,"довољан", IF('оцене ученика'!M30=3,"добар", IF('оцене ученика'!M30=4,"врло добар", IF('оцене ученика'!M30=5,"одличан"," ")))))</f>
        <v xml:space="preserve"> </v>
      </c>
      <c r="AQ29" t="str">
        <f>IF('оцене ученика'!$N$2=0," ",'оцене ученика'!$N$2)</f>
        <v>Рачуноводство у   трговини</v>
      </c>
      <c r="AR29" t="str">
        <f>IF('оцене ученика'!N30=1,"недовољан", IF('оцене ученика'!N30=2,"довољан", IF('оцене ученика'!N30=3,"добар", IF('оцене ученика'!N30=4,"врло добар", IF('оцене ученика'!N30=5,"одличан"," ")))))</f>
        <v xml:space="preserve"> </v>
      </c>
      <c r="AS29" t="str">
        <f>IF('оцене ученика'!$O$2=0," ",'оцене ученика'!$O$2)</f>
        <v>Организација  набавке и продаје</v>
      </c>
      <c r="AT29" t="str">
        <f>IF('оцене ученика'!O30=1,"недовољан", IF('оцене ученика'!O30=2,"довољан", IF('оцене ученика'!O30=3,"добар", IF('оцене ученика'!O30=4,"врло добар", IF('оцене ученика'!O30=5,"одличан"," ")))))</f>
        <v xml:space="preserve"> </v>
      </c>
      <c r="AU29" t="str">
        <f>IF('оцене ученика'!$P$2=0," ",'оцене ученика'!$P$2)</f>
        <v>Обука у  виртуелном  предузећу</v>
      </c>
      <c r="AV29" t="str">
        <f>IF('оцене ученика'!P30=1,"недовољан", IF('оцене ученика'!P30=2,"довољан", IF('оцене ученика'!P30=3,"добар", IF('оцене ученика'!P30=4,"врло добар", IF('оцене ученика'!P30=5,"одличан"," ")))))</f>
        <v xml:space="preserve"> </v>
      </c>
      <c r="AW29" t="str">
        <f>IF('оцене ученика'!$Q$2=0," ",'оцене ученика'!$Q$2)</f>
        <v xml:space="preserve"> </v>
      </c>
      <c r="AX29" t="str">
        <f>IF('оцене ученика'!Q30=1,"недовољан", IF('оцене ученика'!Q30=2,"довољан", IF('оцене ученика'!Q30=3,"добар", IF('оцене ученика'!Q30=4,"врло добар", IF('оцене ученика'!Q30=5,"одличан"," ")))))</f>
        <v xml:space="preserve"> </v>
      </c>
      <c r="AY29" t="str">
        <f>IF('оцене ученика'!$R$2=0," ",'оцене ученика'!$R$2)</f>
        <v xml:space="preserve"> </v>
      </c>
      <c r="AZ29" t="str">
        <f>IF('оцене ученика'!R30=1,"недовољан", IF('оцене ученика'!R30=2,"довољан", IF('оцене ученика'!R30=3,"добар", IF('оцене ученика'!R30=4,"врло добар", IF('оцене ученика'!R30=5,"одличан"," ")))))</f>
        <v xml:space="preserve"> </v>
      </c>
      <c r="BA29" t="str">
        <f>IF('оцене ученика'!$S$2=0," ",'оцене ученика'!$S$2)</f>
        <v xml:space="preserve"> </v>
      </c>
      <c r="BB29" t="str">
        <f>IF('оцене ученика'!S30=1,"недовољан", IF('оцене ученика'!S30=2,"довољан", IF('оцене ученика'!S30=3,"добар", IF('оцене ученика'!S30=4,"врло добар", IF('оцене ученика'!S30=5,"одличан"," ")))))</f>
        <v xml:space="preserve"> </v>
      </c>
      <c r="BC29" t="str">
        <f>IF('оцене ученика'!$T$2=0," ",'оцене ученика'!$T$2)</f>
        <v xml:space="preserve"> </v>
      </c>
      <c r="BD29" t="str">
        <f>IF('оцене ученика'!T30=1,"недовољан", IF('оцене ученика'!T30=2,"довољан", IF('оцене ученика'!T30=3,"добар", IF('оцене ученика'!T30=4,"врло добар", IF('оцене ученика'!T30=5,"одличан"," ")))))</f>
        <v xml:space="preserve"> </v>
      </c>
      <c r="BE29" t="str">
        <f>IF('оцене ученика'!$U$2=0," ",'оцене ученика'!$U$2)</f>
        <v xml:space="preserve"> </v>
      </c>
      <c r="BF29" t="str">
        <f>IF('оцене ученика'!U30=1,"недовољан", IF('оцене ученика'!U30=2,"довољан", IF('оцене ученика'!U30=3,"добар", IF('оцене ученика'!U30=4,"врло добар", IF('оцене ученика'!U30=5,"одличан"," ")))))</f>
        <v xml:space="preserve"> </v>
      </c>
      <c r="BG29" t="str">
        <f>IF('оцене ученика'!W30=0,IF('оцене ученика'!X30=0," ",'оцене ученика'!$X$2),'оцене ученика'!$W$2)</f>
        <v xml:space="preserve"> </v>
      </c>
      <c r="BH29" t="str">
        <f>IF(BG29='оцене ученика'!$W$2,'оцене ученика'!W30,IF('подаци о ученицима'!BG29='оцене ученика'!$X$2,'оцене ученика'!X30," "))</f>
        <v xml:space="preserve"> </v>
      </c>
      <c r="BI29" s="9" t="str">
        <f>IF('оцене ученика'!Y30=1, "незадовољавајуће        1",IF('оцене ученика'!Y30=2,"довољно        2",IF('оцене ученика'!Y30=3,"добро        3",IF('оцене ученика'!Y30=4,"врло добро        4",IF('оцене ученика'!Y30=5,"примерно        5"," ")))))</f>
        <v xml:space="preserve"> </v>
      </c>
      <c r="BJ29" t="str">
        <f>IF('оцене ученика'!AF30="Одличан","одличним",IF('оцене ученика'!AF30="Врло добар","врло добрим",IF('оцене ученика'!AF30="Добар","добрим",IF('оцене ученика'!AF30="Довољан","довољним",IF('оцене ученика'!AF30="Недовољан","недовољним"," ")))))</f>
        <v xml:space="preserve"> </v>
      </c>
      <c r="BK29" s="10" t="str">
        <f>'оцене ученика'!AE30</f>
        <v xml:space="preserve"> </v>
      </c>
      <c r="BL29" s="10" t="e">
        <f t="shared" si="0"/>
        <v>#VALUE!</v>
      </c>
      <c r="BM29" s="11" t="e">
        <f t="shared" si="1"/>
        <v>#VALUE!</v>
      </c>
      <c r="BN29" t="e">
        <f t="shared" si="2"/>
        <v>#VALUE!</v>
      </c>
      <c r="BO29" t="e">
        <f>'подаци о школи за сведочанство'!$D$5</f>
        <v>#VALUE!</v>
      </c>
      <c r="BP29" t="str">
        <f>IF('оцене ученика'!D30=0," ",'оцене ученика'!D30)</f>
        <v xml:space="preserve"> </v>
      </c>
      <c r="BQ29" t="str">
        <f>IF('оцене ученика'!E30=0," ",'оцене ученика'!E30)</f>
        <v xml:space="preserve"> </v>
      </c>
      <c r="BR29" t="str">
        <f>IF('оцене ученика'!F30=0," ",'оцене ученика'!F30)</f>
        <v xml:space="preserve"> </v>
      </c>
      <c r="BS29" t="str">
        <f>IF('оцене ученика'!G30=0," ",'оцене ученика'!G30)</f>
        <v xml:space="preserve"> </v>
      </c>
      <c r="BT29" t="str">
        <f>IF('оцене ученика'!H30=0," ",'оцене ученика'!H30)</f>
        <v xml:space="preserve"> </v>
      </c>
      <c r="BU29" t="str">
        <f>IF('оцене ученика'!I30=0," ",'оцене ученика'!I30)</f>
        <v xml:space="preserve"> </v>
      </c>
      <c r="BV29" t="str">
        <f>IF('оцене ученика'!J30=0," ",'оцене ученика'!J30)</f>
        <v xml:space="preserve"> </v>
      </c>
      <c r="BW29" t="str">
        <f>IF('оцене ученика'!K30=0," ",'оцене ученика'!K30)</f>
        <v xml:space="preserve"> </v>
      </c>
      <c r="BX29" t="str">
        <f>IF('оцене ученика'!L30=0," ",'оцене ученика'!L30)</f>
        <v xml:space="preserve"> </v>
      </c>
      <c r="BY29" t="str">
        <f>IF('оцене ученика'!M30=0," ",'оцене ученика'!M30)</f>
        <v xml:space="preserve"> </v>
      </c>
      <c r="BZ29" t="str">
        <f>IF('оцене ученика'!N30=0," ",'оцене ученика'!N30)</f>
        <v xml:space="preserve"> </v>
      </c>
      <c r="CA29" t="str">
        <f>IF('оцене ученика'!O30=0," ",'оцене ученика'!O30)</f>
        <v xml:space="preserve"> </v>
      </c>
      <c r="CB29" t="str">
        <f>IF('оцене ученика'!P30=0," ",'оцене ученика'!P30)</f>
        <v xml:space="preserve"> </v>
      </c>
      <c r="CC29" t="str">
        <f>IF('оцене ученика'!Q30=0," ",'оцене ученика'!Q30)</f>
        <v xml:space="preserve"> </v>
      </c>
      <c r="CD29" t="str">
        <f>IF('оцене ученика'!R30=0," ",'оцене ученика'!R30)</f>
        <v xml:space="preserve"> </v>
      </c>
      <c r="CE29" t="str">
        <f>IF('оцене ученика'!S30=0," ",'оцене ученика'!S30)</f>
        <v xml:space="preserve"> </v>
      </c>
      <c r="CF29" t="str">
        <f>IF('оцене ученика'!T30=0," ",'оцене ученика'!T30)</f>
        <v xml:space="preserve"> </v>
      </c>
      <c r="CG29" t="str">
        <f>IF('оцене ученика'!U30=0," ",'оцене ученика'!U30)</f>
        <v xml:space="preserve"> </v>
      </c>
    </row>
    <row r="30" spans="1:85" x14ac:dyDescent="0.2">
      <c r="A30" s="156">
        <f>'оцене ученика'!A31</f>
        <v>29</v>
      </c>
      <c r="B30" s="156">
        <f>'оцене ученика'!B31</f>
        <v>0</v>
      </c>
      <c r="C30" s="156">
        <f>'оцене ученика'!C31</f>
        <v>0</v>
      </c>
      <c r="D30" s="158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t="str">
        <f>'подаци о школи за сведочанство'!$B$1</f>
        <v>Трговачка школа</v>
      </c>
      <c r="P30" t="str">
        <f>'подаци о школи за сведочанство'!$B$2</f>
        <v>Београд</v>
      </c>
      <c r="Q30" t="str">
        <f>'подаци о школи за сведочанство'!$B$3</f>
        <v>022-05-425/94-03</v>
      </c>
      <c r="R30" t="str">
        <f>'подаци о школи за сведочанство'!$B$4</f>
        <v>22.04.1994.</v>
      </c>
      <c r="S30" t="str">
        <f>'подаци о школи за сведочанство'!$B$5</f>
        <v>2016/2017.</v>
      </c>
      <c r="T30">
        <f>'подаци о школи за сведочанство'!$B$6</f>
        <v>0</v>
      </c>
      <c r="U30" t="str">
        <f>'подаци о школи за сведочанство'!$B$7</f>
        <v>Комерцијалиста</v>
      </c>
      <c r="V30" t="str">
        <f>'подаци о школи за сведочанство'!$B$8</f>
        <v>четири</v>
      </c>
      <c r="W30" t="str">
        <f>'оцене ученика'!$D$2</f>
        <v>Српски  језик и књижевност</v>
      </c>
      <c r="X30" s="9" t="str">
        <f>IF('оцене ученика'!D31=1,"недовољан", IF('оцене ученика'!D31=2,"довољан", IF('оцене ученика'!D31=3,"добар", IF('оцене ученика'!D31=4,"врло добар", IF('оцене ученика'!D31=5,"одличан"," ")))))</f>
        <v xml:space="preserve"> </v>
      </c>
      <c r="Y30" t="str">
        <f>IF('оцене ученика'!$E$2=0," ",'оцене ученика'!$E$2)</f>
        <v>Енглески    језик</v>
      </c>
      <c r="Z30" t="str">
        <f>IF('оцене ученика'!E31=1,"недовољан", IF('оцене ученика'!E31=2,"довољан", IF('оцене ученика'!E31=3,"добар", IF('оцене ученика'!E31=4,"врло добар", IF('оцене ученика'!E31=5,"одличан"," ")))))</f>
        <v xml:space="preserve"> </v>
      </c>
      <c r="AA30" t="str">
        <f>IF('оцене ученика'!$F$2=0," ",'оцене ученика'!$F$2)</f>
        <v>Физичко васпитање</v>
      </c>
      <c r="AB30" t="str">
        <f>IF('оцене ученика'!F31=1,"недовољан", IF('оцене ученика'!F31=2,"довољан", IF('оцене ученика'!F31=3,"добар", IF('оцене ученика'!F31=4,"врло добар", IF('оцене ученика'!F31=5,"одличан"," ")))))</f>
        <v xml:space="preserve"> </v>
      </c>
      <c r="AC30" t="str">
        <f>IF('оцене ученика'!$G$2=0," ",'оцене ученика'!$G$2)</f>
        <v>Матекатика</v>
      </c>
      <c r="AD30" t="str">
        <f>IF('оцене ученика'!G31=1,"недовољан", IF('оцене ученика'!G31=2,"довољан", IF('оцене ученика'!G31=3,"добар", IF('оцене ученика'!G31=4,"врло добар", IF('оцене ученика'!G31=5,"одличан"," ")))))</f>
        <v xml:space="preserve"> </v>
      </c>
      <c r="AE30" t="str">
        <f>IF('оцене ученика'!$H$2=0," ",'оцене ученика'!$H$2)</f>
        <v>Хемија</v>
      </c>
      <c r="AF30" t="str">
        <f>IF('оцене ученика'!H31=1,"недовољан", IF('оцене ученика'!H31=2,"довољан", IF('оцене ученика'!H31=3,"добар", IF('оцене ученика'!H31=4,"врло добар", IF('оцене ученика'!H31=5,"одличан"," ")))))</f>
        <v xml:space="preserve"> </v>
      </c>
      <c r="AG30" t="str">
        <f>IF('оцене ученика'!$I$2=0," ",'оцене ученика'!$I$2)</f>
        <v>Биологија</v>
      </c>
      <c r="AH30" t="str">
        <f>IF('оцене ученика'!I31=1,"недовољан", IF('оцене ученика'!I31=2,"довољан", IF('оцене ученика'!I31=3,"добар", IF('оцене ученика'!I31=4,"врло добар", IF('оцене ученика'!I31=5,"одличан"," ")))))</f>
        <v xml:space="preserve"> </v>
      </c>
      <c r="AI30" t="str">
        <f>IF('оцене ученика'!$J$2=0," ",'оцене ученика'!$J$2)</f>
        <v>Немачки   језик</v>
      </c>
      <c r="AJ30" t="str">
        <f>IF('оцене ученика'!J31=1,"недовољан", IF('оцене ученика'!J31=2,"довољан", IF('оцене ученика'!J31=3,"добар", IF('оцене ученика'!J31=4,"врло добар", IF('оцене ученика'!J31=5,"одличан"," ")))))</f>
        <v xml:space="preserve"> </v>
      </c>
      <c r="AK30" t="str">
        <f>IF('оцене ученика'!$K$2=0," ",'оцене ученика'!$K$2)</f>
        <v>Принципи  економије</v>
      </c>
      <c r="AL30" t="str">
        <f>IF('оцене ученика'!K31=1,"недовољан", IF('оцене ученика'!K31=2,"довољан", IF('оцене ученика'!K31=3,"добар", IF('оцене ученика'!K31=4,"врло добар", IF('оцене ученика'!K31=5,"одличан"," ")))))</f>
        <v xml:space="preserve"> </v>
      </c>
      <c r="AM30" t="str">
        <f>IF('оцене ученика'!$L$2=0," ",'оцене ученика'!$L$2)</f>
        <v>Право</v>
      </c>
      <c r="AN30" t="str">
        <f>IF('оцене ученика'!L31=1,"недовољан", IF('оцене ученика'!L31=2,"довољан", IF('оцене ученика'!L31=3,"добар3", IF('оцене ученика'!L31=4,"врло добар", IF('оцене ученика'!L31=5,"одличан"," ")))))</f>
        <v xml:space="preserve"> </v>
      </c>
      <c r="AO30" t="str">
        <f>IF('оцене ученика'!$M$2=0," ",'оцене ученика'!$M$2)</f>
        <v>Канцеларијско   пословање</v>
      </c>
      <c r="AP30" t="str">
        <f>IF('оцене ученика'!M31=1,"недовољан", IF('оцене ученика'!M31=2,"довољан", IF('оцене ученика'!M31=3,"добар", IF('оцене ученика'!M31=4,"врло добар", IF('оцене ученика'!M31=5,"одличан"," ")))))</f>
        <v xml:space="preserve"> </v>
      </c>
      <c r="AQ30" t="str">
        <f>IF('оцене ученика'!$N$2=0," ",'оцене ученика'!$N$2)</f>
        <v>Рачуноводство у   трговини</v>
      </c>
      <c r="AR30" t="str">
        <f>IF('оцене ученика'!N31=1,"недовољан", IF('оцене ученика'!N31=2,"довољан", IF('оцене ученика'!N31=3,"добар", IF('оцене ученика'!N31=4,"врло добар", IF('оцене ученика'!N31=5,"одличан"," ")))))</f>
        <v xml:space="preserve"> </v>
      </c>
      <c r="AS30" t="str">
        <f>IF('оцене ученика'!$O$2=0," ",'оцене ученика'!$O$2)</f>
        <v>Организација  набавке и продаје</v>
      </c>
      <c r="AT30" t="str">
        <f>IF('оцене ученика'!O31=1,"недовољан", IF('оцене ученика'!O31=2,"довољан", IF('оцене ученика'!O31=3,"добар", IF('оцене ученика'!O31=4,"врло добар", IF('оцене ученика'!O31=5,"одличан"," ")))))</f>
        <v xml:space="preserve"> </v>
      </c>
      <c r="AU30" t="str">
        <f>IF('оцене ученика'!$P$2=0," ",'оцене ученика'!$P$2)</f>
        <v>Обука у  виртуелном  предузећу</v>
      </c>
      <c r="AV30" t="str">
        <f>IF('оцене ученика'!P31=1,"недовољан", IF('оцене ученика'!P31=2,"довољан", IF('оцене ученика'!P31=3,"добар", IF('оцене ученика'!P31=4,"врло добар", IF('оцене ученика'!P31=5,"одличан"," ")))))</f>
        <v xml:space="preserve"> </v>
      </c>
      <c r="AW30" t="str">
        <f>IF('оцене ученика'!$Q$2=0," ",'оцене ученика'!$Q$2)</f>
        <v xml:space="preserve"> </v>
      </c>
      <c r="AX30" t="str">
        <f>IF('оцене ученика'!Q31=1,"недовољан", IF('оцене ученика'!Q31=2,"довољан", IF('оцене ученика'!Q31=3,"добар", IF('оцене ученика'!Q31=4,"врло добар", IF('оцене ученика'!Q31=5,"одличан"," ")))))</f>
        <v xml:space="preserve"> </v>
      </c>
      <c r="AY30" t="str">
        <f>IF('оцене ученика'!$R$2=0," ",'оцене ученика'!$R$2)</f>
        <v xml:space="preserve"> </v>
      </c>
      <c r="AZ30" t="str">
        <f>IF('оцене ученика'!R31=1,"недовољан", IF('оцене ученика'!R31=2,"довољан", IF('оцене ученика'!R31=3,"добар", IF('оцене ученика'!R31=4,"врло добар", IF('оцене ученика'!R31=5,"одличан"," ")))))</f>
        <v xml:space="preserve"> </v>
      </c>
      <c r="BA30" t="str">
        <f>IF('оцене ученика'!$S$2=0," ",'оцене ученика'!$S$2)</f>
        <v xml:space="preserve"> </v>
      </c>
      <c r="BB30" t="str">
        <f>IF('оцене ученика'!S31=1,"недовољан", IF('оцене ученика'!S31=2,"довољан", IF('оцене ученика'!S31=3,"добар", IF('оцене ученика'!S31=4,"врло добар", IF('оцене ученика'!S31=5,"одличан"," ")))))</f>
        <v xml:space="preserve"> </v>
      </c>
      <c r="BC30" t="str">
        <f>IF('оцене ученика'!$T$2=0," ",'оцене ученика'!$T$2)</f>
        <v xml:space="preserve"> </v>
      </c>
      <c r="BD30" t="str">
        <f>IF('оцене ученика'!T31=1,"недовољан", IF('оцене ученика'!T31=2,"довољан", IF('оцене ученика'!T31=3,"добар", IF('оцене ученика'!T31=4,"врло добар", IF('оцене ученика'!T31=5,"одличан"," ")))))</f>
        <v xml:space="preserve"> </v>
      </c>
      <c r="BE30" t="str">
        <f>IF('оцене ученика'!$U$2=0," ",'оцене ученика'!$U$2)</f>
        <v xml:space="preserve"> </v>
      </c>
      <c r="BF30" t="str">
        <f>IF('оцене ученика'!U31=1,"недовољан", IF('оцене ученика'!U31=2,"довољан", IF('оцене ученика'!U31=3,"добар", IF('оцене ученика'!U31=4,"врло добар", IF('оцене ученика'!U31=5,"одличан"," ")))))</f>
        <v xml:space="preserve"> </v>
      </c>
      <c r="BG30" t="str">
        <f>IF('оцене ученика'!W31=0,IF('оцене ученика'!X31=0," ",'оцене ученика'!$X$2),'оцене ученика'!$W$2)</f>
        <v xml:space="preserve"> </v>
      </c>
      <c r="BH30" t="str">
        <f>IF(BG30='оцене ученика'!$W$2,'оцене ученика'!W31,IF('подаци о ученицима'!BG30='оцене ученика'!$X$2,'оцене ученика'!X31," "))</f>
        <v xml:space="preserve"> </v>
      </c>
      <c r="BI30" s="9" t="str">
        <f>IF('оцене ученика'!Y31=1, "незадовољавајуће        1",IF('оцене ученика'!Y31=2,"довољно        2",IF('оцене ученика'!Y31=3,"добро        3",IF('оцене ученика'!Y31=4,"врло добро        4",IF('оцене ученика'!Y31=5,"примерно        5"," ")))))</f>
        <v xml:space="preserve"> </v>
      </c>
      <c r="BJ30" t="str">
        <f>IF('оцене ученика'!AF31="Одличан","одличним",IF('оцене ученика'!AF31="Врло добар","врло добрим",IF('оцене ученика'!AF31="Добар","добрим",IF('оцене ученика'!AF31="Довољан","довољним",IF('оцене ученика'!AF31="Недовољан","недовољним"," ")))))</f>
        <v xml:space="preserve"> </v>
      </c>
      <c r="BK30" s="10" t="str">
        <f>'оцене ученика'!AE31</f>
        <v xml:space="preserve"> </v>
      </c>
      <c r="BL30" s="10" t="e">
        <f t="shared" si="0"/>
        <v>#VALUE!</v>
      </c>
      <c r="BM30" s="11" t="e">
        <f t="shared" si="1"/>
        <v>#VALUE!</v>
      </c>
      <c r="BN30" t="e">
        <f t="shared" si="2"/>
        <v>#VALUE!</v>
      </c>
      <c r="BO30" t="e">
        <f>'подаци о школи за сведочанство'!$D$5</f>
        <v>#VALUE!</v>
      </c>
      <c r="BP30" t="str">
        <f>IF('оцене ученика'!D31=0," ",'оцене ученика'!D31)</f>
        <v xml:space="preserve"> </v>
      </c>
      <c r="BQ30" t="str">
        <f>IF('оцене ученика'!E31=0," ",'оцене ученика'!E31)</f>
        <v xml:space="preserve"> </v>
      </c>
      <c r="BR30" t="str">
        <f>IF('оцене ученика'!F31=0," ",'оцене ученика'!F31)</f>
        <v xml:space="preserve"> </v>
      </c>
      <c r="BS30" t="str">
        <f>IF('оцене ученика'!G31=0," ",'оцене ученика'!G31)</f>
        <v xml:space="preserve"> </v>
      </c>
      <c r="BT30" t="str">
        <f>IF('оцене ученика'!H31=0," ",'оцене ученика'!H31)</f>
        <v xml:space="preserve"> </v>
      </c>
      <c r="BU30" t="str">
        <f>IF('оцене ученика'!I31=0," ",'оцене ученика'!I31)</f>
        <v xml:space="preserve"> </v>
      </c>
      <c r="BV30" t="str">
        <f>IF('оцене ученика'!J31=0," ",'оцене ученика'!J31)</f>
        <v xml:space="preserve"> </v>
      </c>
      <c r="BW30" t="str">
        <f>IF('оцене ученика'!K31=0," ",'оцене ученика'!K31)</f>
        <v xml:space="preserve"> </v>
      </c>
      <c r="BX30" t="str">
        <f>IF('оцене ученика'!L31=0," ",'оцене ученика'!L31)</f>
        <v xml:space="preserve"> </v>
      </c>
      <c r="BY30" t="str">
        <f>IF('оцене ученика'!M31=0," ",'оцене ученика'!M31)</f>
        <v xml:space="preserve"> </v>
      </c>
      <c r="BZ30" t="str">
        <f>IF('оцене ученика'!N31=0," ",'оцене ученика'!N31)</f>
        <v xml:space="preserve"> </v>
      </c>
      <c r="CA30" t="str">
        <f>IF('оцене ученика'!O31=0," ",'оцене ученика'!O31)</f>
        <v xml:space="preserve"> </v>
      </c>
      <c r="CB30" t="str">
        <f>IF('оцене ученика'!P31=0," ",'оцене ученика'!P31)</f>
        <v xml:space="preserve"> </v>
      </c>
      <c r="CC30" t="str">
        <f>IF('оцене ученика'!Q31=0," ",'оцене ученика'!Q31)</f>
        <v xml:space="preserve"> </v>
      </c>
      <c r="CD30" t="str">
        <f>IF('оцене ученика'!R31=0," ",'оцене ученика'!R31)</f>
        <v xml:space="preserve"> </v>
      </c>
      <c r="CE30" t="str">
        <f>IF('оцене ученика'!S31=0," ",'оцене ученика'!S31)</f>
        <v xml:space="preserve"> </v>
      </c>
      <c r="CF30" t="str">
        <f>IF('оцене ученика'!T31=0," ",'оцене ученика'!T31)</f>
        <v xml:space="preserve"> </v>
      </c>
      <c r="CG30" t="str">
        <f>IF('оцене ученика'!U31=0," ",'оцене ученика'!U31)</f>
        <v xml:space="preserve"> </v>
      </c>
    </row>
    <row r="31" spans="1:85" x14ac:dyDescent="0.2">
      <c r="A31" s="156">
        <f>'оцене ученика'!A32</f>
        <v>30</v>
      </c>
      <c r="B31" s="156">
        <f>'оцене ученика'!B32</f>
        <v>0</v>
      </c>
      <c r="C31" s="156">
        <f>'оцене ученика'!C32</f>
        <v>0</v>
      </c>
      <c r="D31" s="158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t="str">
        <f>'подаци о школи за сведочанство'!$B$1</f>
        <v>Трговачка школа</v>
      </c>
      <c r="P31" t="str">
        <f>'подаци о школи за сведочанство'!$B$2</f>
        <v>Београд</v>
      </c>
      <c r="Q31" t="str">
        <f>'подаци о школи за сведочанство'!$B$3</f>
        <v>022-05-425/94-03</v>
      </c>
      <c r="R31" t="str">
        <f>'подаци о школи за сведочанство'!$B$4</f>
        <v>22.04.1994.</v>
      </c>
      <c r="S31" t="str">
        <f>'подаци о школи за сведочанство'!$B$5</f>
        <v>2016/2017.</v>
      </c>
      <c r="T31">
        <f>'подаци о школи за сведочанство'!$B$6</f>
        <v>0</v>
      </c>
      <c r="U31" t="str">
        <f>'подаци о школи за сведочанство'!$B$7</f>
        <v>Комерцијалиста</v>
      </c>
      <c r="V31" t="str">
        <f>'подаци о школи за сведочанство'!$B$8</f>
        <v>четири</v>
      </c>
      <c r="W31" t="str">
        <f>'оцене ученика'!$D$2</f>
        <v>Српски  језик и књижевност</v>
      </c>
      <c r="X31" s="9" t="str">
        <f>IF('оцене ученика'!D32=1,"недовољан", IF('оцене ученика'!D32=2,"довољан", IF('оцене ученика'!D32=3,"добар", IF('оцене ученика'!D32=4,"врло добар", IF('оцене ученика'!D32=5,"одличан"," ")))))</f>
        <v xml:space="preserve"> </v>
      </c>
      <c r="Y31" t="str">
        <f>IF('оцене ученика'!$E$2=0," ",'оцене ученика'!$E$2)</f>
        <v>Енглески    језик</v>
      </c>
      <c r="Z31" t="str">
        <f>IF('оцене ученика'!E32=1,"недовољан", IF('оцене ученика'!E32=2,"довољан", IF('оцене ученика'!E32=3,"добар", IF('оцене ученика'!E32=4,"врло добар", IF('оцене ученика'!E32=5,"одличан"," ")))))</f>
        <v xml:space="preserve"> </v>
      </c>
      <c r="AA31" t="str">
        <f>IF('оцене ученика'!$F$2=0," ",'оцене ученика'!$F$2)</f>
        <v>Физичко васпитање</v>
      </c>
      <c r="AB31" t="str">
        <f>IF('оцене ученика'!F32=1,"недовољан", IF('оцене ученика'!F32=2,"довољан", IF('оцене ученика'!F32=3,"добар", IF('оцене ученика'!F32=4,"врло добар", IF('оцене ученика'!F32=5,"одличан"," ")))))</f>
        <v xml:space="preserve"> </v>
      </c>
      <c r="AC31" t="str">
        <f>IF('оцене ученика'!$G$2=0," ",'оцене ученика'!$G$2)</f>
        <v>Матекатика</v>
      </c>
      <c r="AD31" t="str">
        <f>IF('оцене ученика'!G32=1,"недовољан", IF('оцене ученика'!G32=2,"довољан", IF('оцене ученика'!G32=3,"добар", IF('оцене ученика'!G32=4,"врло добар", IF('оцене ученика'!G32=5,"одличан"," ")))))</f>
        <v xml:space="preserve"> </v>
      </c>
      <c r="AE31" t="str">
        <f>IF('оцене ученика'!$H$2=0," ",'оцене ученика'!$H$2)</f>
        <v>Хемија</v>
      </c>
      <c r="AF31" t="str">
        <f>IF('оцене ученика'!H32=1,"недовољан", IF('оцене ученика'!H32=2,"довољан", IF('оцене ученика'!H32=3,"добар", IF('оцене ученика'!H32=4,"врло добар", IF('оцене ученика'!H32=5,"одличан"," ")))))</f>
        <v xml:space="preserve"> </v>
      </c>
      <c r="AG31" t="str">
        <f>IF('оцене ученика'!$I$2=0," ",'оцене ученика'!$I$2)</f>
        <v>Биологија</v>
      </c>
      <c r="AH31" t="str">
        <f>IF('оцене ученика'!I32=1,"недовољан", IF('оцене ученика'!I32=2,"довољан", IF('оцене ученика'!I32=3,"добар", IF('оцене ученика'!I32=4,"врло добар", IF('оцене ученика'!I32=5,"одличан"," ")))))</f>
        <v xml:space="preserve"> </v>
      </c>
      <c r="AI31" t="str">
        <f>IF('оцене ученика'!$J$2=0," ",'оцене ученика'!$J$2)</f>
        <v>Немачки   језик</v>
      </c>
      <c r="AJ31" t="str">
        <f>IF('оцене ученика'!J32=1,"недовољан", IF('оцене ученика'!J32=2,"довољан", IF('оцене ученика'!J32=3,"добар", IF('оцене ученика'!J32=4,"врло добар", IF('оцене ученика'!J32=5,"одличан"," ")))))</f>
        <v xml:space="preserve"> </v>
      </c>
      <c r="AK31" t="str">
        <f>IF('оцене ученика'!$K$2=0," ",'оцене ученика'!$K$2)</f>
        <v>Принципи  економије</v>
      </c>
      <c r="AL31" t="str">
        <f>IF('оцене ученика'!K32=1,"недовољан", IF('оцене ученика'!K32=2,"довољан", IF('оцене ученика'!K32=3,"добар", IF('оцене ученика'!K32=4,"врло добар", IF('оцене ученика'!K32=5,"одличан"," ")))))</f>
        <v xml:space="preserve"> </v>
      </c>
      <c r="AM31" t="str">
        <f>IF('оцене ученика'!$L$2=0," ",'оцене ученика'!$L$2)</f>
        <v>Право</v>
      </c>
      <c r="AN31" t="str">
        <f>IF('оцене ученика'!L32=1,"недовољан", IF('оцене ученика'!L32=2,"довољан", IF('оцене ученика'!L32=3,"добар3", IF('оцене ученика'!L32=4,"врло добар", IF('оцене ученика'!L32=5,"одличан"," ")))))</f>
        <v xml:space="preserve"> </v>
      </c>
      <c r="AO31" t="str">
        <f>IF('оцене ученика'!$M$2=0," ",'оцене ученика'!$M$2)</f>
        <v>Канцеларијско   пословање</v>
      </c>
      <c r="AP31" t="str">
        <f>IF('оцене ученика'!M32=1,"недовољан", IF('оцене ученика'!M32=2,"довољан", IF('оцене ученика'!M32=3,"добар", IF('оцене ученика'!M32=4,"врло добар", IF('оцене ученика'!M32=5,"одличан"," ")))))</f>
        <v xml:space="preserve"> </v>
      </c>
      <c r="AQ31" t="str">
        <f>IF('оцене ученика'!$N$2=0," ",'оцене ученика'!$N$2)</f>
        <v>Рачуноводство у   трговини</v>
      </c>
      <c r="AR31" t="str">
        <f>IF('оцене ученика'!N32=1,"недовољан", IF('оцене ученика'!N32=2,"довољан", IF('оцене ученика'!N32=3,"добар", IF('оцене ученика'!N32=4,"врло добар", IF('оцене ученика'!N32=5,"одличан"," ")))))</f>
        <v xml:space="preserve"> </v>
      </c>
      <c r="AS31" t="str">
        <f>IF('оцене ученика'!$O$2=0," ",'оцене ученика'!$O$2)</f>
        <v>Организација  набавке и продаје</v>
      </c>
      <c r="AT31" t="str">
        <f>IF('оцене ученика'!O32=1,"недовољан", IF('оцене ученика'!O32=2,"довољан", IF('оцене ученика'!O32=3,"добар", IF('оцене ученика'!O32=4,"врло добар", IF('оцене ученика'!O32=5,"одличан"," ")))))</f>
        <v xml:space="preserve"> </v>
      </c>
      <c r="AU31" t="str">
        <f>IF('оцене ученика'!$P$2=0," ",'оцене ученика'!$P$2)</f>
        <v>Обука у  виртуелном  предузећу</v>
      </c>
      <c r="AV31" t="str">
        <f>IF('оцене ученика'!P32=1,"недовољан", IF('оцене ученика'!P32=2,"довољан", IF('оцене ученика'!P32=3,"добар", IF('оцене ученика'!P32=4,"врло добар", IF('оцене ученика'!P32=5,"одличан"," ")))))</f>
        <v xml:space="preserve"> </v>
      </c>
      <c r="AW31" t="str">
        <f>IF('оцене ученика'!$Q$2=0," ",'оцене ученика'!$Q$2)</f>
        <v xml:space="preserve"> </v>
      </c>
      <c r="AX31" t="str">
        <f>IF('оцене ученика'!Q32=1,"недовољан", IF('оцене ученика'!Q32=2,"довољан", IF('оцене ученика'!Q32=3,"добар", IF('оцене ученика'!Q32=4,"врло добар", IF('оцене ученика'!Q32=5,"одличан"," ")))))</f>
        <v xml:space="preserve"> </v>
      </c>
      <c r="AY31" t="str">
        <f>IF('оцене ученика'!$R$2=0," ",'оцене ученика'!$R$2)</f>
        <v xml:space="preserve"> </v>
      </c>
      <c r="AZ31" t="str">
        <f>IF('оцене ученика'!R32=1,"недовољан", IF('оцене ученика'!R32=2,"довољан", IF('оцене ученика'!R32=3,"добар", IF('оцене ученика'!R32=4,"врло добар", IF('оцене ученика'!R32=5,"одличан"," ")))))</f>
        <v xml:space="preserve"> </v>
      </c>
      <c r="BA31" t="str">
        <f>IF('оцене ученика'!$S$2=0," ",'оцене ученика'!$S$2)</f>
        <v xml:space="preserve"> </v>
      </c>
      <c r="BB31" t="str">
        <f>IF('оцене ученика'!S32=1,"недовољан", IF('оцене ученика'!S32=2,"довољан", IF('оцене ученика'!S32=3,"добар", IF('оцене ученика'!S32=4,"врло добар", IF('оцене ученика'!S32=5,"одличан"," ")))))</f>
        <v xml:space="preserve"> </v>
      </c>
      <c r="BC31" t="str">
        <f>IF('оцене ученика'!$T$2=0," ",'оцене ученика'!$T$2)</f>
        <v xml:space="preserve"> </v>
      </c>
      <c r="BD31" t="str">
        <f>IF('оцене ученика'!T32=1,"недовољан", IF('оцене ученика'!T32=2,"довољан", IF('оцене ученика'!T32=3,"добар", IF('оцене ученика'!T32=4,"врло добар", IF('оцене ученика'!T32=5,"одличан"," ")))))</f>
        <v xml:space="preserve"> </v>
      </c>
      <c r="BE31" t="str">
        <f>IF('оцене ученика'!$U$2=0," ",'оцене ученика'!$U$2)</f>
        <v xml:space="preserve"> </v>
      </c>
      <c r="BF31" t="str">
        <f>IF('оцене ученика'!U32=1,"недовољан", IF('оцене ученика'!U32=2,"довољан", IF('оцене ученика'!U32=3,"добар", IF('оцене ученика'!U32=4,"врло добар", IF('оцене ученика'!U32=5,"одличан"," ")))))</f>
        <v xml:space="preserve"> </v>
      </c>
      <c r="BG31" t="str">
        <f>IF('оцене ученика'!W32=0,IF('оцене ученика'!X32=0," ",'оцене ученика'!$X$2),'оцене ученика'!$W$2)</f>
        <v xml:space="preserve"> </v>
      </c>
      <c r="BH31" t="str">
        <f>IF(BG31='оцене ученика'!$W$2,'оцене ученика'!W32,IF('подаци о ученицима'!BG31='оцене ученика'!$X$2,'оцене ученика'!X32," "))</f>
        <v xml:space="preserve"> </v>
      </c>
      <c r="BI31" s="9" t="str">
        <f>IF('оцене ученика'!Y32=1, "незадовољавајуће        1",IF('оцене ученика'!Y32=2,"довољно        2",IF('оцене ученика'!Y32=3,"добро        3",IF('оцене ученика'!Y32=4,"врло добро        4",IF('оцене ученика'!Y32=5,"примерно        5"," ")))))</f>
        <v xml:space="preserve"> </v>
      </c>
      <c r="BJ31" t="str">
        <f>IF('оцене ученика'!AF32="Одличан","одличним",IF('оцене ученика'!AF32="Врло добар","врло добрим",IF('оцене ученика'!AF32="Добар","добрим",IF('оцене ученика'!AF32="Довољан","довољним",IF('оцене ученика'!AF32="Недовољан","недовољним"," ")))))</f>
        <v xml:space="preserve"> </v>
      </c>
      <c r="BK31" s="10" t="str">
        <f>'оцене ученика'!AE32</f>
        <v xml:space="preserve"> </v>
      </c>
      <c r="BL31" s="10" t="e">
        <f t="shared" si="0"/>
        <v>#VALUE!</v>
      </c>
      <c r="BM31" s="11" t="e">
        <f t="shared" si="1"/>
        <v>#VALUE!</v>
      </c>
      <c r="BN31" t="e">
        <f t="shared" si="2"/>
        <v>#VALUE!</v>
      </c>
      <c r="BO31" t="e">
        <f>'подаци о школи за сведочанство'!$D$5</f>
        <v>#VALUE!</v>
      </c>
      <c r="BP31" t="str">
        <f>IF('оцене ученика'!D32=0," ",'оцене ученика'!D32)</f>
        <v xml:space="preserve"> </v>
      </c>
      <c r="BQ31" t="str">
        <f>IF('оцене ученика'!E32=0," ",'оцене ученика'!E32)</f>
        <v xml:space="preserve"> </v>
      </c>
      <c r="BR31" t="str">
        <f>IF('оцене ученика'!F32=0," ",'оцене ученика'!F32)</f>
        <v xml:space="preserve"> </v>
      </c>
      <c r="BS31" t="str">
        <f>IF('оцене ученика'!G32=0," ",'оцене ученика'!G32)</f>
        <v xml:space="preserve"> </v>
      </c>
      <c r="BT31" t="str">
        <f>IF('оцене ученика'!H32=0," ",'оцене ученика'!H32)</f>
        <v xml:space="preserve"> </v>
      </c>
      <c r="BU31" t="str">
        <f>IF('оцене ученика'!I32=0," ",'оцене ученика'!I32)</f>
        <v xml:space="preserve"> </v>
      </c>
      <c r="BV31" t="str">
        <f>IF('оцене ученика'!J32=0," ",'оцене ученика'!J32)</f>
        <v xml:space="preserve"> </v>
      </c>
      <c r="BW31" t="str">
        <f>IF('оцене ученика'!K32=0," ",'оцене ученика'!K32)</f>
        <v xml:space="preserve"> </v>
      </c>
      <c r="BX31" t="str">
        <f>IF('оцене ученика'!L32=0," ",'оцене ученика'!L32)</f>
        <v xml:space="preserve"> </v>
      </c>
      <c r="BY31" t="str">
        <f>IF('оцене ученика'!M32=0," ",'оцене ученика'!M32)</f>
        <v xml:space="preserve"> </v>
      </c>
      <c r="BZ31" t="str">
        <f>IF('оцене ученика'!N32=0," ",'оцене ученика'!N32)</f>
        <v xml:space="preserve"> </v>
      </c>
      <c r="CA31" t="str">
        <f>IF('оцене ученика'!O32=0," ",'оцене ученика'!O32)</f>
        <v xml:space="preserve"> </v>
      </c>
      <c r="CB31" t="str">
        <f>IF('оцене ученика'!P32=0," ",'оцене ученика'!P32)</f>
        <v xml:space="preserve"> </v>
      </c>
      <c r="CC31" t="str">
        <f>IF('оцене ученика'!Q32=0," ",'оцене ученика'!Q32)</f>
        <v xml:space="preserve"> </v>
      </c>
      <c r="CD31" t="str">
        <f>IF('оцене ученика'!R32=0," ",'оцене ученика'!R32)</f>
        <v xml:space="preserve"> </v>
      </c>
      <c r="CE31" t="str">
        <f>IF('оцене ученика'!S32=0," ",'оцене ученика'!S32)</f>
        <v xml:space="preserve"> </v>
      </c>
      <c r="CF31" t="str">
        <f>IF('оцене ученика'!T32=0," ",'оцене ученика'!T32)</f>
        <v xml:space="preserve"> </v>
      </c>
      <c r="CG31" t="str">
        <f>IF('оцене ученика'!U32=0," ",'оцене ученика'!U32)</f>
        <v xml:space="preserve"> </v>
      </c>
    </row>
    <row r="32" spans="1:85" x14ac:dyDescent="0.2">
      <c r="A32" s="156">
        <f>'оцене ученика'!A33</f>
        <v>31</v>
      </c>
      <c r="B32" s="156">
        <f>'оцене ученика'!B33</f>
        <v>0</v>
      </c>
      <c r="C32" s="156">
        <f>'оцене ученика'!C33</f>
        <v>0</v>
      </c>
      <c r="D32" s="158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t="str">
        <f>'подаци о школи за сведочанство'!$B$1</f>
        <v>Трговачка школа</v>
      </c>
      <c r="P32" t="str">
        <f>'подаци о школи за сведочанство'!$B$2</f>
        <v>Београд</v>
      </c>
      <c r="Q32" t="str">
        <f>'подаци о школи за сведочанство'!$B$3</f>
        <v>022-05-425/94-03</v>
      </c>
      <c r="R32" t="str">
        <f>'подаци о школи за сведочанство'!$B$4</f>
        <v>22.04.1994.</v>
      </c>
      <c r="S32" t="str">
        <f>'подаци о школи за сведочанство'!$B$5</f>
        <v>2016/2017.</v>
      </c>
      <c r="T32">
        <f>'подаци о школи за сведочанство'!$B$6</f>
        <v>0</v>
      </c>
      <c r="U32" t="str">
        <f>'подаци о школи за сведочанство'!$B$7</f>
        <v>Комерцијалиста</v>
      </c>
      <c r="V32" t="str">
        <f>'подаци о школи за сведочанство'!$B$8</f>
        <v>четири</v>
      </c>
      <c r="W32" t="str">
        <f>'оцене ученика'!$D$2</f>
        <v>Српски  језик и књижевност</v>
      </c>
      <c r="X32" s="9" t="str">
        <f>IF('оцене ученика'!D33=1,"недовољан", IF('оцене ученика'!D33=2,"довољан", IF('оцене ученика'!D33=3,"добар", IF('оцене ученика'!D33=4,"врло добар", IF('оцене ученика'!D33=5,"одличан"," ")))))</f>
        <v xml:space="preserve"> </v>
      </c>
      <c r="Y32" t="str">
        <f>IF('оцене ученика'!$E$2=0," ",'оцене ученика'!$E$2)</f>
        <v>Енглески    језик</v>
      </c>
      <c r="Z32" t="str">
        <f>IF('оцене ученика'!E33=1,"недовољан", IF('оцене ученика'!E33=2,"довољан", IF('оцене ученика'!E33=3,"добар", IF('оцене ученика'!E33=4,"врло добар", IF('оцене ученика'!E33=5,"одличан"," ")))))</f>
        <v xml:space="preserve"> </v>
      </c>
      <c r="AA32" t="str">
        <f>IF('оцене ученика'!$F$2=0," ",'оцене ученика'!$F$2)</f>
        <v>Физичко васпитање</v>
      </c>
      <c r="AB32" t="str">
        <f>IF('оцене ученика'!F33=1,"недовољан", IF('оцене ученика'!F33=2,"довољан", IF('оцене ученика'!F33=3,"добар", IF('оцене ученика'!F33=4,"врло добар", IF('оцене ученика'!F33=5,"одличан"," ")))))</f>
        <v xml:space="preserve"> </v>
      </c>
      <c r="AC32" t="str">
        <f>IF('оцене ученика'!$G$2=0," ",'оцене ученика'!$G$2)</f>
        <v>Матекатика</v>
      </c>
      <c r="AD32" t="str">
        <f>IF('оцене ученика'!G33=1,"недовољан", IF('оцене ученика'!G33=2,"довољан", IF('оцене ученика'!G33=3,"добар", IF('оцене ученика'!G33=4,"врло добар", IF('оцене ученика'!G33=5,"одличан"," ")))))</f>
        <v xml:space="preserve"> </v>
      </c>
      <c r="AE32" t="str">
        <f>IF('оцене ученика'!$H$2=0," ",'оцене ученика'!$H$2)</f>
        <v>Хемија</v>
      </c>
      <c r="AF32" t="str">
        <f>IF('оцене ученика'!H33=1,"недовољан", IF('оцене ученика'!H33=2,"довољан", IF('оцене ученика'!H33=3,"добар", IF('оцене ученика'!H33=4,"врло добар", IF('оцене ученика'!H33=5,"одличан"," ")))))</f>
        <v xml:space="preserve"> </v>
      </c>
      <c r="AG32" t="str">
        <f>IF('оцене ученика'!$I$2=0," ",'оцене ученика'!$I$2)</f>
        <v>Биологија</v>
      </c>
      <c r="AH32" t="str">
        <f>IF('оцене ученика'!I33=1,"недовољан", IF('оцене ученика'!I33=2,"довољан", IF('оцене ученика'!I33=3,"добар", IF('оцене ученика'!I33=4,"врло добар", IF('оцене ученика'!I33=5,"одличан"," ")))))</f>
        <v xml:space="preserve"> </v>
      </c>
      <c r="AI32" t="str">
        <f>IF('оцене ученика'!$J$2=0," ",'оцене ученика'!$J$2)</f>
        <v>Немачки   језик</v>
      </c>
      <c r="AJ32" t="str">
        <f>IF('оцене ученика'!J33=1,"недовољан", IF('оцене ученика'!J33=2,"довољан", IF('оцене ученика'!J33=3,"добар", IF('оцене ученика'!J33=4,"врло добар", IF('оцене ученика'!J33=5,"одличан"," ")))))</f>
        <v xml:space="preserve"> </v>
      </c>
      <c r="AK32" t="str">
        <f>IF('оцене ученика'!$K$2=0," ",'оцене ученика'!$K$2)</f>
        <v>Принципи  економије</v>
      </c>
      <c r="AL32" t="str">
        <f>IF('оцене ученика'!K33=1,"недовољан", IF('оцене ученика'!K33=2,"довољан", IF('оцене ученика'!K33=3,"добар", IF('оцене ученика'!K33=4,"врло добар", IF('оцене ученика'!K33=5,"одличан"," ")))))</f>
        <v xml:space="preserve"> </v>
      </c>
      <c r="AM32" t="str">
        <f>IF('оцене ученика'!$L$2=0," ",'оцене ученика'!$L$2)</f>
        <v>Право</v>
      </c>
      <c r="AN32" t="str">
        <f>IF('оцене ученика'!L33=1,"недовољан", IF('оцене ученика'!L33=2,"довољан", IF('оцене ученика'!L33=3,"добар3", IF('оцене ученика'!L33=4,"врло добар", IF('оцене ученика'!L33=5,"одличан"," ")))))</f>
        <v xml:space="preserve"> </v>
      </c>
      <c r="AO32" t="str">
        <f>IF('оцене ученика'!$M$2=0," ",'оцене ученика'!$M$2)</f>
        <v>Канцеларијско   пословање</v>
      </c>
      <c r="AP32" t="str">
        <f>IF('оцене ученика'!M33=1,"недовољан", IF('оцене ученика'!M33=2,"довољан", IF('оцене ученика'!M33=3,"добар", IF('оцене ученика'!M33=4,"врло добар", IF('оцене ученика'!M33=5,"одличан"," ")))))</f>
        <v xml:space="preserve"> </v>
      </c>
      <c r="AQ32" t="str">
        <f>IF('оцене ученика'!$N$2=0," ",'оцене ученика'!$N$2)</f>
        <v>Рачуноводство у   трговини</v>
      </c>
      <c r="AR32" t="str">
        <f>IF('оцене ученика'!N33=1,"недовољан", IF('оцене ученика'!N33=2,"довољан", IF('оцене ученика'!N33=3,"добар", IF('оцене ученика'!N33=4,"врло добар", IF('оцене ученика'!N33=5,"одличан"," ")))))</f>
        <v xml:space="preserve"> </v>
      </c>
      <c r="AS32" t="str">
        <f>IF('оцене ученика'!$O$2=0," ",'оцене ученика'!$O$2)</f>
        <v>Организација  набавке и продаје</v>
      </c>
      <c r="AT32" t="str">
        <f>IF('оцене ученика'!O33=1,"недовољан", IF('оцене ученика'!O33=2,"довољан", IF('оцене ученика'!O33=3,"добар", IF('оцене ученика'!O33=4,"врло добар", IF('оцене ученика'!O33=5,"одличан"," ")))))</f>
        <v xml:space="preserve"> </v>
      </c>
      <c r="AU32" t="str">
        <f>IF('оцене ученика'!$P$2=0," ",'оцене ученика'!$P$2)</f>
        <v>Обука у  виртуелном  предузећу</v>
      </c>
      <c r="AV32" t="str">
        <f>IF('оцене ученика'!P33=1,"недовољан", IF('оцене ученика'!P33=2,"довољан", IF('оцене ученика'!P33=3,"добар", IF('оцене ученика'!P33=4,"врло добар", IF('оцене ученика'!P33=5,"одличан"," ")))))</f>
        <v xml:space="preserve"> </v>
      </c>
      <c r="AW32" t="str">
        <f>IF('оцене ученика'!$Q$2=0," ",'оцене ученика'!$Q$2)</f>
        <v xml:space="preserve"> </v>
      </c>
      <c r="AX32" t="str">
        <f>IF('оцене ученика'!Q33=1,"недовољан", IF('оцене ученика'!Q33=2,"довољан", IF('оцене ученика'!Q33=3,"добар", IF('оцене ученика'!Q33=4,"врло добар", IF('оцене ученика'!Q33=5,"одличан"," ")))))</f>
        <v xml:space="preserve"> </v>
      </c>
      <c r="AY32" t="str">
        <f>IF('оцене ученика'!$R$2=0," ",'оцене ученика'!$R$2)</f>
        <v xml:space="preserve"> </v>
      </c>
      <c r="AZ32" t="str">
        <f>IF('оцене ученика'!R33=1,"недовољан", IF('оцене ученика'!R33=2,"довољан", IF('оцене ученика'!R33=3,"добар", IF('оцене ученика'!R33=4,"врло добар", IF('оцене ученика'!R33=5,"одличан"," ")))))</f>
        <v xml:space="preserve"> </v>
      </c>
      <c r="BA32" t="str">
        <f>IF('оцене ученика'!$S$2=0," ",'оцене ученика'!$S$2)</f>
        <v xml:space="preserve"> </v>
      </c>
      <c r="BB32" t="str">
        <f>IF('оцене ученика'!S33=1,"недовољан", IF('оцене ученика'!S33=2,"довољан", IF('оцене ученика'!S33=3,"добар", IF('оцене ученика'!S33=4,"врло добар", IF('оцене ученика'!S33=5,"одличан"," ")))))</f>
        <v xml:space="preserve"> </v>
      </c>
      <c r="BC32" t="str">
        <f>IF('оцене ученика'!$T$2=0," ",'оцене ученика'!$T$2)</f>
        <v xml:space="preserve"> </v>
      </c>
      <c r="BD32" t="str">
        <f>IF('оцене ученика'!T33=1,"недовољан", IF('оцене ученика'!T33=2,"довољан", IF('оцене ученика'!T33=3,"добар", IF('оцене ученика'!T33=4,"врло добар", IF('оцене ученика'!T33=5,"одличан"," ")))))</f>
        <v xml:space="preserve"> </v>
      </c>
      <c r="BE32" t="str">
        <f>IF('оцене ученика'!$U$2=0," ",'оцене ученика'!$U$2)</f>
        <v xml:space="preserve"> </v>
      </c>
      <c r="BF32" t="str">
        <f>IF('оцене ученика'!U33=1,"недовољан", IF('оцене ученика'!U33=2,"довољан", IF('оцене ученика'!U33=3,"добар", IF('оцене ученика'!U33=4,"врло добар", IF('оцене ученика'!U33=5,"одличан"," ")))))</f>
        <v xml:space="preserve"> </v>
      </c>
      <c r="BG32" t="str">
        <f>IF('оцене ученика'!W33=0,IF('оцене ученика'!X33=0," ",'оцене ученика'!$X$2),'оцене ученика'!$W$2)</f>
        <v xml:space="preserve"> </v>
      </c>
      <c r="BH32" t="str">
        <f>IF(BG32='оцене ученика'!$W$2,'оцене ученика'!W33,IF('подаци о ученицима'!BG32='оцене ученика'!$X$2,'оцене ученика'!X33," "))</f>
        <v xml:space="preserve"> </v>
      </c>
      <c r="BI32" s="9" t="str">
        <f>IF('оцене ученика'!Y33=1, "незадовољавајуће        1",IF('оцене ученика'!Y33=2,"довољно        2",IF('оцене ученика'!Y33=3,"добро        3",IF('оцене ученика'!Y33=4,"врло добро        4",IF('оцене ученика'!Y33=5,"примерно        5"," ")))))</f>
        <v xml:space="preserve"> </v>
      </c>
      <c r="BJ32" t="str">
        <f>IF('оцене ученика'!AF33="Одличан","одличним",IF('оцене ученика'!AF33="Врло добар","врло добрим",IF('оцене ученика'!AF33="Добар","добрим",IF('оцене ученика'!AF33="Довољан","довољним",IF('оцене ученика'!AF33="Недовољан","недовољним"," ")))))</f>
        <v xml:space="preserve"> </v>
      </c>
      <c r="BK32" s="10" t="str">
        <f>'оцене ученика'!AE33</f>
        <v xml:space="preserve"> </v>
      </c>
      <c r="BL32" s="10" t="e">
        <f t="shared" si="0"/>
        <v>#VALUE!</v>
      </c>
      <c r="BM32" s="11" t="e">
        <f t="shared" si="1"/>
        <v>#VALUE!</v>
      </c>
      <c r="BN32" t="e">
        <f t="shared" si="2"/>
        <v>#VALUE!</v>
      </c>
      <c r="BO32" t="e">
        <f>'подаци о школи за сведочанство'!$D$5</f>
        <v>#VALUE!</v>
      </c>
      <c r="BP32" t="str">
        <f>IF('оцене ученика'!D33=0," ",'оцене ученика'!D33)</f>
        <v xml:space="preserve"> </v>
      </c>
      <c r="BQ32" t="str">
        <f>IF('оцене ученика'!E33=0," ",'оцене ученика'!E33)</f>
        <v xml:space="preserve"> </v>
      </c>
      <c r="BR32" t="str">
        <f>IF('оцене ученика'!F33=0," ",'оцене ученика'!F33)</f>
        <v xml:space="preserve"> </v>
      </c>
      <c r="BS32" t="str">
        <f>IF('оцене ученика'!G33=0," ",'оцене ученика'!G33)</f>
        <v xml:space="preserve"> </v>
      </c>
      <c r="BT32" t="str">
        <f>IF('оцене ученика'!H33=0," ",'оцене ученика'!H33)</f>
        <v xml:space="preserve"> </v>
      </c>
      <c r="BU32" t="str">
        <f>IF('оцене ученика'!I33=0," ",'оцене ученика'!I33)</f>
        <v xml:space="preserve"> </v>
      </c>
      <c r="BV32" t="str">
        <f>IF('оцене ученика'!J33=0," ",'оцене ученика'!J33)</f>
        <v xml:space="preserve"> </v>
      </c>
      <c r="BW32" t="str">
        <f>IF('оцене ученика'!K33=0," ",'оцене ученика'!K33)</f>
        <v xml:space="preserve"> </v>
      </c>
      <c r="BX32" t="str">
        <f>IF('оцене ученика'!L33=0," ",'оцене ученика'!L33)</f>
        <v xml:space="preserve"> </v>
      </c>
      <c r="BY32" t="str">
        <f>IF('оцене ученика'!M33=0," ",'оцене ученика'!M33)</f>
        <v xml:space="preserve"> </v>
      </c>
      <c r="BZ32" t="str">
        <f>IF('оцене ученика'!N33=0," ",'оцене ученика'!N33)</f>
        <v xml:space="preserve"> </v>
      </c>
      <c r="CA32" t="str">
        <f>IF('оцене ученика'!O33=0," ",'оцене ученика'!O33)</f>
        <v xml:space="preserve"> </v>
      </c>
      <c r="CB32" t="str">
        <f>IF('оцене ученика'!P33=0," ",'оцене ученика'!P33)</f>
        <v xml:space="preserve"> </v>
      </c>
      <c r="CC32" t="str">
        <f>IF('оцене ученика'!Q33=0," ",'оцене ученика'!Q33)</f>
        <v xml:space="preserve"> </v>
      </c>
      <c r="CD32" t="str">
        <f>IF('оцене ученика'!R33=0," ",'оцене ученика'!R33)</f>
        <v xml:space="preserve"> </v>
      </c>
      <c r="CE32" t="str">
        <f>IF('оцене ученика'!S33=0," ",'оцене ученика'!S33)</f>
        <v xml:space="preserve"> </v>
      </c>
      <c r="CF32" t="str">
        <f>IF('оцене ученика'!T33=0," ",'оцене ученика'!T33)</f>
        <v xml:space="preserve"> </v>
      </c>
      <c r="CG32" t="str">
        <f>IF('оцене ученика'!U33=0," ",'оцене ученика'!U33)</f>
        <v xml:space="preserve"> </v>
      </c>
    </row>
    <row r="33" spans="1:85" x14ac:dyDescent="0.2">
      <c r="A33" s="156">
        <f>'оцене ученика'!A34</f>
        <v>32</v>
      </c>
      <c r="B33" s="156">
        <f>'оцене ученика'!B34</f>
        <v>0</v>
      </c>
      <c r="C33" s="156">
        <f>'оцене ученика'!C34</f>
        <v>0</v>
      </c>
      <c r="D33" s="158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t="str">
        <f>'подаци о школи за сведочанство'!$B$1</f>
        <v>Трговачка школа</v>
      </c>
      <c r="P33" t="str">
        <f>'подаци о школи за сведочанство'!$B$2</f>
        <v>Београд</v>
      </c>
      <c r="Q33" t="str">
        <f>'подаци о школи за сведочанство'!$B$3</f>
        <v>022-05-425/94-03</v>
      </c>
      <c r="R33" t="str">
        <f>'подаци о школи за сведочанство'!$B$4</f>
        <v>22.04.1994.</v>
      </c>
      <c r="S33" t="str">
        <f>'подаци о школи за сведочанство'!$B$5</f>
        <v>2016/2017.</v>
      </c>
      <c r="T33">
        <f>'подаци о школи за сведочанство'!$B$6</f>
        <v>0</v>
      </c>
      <c r="U33" t="str">
        <f>'подаци о школи за сведочанство'!$B$7</f>
        <v>Комерцијалиста</v>
      </c>
      <c r="V33" t="str">
        <f>'подаци о школи за сведочанство'!$B$8</f>
        <v>четири</v>
      </c>
      <c r="W33" t="str">
        <f>'оцене ученика'!$D$2</f>
        <v>Српски  језик и књижевност</v>
      </c>
      <c r="X33" s="9" t="str">
        <f>IF('оцене ученика'!D34=1,"недовољан", IF('оцене ученика'!D34=2,"довољан", IF('оцене ученика'!D34=3,"добар", IF('оцене ученика'!D34=4,"врло добар", IF('оцене ученика'!D34=5,"одличан"," ")))))</f>
        <v xml:space="preserve"> </v>
      </c>
      <c r="Y33" t="str">
        <f>IF('оцене ученика'!$E$2=0," ",'оцене ученика'!$E$2)</f>
        <v>Енглески    језик</v>
      </c>
      <c r="Z33" t="str">
        <f>IF('оцене ученика'!E34=1,"недовољан", IF('оцене ученика'!E34=2,"довољан", IF('оцене ученика'!E34=3,"добар", IF('оцене ученика'!E34=4,"врло добар", IF('оцене ученика'!E34=5,"одличан"," ")))))</f>
        <v xml:space="preserve"> </v>
      </c>
      <c r="AA33" t="str">
        <f>IF('оцене ученика'!$F$2=0," ",'оцене ученика'!$F$2)</f>
        <v>Физичко васпитање</v>
      </c>
      <c r="AB33" t="str">
        <f>IF('оцене ученика'!F34=1,"недовољан", IF('оцене ученика'!F34=2,"довољан", IF('оцене ученика'!F34=3,"добар", IF('оцене ученика'!F34=4,"врло добар", IF('оцене ученика'!F34=5,"одличан"," ")))))</f>
        <v xml:space="preserve"> </v>
      </c>
      <c r="AC33" t="str">
        <f>IF('оцене ученика'!$G$2=0," ",'оцене ученика'!$G$2)</f>
        <v>Матекатика</v>
      </c>
      <c r="AD33" t="str">
        <f>IF('оцене ученика'!G34=1,"недовољан", IF('оцене ученика'!G34=2,"довољан", IF('оцене ученика'!G34=3,"добар", IF('оцене ученика'!G34=4,"врло добар", IF('оцене ученика'!G34=5,"одличан"," ")))))</f>
        <v xml:space="preserve"> </v>
      </c>
      <c r="AE33" t="str">
        <f>IF('оцене ученика'!$H$2=0," ",'оцене ученика'!$H$2)</f>
        <v>Хемија</v>
      </c>
      <c r="AF33" t="str">
        <f>IF('оцене ученика'!H34=1,"недовољан", IF('оцене ученика'!H34=2,"довољан", IF('оцене ученика'!H34=3,"добар", IF('оцене ученика'!H34=4,"врло добар", IF('оцене ученика'!H34=5,"одличан"," ")))))</f>
        <v xml:space="preserve"> </v>
      </c>
      <c r="AG33" t="str">
        <f>IF('оцене ученика'!$I$2=0," ",'оцене ученика'!$I$2)</f>
        <v>Биологија</v>
      </c>
      <c r="AH33" t="str">
        <f>IF('оцене ученика'!I34=1,"недовољан", IF('оцене ученика'!I34=2,"довољан", IF('оцене ученика'!I34=3,"добар", IF('оцене ученика'!I34=4,"врло добар", IF('оцене ученика'!I34=5,"одличан"," ")))))</f>
        <v xml:space="preserve"> </v>
      </c>
      <c r="AI33" t="str">
        <f>IF('оцене ученика'!$J$2=0," ",'оцене ученика'!$J$2)</f>
        <v>Немачки   језик</v>
      </c>
      <c r="AJ33" t="str">
        <f>IF('оцене ученика'!J34=1,"недовољан", IF('оцене ученика'!J34=2,"довољан", IF('оцене ученика'!J34=3,"добар", IF('оцене ученика'!J34=4,"врло добар", IF('оцене ученика'!J34=5,"одличан"," ")))))</f>
        <v xml:space="preserve"> </v>
      </c>
      <c r="AK33" t="str">
        <f>IF('оцене ученика'!$K$2=0," ",'оцене ученика'!$K$2)</f>
        <v>Принципи  економије</v>
      </c>
      <c r="AL33" t="str">
        <f>IF('оцене ученика'!K34=1,"недовољан", IF('оцене ученика'!K34=2,"довољан", IF('оцене ученика'!K34=3,"добар", IF('оцене ученика'!K34=4,"врло добар", IF('оцене ученика'!K34=5,"одличан"," ")))))</f>
        <v xml:space="preserve"> </v>
      </c>
      <c r="AM33" t="str">
        <f>IF('оцене ученика'!$L$2=0," ",'оцене ученика'!$L$2)</f>
        <v>Право</v>
      </c>
      <c r="AN33" t="str">
        <f>IF('оцене ученика'!L34=1,"недовољан", IF('оцене ученика'!L34=2,"довољан", IF('оцене ученика'!L34=3,"добар3", IF('оцене ученика'!L34=4,"врло добар", IF('оцене ученика'!L34=5,"одличан"," ")))))</f>
        <v xml:space="preserve"> </v>
      </c>
      <c r="AO33" t="str">
        <f>IF('оцене ученика'!$M$2=0," ",'оцене ученика'!$M$2)</f>
        <v>Канцеларијско   пословање</v>
      </c>
      <c r="AP33" t="str">
        <f>IF('оцене ученика'!M34=1,"недовољан", IF('оцене ученика'!M34=2,"довољан", IF('оцене ученика'!M34=3,"добар", IF('оцене ученика'!M34=4,"врло добар", IF('оцене ученика'!M34=5,"одличан"," ")))))</f>
        <v xml:space="preserve"> </v>
      </c>
      <c r="AQ33" t="str">
        <f>IF('оцене ученика'!$N$2=0," ",'оцене ученика'!$N$2)</f>
        <v>Рачуноводство у   трговини</v>
      </c>
      <c r="AR33" t="str">
        <f>IF('оцене ученика'!N34=1,"недовољан", IF('оцене ученика'!N34=2,"довољан", IF('оцене ученика'!N34=3,"добар", IF('оцене ученика'!N34=4,"врло добар", IF('оцене ученика'!N34=5,"одличан"," ")))))</f>
        <v xml:space="preserve"> </v>
      </c>
      <c r="AS33" t="str">
        <f>IF('оцене ученика'!$O$2=0," ",'оцене ученика'!$O$2)</f>
        <v>Организација  набавке и продаје</v>
      </c>
      <c r="AT33" t="str">
        <f>IF('оцене ученика'!O34=1,"недовољан", IF('оцене ученика'!O34=2,"довољан", IF('оцене ученика'!O34=3,"добар", IF('оцене ученика'!O34=4,"врло добар", IF('оцене ученика'!O34=5,"одличан"," ")))))</f>
        <v xml:space="preserve"> </v>
      </c>
      <c r="AU33" t="str">
        <f>IF('оцене ученика'!$P$2=0," ",'оцене ученика'!$P$2)</f>
        <v>Обука у  виртуелном  предузећу</v>
      </c>
      <c r="AV33" t="str">
        <f>IF('оцене ученика'!P34=1,"недовољан", IF('оцене ученика'!P34=2,"довољан", IF('оцене ученика'!P34=3,"добар", IF('оцене ученика'!P34=4,"врло добар", IF('оцене ученика'!P34=5,"одличан"," ")))))</f>
        <v xml:space="preserve"> </v>
      </c>
      <c r="AW33" t="str">
        <f>IF('оцене ученика'!$Q$2=0," ",'оцене ученика'!$Q$2)</f>
        <v xml:space="preserve"> </v>
      </c>
      <c r="AX33" t="str">
        <f>IF('оцене ученика'!Q34=1,"недовољан", IF('оцене ученика'!Q34=2,"довољан", IF('оцене ученика'!Q34=3,"добар", IF('оцене ученика'!Q34=4,"врло добар", IF('оцене ученика'!Q34=5,"одличан"," ")))))</f>
        <v xml:space="preserve"> </v>
      </c>
      <c r="AY33" t="str">
        <f>IF('оцене ученика'!$R$2=0," ",'оцене ученика'!$R$2)</f>
        <v xml:space="preserve"> </v>
      </c>
      <c r="AZ33" t="str">
        <f>IF('оцене ученика'!R34=1,"недовољан", IF('оцене ученика'!R34=2,"довољан", IF('оцене ученика'!R34=3,"добар", IF('оцене ученика'!R34=4,"врло добар", IF('оцене ученика'!R34=5,"одличан"," ")))))</f>
        <v xml:space="preserve"> </v>
      </c>
      <c r="BA33" t="str">
        <f>IF('оцене ученика'!$S$2=0," ",'оцене ученика'!$S$2)</f>
        <v xml:space="preserve"> </v>
      </c>
      <c r="BB33" t="str">
        <f>IF('оцене ученика'!S34=1,"недовољан", IF('оцене ученика'!S34=2,"довољан", IF('оцене ученика'!S34=3,"добар", IF('оцене ученика'!S34=4,"врло добар", IF('оцене ученика'!S34=5,"одличан"," ")))))</f>
        <v xml:space="preserve"> </v>
      </c>
      <c r="BC33" t="str">
        <f>IF('оцене ученика'!$T$2=0," ",'оцене ученика'!$T$2)</f>
        <v xml:space="preserve"> </v>
      </c>
      <c r="BD33" t="str">
        <f>IF('оцене ученика'!T34=1,"недовољан", IF('оцене ученика'!T34=2,"довољан", IF('оцене ученика'!T34=3,"добар", IF('оцене ученика'!T34=4,"врло добар", IF('оцене ученика'!T34=5,"одличан"," ")))))</f>
        <v xml:space="preserve"> </v>
      </c>
      <c r="BE33" t="str">
        <f>IF('оцене ученика'!$U$2=0," ",'оцене ученика'!$U$2)</f>
        <v xml:space="preserve"> </v>
      </c>
      <c r="BF33" t="str">
        <f>IF('оцене ученика'!U34=1,"недовољан", IF('оцене ученика'!U34=2,"довољан", IF('оцене ученика'!U34=3,"добар", IF('оцене ученика'!U34=4,"врло добар", IF('оцене ученика'!U34=5,"одличан"," ")))))</f>
        <v xml:space="preserve"> </v>
      </c>
      <c r="BG33" t="str">
        <f>IF('оцене ученика'!W34=0,IF('оцене ученика'!X34=0," ",'оцене ученика'!$X$2),'оцене ученика'!$W$2)</f>
        <v xml:space="preserve"> </v>
      </c>
      <c r="BH33" t="str">
        <f>IF(BG33='оцене ученика'!$W$2,'оцене ученика'!W34,IF('подаци о ученицима'!BG33='оцене ученика'!$X$2,'оцене ученика'!X34," "))</f>
        <v xml:space="preserve"> </v>
      </c>
      <c r="BI33" s="9" t="str">
        <f>IF('оцене ученика'!Y34=1, "незадовољавајуће        1",IF('оцене ученика'!Y34=2,"довољно        2",IF('оцене ученика'!Y34=3,"добро        3",IF('оцене ученика'!Y34=4,"врло добро        4",IF('оцене ученика'!Y34=5,"примерно        5"," ")))))</f>
        <v xml:space="preserve"> </v>
      </c>
      <c r="BJ33" t="str">
        <f>IF('оцене ученика'!AF34="Одличан","одличним",IF('оцене ученика'!AF34="Врло добар","врло добрим",IF('оцене ученика'!AF34="Добар","добрим",IF('оцене ученика'!AF34="Довољан","довољним",IF('оцене ученика'!AF34="Недовољан","недовољним"," ")))))</f>
        <v xml:space="preserve"> </v>
      </c>
      <c r="BK33" s="10" t="str">
        <f>'оцене ученика'!AE34</f>
        <v xml:space="preserve"> </v>
      </c>
      <c r="BL33" s="10" t="e">
        <f t="shared" si="0"/>
        <v>#VALUE!</v>
      </c>
      <c r="BM33" s="11" t="e">
        <f t="shared" si="1"/>
        <v>#VALUE!</v>
      </c>
      <c r="BN33" t="e">
        <f t="shared" si="2"/>
        <v>#VALUE!</v>
      </c>
      <c r="BO33" t="e">
        <f>'подаци о школи за сведочанство'!$D$5</f>
        <v>#VALUE!</v>
      </c>
      <c r="BP33" t="str">
        <f>IF('оцене ученика'!D34=0," ",'оцене ученика'!D34)</f>
        <v xml:space="preserve"> </v>
      </c>
      <c r="BQ33" t="str">
        <f>IF('оцене ученика'!E34=0," ",'оцене ученика'!E34)</f>
        <v xml:space="preserve"> </v>
      </c>
      <c r="BR33" t="str">
        <f>IF('оцене ученика'!F34=0," ",'оцене ученика'!F34)</f>
        <v xml:space="preserve"> </v>
      </c>
      <c r="BS33" t="str">
        <f>IF('оцене ученика'!G34=0," ",'оцене ученика'!G34)</f>
        <v xml:space="preserve"> </v>
      </c>
      <c r="BT33" t="str">
        <f>IF('оцене ученика'!H34=0," ",'оцене ученика'!H34)</f>
        <v xml:space="preserve"> </v>
      </c>
      <c r="BU33" t="str">
        <f>IF('оцене ученика'!I34=0," ",'оцене ученика'!I34)</f>
        <v xml:space="preserve"> </v>
      </c>
      <c r="BV33" t="str">
        <f>IF('оцене ученика'!J34=0," ",'оцене ученика'!J34)</f>
        <v xml:space="preserve"> </v>
      </c>
      <c r="BW33" t="str">
        <f>IF('оцене ученика'!K34=0," ",'оцене ученика'!K34)</f>
        <v xml:space="preserve"> </v>
      </c>
      <c r="BX33" t="str">
        <f>IF('оцене ученика'!L34=0," ",'оцене ученика'!L34)</f>
        <v xml:space="preserve"> </v>
      </c>
      <c r="BY33" t="str">
        <f>IF('оцене ученика'!M34=0," ",'оцене ученика'!M34)</f>
        <v xml:space="preserve"> </v>
      </c>
      <c r="BZ33" t="str">
        <f>IF('оцене ученика'!N34=0," ",'оцене ученика'!N34)</f>
        <v xml:space="preserve"> </v>
      </c>
      <c r="CA33" t="str">
        <f>IF('оцене ученика'!O34=0," ",'оцене ученика'!O34)</f>
        <v xml:space="preserve"> </v>
      </c>
      <c r="CB33" t="str">
        <f>IF('оцене ученика'!P34=0," ",'оцене ученика'!P34)</f>
        <v xml:space="preserve"> </v>
      </c>
      <c r="CC33" t="str">
        <f>IF('оцене ученика'!Q34=0," ",'оцене ученика'!Q34)</f>
        <v xml:space="preserve"> </v>
      </c>
      <c r="CD33" t="str">
        <f>IF('оцене ученика'!R34=0," ",'оцене ученика'!R34)</f>
        <v xml:space="preserve"> </v>
      </c>
      <c r="CE33" t="str">
        <f>IF('оцене ученика'!S34=0," ",'оцене ученика'!S34)</f>
        <v xml:space="preserve"> </v>
      </c>
      <c r="CF33" t="str">
        <f>IF('оцене ученика'!T34=0," ",'оцене ученика'!T34)</f>
        <v xml:space="preserve"> </v>
      </c>
      <c r="CG33" t="str">
        <f>IF('оцене ученика'!U34=0," ",'оцене ученика'!U34)</f>
        <v xml:space="preserve"> </v>
      </c>
    </row>
    <row r="34" spans="1:85" x14ac:dyDescent="0.2">
      <c r="A34" s="156">
        <f>'оцене ученика'!A35</f>
        <v>33</v>
      </c>
      <c r="B34" s="156">
        <f>'оцене ученика'!B35</f>
        <v>0</v>
      </c>
      <c r="C34" s="156">
        <f>'оцене ученика'!C35</f>
        <v>0</v>
      </c>
      <c r="D34" s="158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t="str">
        <f>'подаци о школи за сведочанство'!$B$1</f>
        <v>Трговачка школа</v>
      </c>
      <c r="P34" t="str">
        <f>'подаци о школи за сведочанство'!$B$2</f>
        <v>Београд</v>
      </c>
      <c r="Q34" t="str">
        <f>'подаци о школи за сведочанство'!$B$3</f>
        <v>022-05-425/94-03</v>
      </c>
      <c r="R34" t="str">
        <f>'подаци о школи за сведочанство'!$B$4</f>
        <v>22.04.1994.</v>
      </c>
      <c r="S34" t="str">
        <f>'подаци о школи за сведочанство'!$B$5</f>
        <v>2016/2017.</v>
      </c>
      <c r="T34">
        <f>'подаци о школи за сведочанство'!$B$6</f>
        <v>0</v>
      </c>
      <c r="U34" t="str">
        <f>'подаци о школи за сведочанство'!$B$7</f>
        <v>Комерцијалиста</v>
      </c>
      <c r="V34" t="str">
        <f>'подаци о школи за сведочанство'!$B$8</f>
        <v>четири</v>
      </c>
      <c r="W34" t="str">
        <f>'оцене ученика'!$D$2</f>
        <v>Српски  језик и књижевност</v>
      </c>
      <c r="X34" s="9" t="str">
        <f>IF('оцене ученика'!D35=1,"недовољан", IF('оцене ученика'!D35=2,"довољан", IF('оцене ученика'!D35=3,"добар", IF('оцене ученика'!D35=4,"врло добар", IF('оцене ученика'!D35=5,"одличан"," ")))))</f>
        <v xml:space="preserve"> </v>
      </c>
      <c r="Y34" t="str">
        <f>IF('оцене ученика'!$E$2=0," ",'оцене ученика'!$E$2)</f>
        <v>Енглески    језик</v>
      </c>
      <c r="Z34" t="str">
        <f>IF('оцене ученика'!E35=1,"недовољан", IF('оцене ученика'!E35=2,"довољан", IF('оцене ученика'!E35=3,"добар", IF('оцене ученика'!E35=4,"врло добар", IF('оцене ученика'!E35=5,"одличан"," ")))))</f>
        <v xml:space="preserve"> </v>
      </c>
      <c r="AA34" t="str">
        <f>IF('оцене ученика'!$F$2=0," ",'оцене ученика'!$F$2)</f>
        <v>Физичко васпитање</v>
      </c>
      <c r="AB34" t="str">
        <f>IF('оцене ученика'!F35=1,"недовољан", IF('оцене ученика'!F35=2,"довољан", IF('оцене ученика'!F35=3,"добар", IF('оцене ученика'!F35=4,"врло добар", IF('оцене ученика'!F35=5,"одличан"," ")))))</f>
        <v xml:space="preserve"> </v>
      </c>
      <c r="AC34" t="str">
        <f>IF('оцене ученика'!$G$2=0," ",'оцене ученика'!$G$2)</f>
        <v>Матекатика</v>
      </c>
      <c r="AD34" t="str">
        <f>IF('оцене ученика'!G35=1,"недовољан", IF('оцене ученика'!G35=2,"довољан", IF('оцене ученика'!G35=3,"добар", IF('оцене ученика'!G35=4,"врло добар", IF('оцене ученика'!G35=5,"одличан"," ")))))</f>
        <v xml:space="preserve"> </v>
      </c>
      <c r="AE34" t="str">
        <f>IF('оцене ученика'!$H$2=0," ",'оцене ученика'!$H$2)</f>
        <v>Хемија</v>
      </c>
      <c r="AF34" t="str">
        <f>IF('оцене ученика'!H35=1,"недовољан", IF('оцене ученика'!H35=2,"довољан", IF('оцене ученика'!H35=3,"добар", IF('оцене ученика'!H35=4,"врло добар", IF('оцене ученика'!H35=5,"одличан"," ")))))</f>
        <v xml:space="preserve"> </v>
      </c>
      <c r="AG34" t="str">
        <f>IF('оцене ученика'!$I$2=0," ",'оцене ученика'!$I$2)</f>
        <v>Биологија</v>
      </c>
      <c r="AH34" t="str">
        <f>IF('оцене ученика'!I35=1,"недовољан", IF('оцене ученика'!I35=2,"довољан", IF('оцене ученика'!I35=3,"добар", IF('оцене ученика'!I35=4,"врло добар", IF('оцене ученика'!I35=5,"одличан"," ")))))</f>
        <v xml:space="preserve"> </v>
      </c>
      <c r="AI34" t="str">
        <f>IF('оцене ученика'!$J$2=0," ",'оцене ученика'!$J$2)</f>
        <v>Немачки   језик</v>
      </c>
      <c r="AJ34" t="str">
        <f>IF('оцене ученика'!J35=1,"недовољан", IF('оцене ученика'!J35=2,"довољан", IF('оцене ученика'!J35=3,"добар", IF('оцене ученика'!J35=4,"врло добар", IF('оцене ученика'!J35=5,"одличан"," ")))))</f>
        <v xml:space="preserve"> </v>
      </c>
      <c r="AK34" t="str">
        <f>IF('оцене ученика'!$K$2=0," ",'оцене ученика'!$K$2)</f>
        <v>Принципи  економије</v>
      </c>
      <c r="AL34" t="str">
        <f>IF('оцене ученика'!K35=1,"недовољан", IF('оцене ученика'!K35=2,"довољан", IF('оцене ученика'!K35=3,"добар", IF('оцене ученика'!K35=4,"врло добар", IF('оцене ученика'!K35=5,"одличан"," ")))))</f>
        <v xml:space="preserve"> </v>
      </c>
      <c r="AM34" t="str">
        <f>IF('оцене ученика'!$L$2=0," ",'оцене ученика'!$L$2)</f>
        <v>Право</v>
      </c>
      <c r="AN34" t="str">
        <f>IF('оцене ученика'!L35=1,"недовољан", IF('оцене ученика'!L35=2,"довољан", IF('оцене ученика'!L35=3,"добар3", IF('оцене ученика'!L35=4,"врло добар", IF('оцене ученика'!L35=5,"одличан"," ")))))</f>
        <v xml:space="preserve"> </v>
      </c>
      <c r="AO34" t="str">
        <f>IF('оцене ученика'!$M$2=0," ",'оцене ученика'!$M$2)</f>
        <v>Канцеларијско   пословање</v>
      </c>
      <c r="AP34" t="str">
        <f>IF('оцене ученика'!M35=1,"недовољан", IF('оцене ученика'!M35=2,"довољан", IF('оцене ученика'!M35=3,"добар", IF('оцене ученика'!M35=4,"врло добар", IF('оцене ученика'!M35=5,"одличан"," ")))))</f>
        <v xml:space="preserve"> </v>
      </c>
      <c r="AQ34" t="str">
        <f>IF('оцене ученика'!$N$2=0," ",'оцене ученика'!$N$2)</f>
        <v>Рачуноводство у   трговини</v>
      </c>
      <c r="AR34" t="str">
        <f>IF('оцене ученика'!N35=1,"недовољан", IF('оцене ученика'!N35=2,"довољан", IF('оцене ученика'!N35=3,"добар", IF('оцене ученика'!N35=4,"врло добар", IF('оцене ученика'!N35=5,"одличан"," ")))))</f>
        <v xml:space="preserve"> </v>
      </c>
      <c r="AS34" t="str">
        <f>IF('оцене ученика'!$O$2=0," ",'оцене ученика'!$O$2)</f>
        <v>Организација  набавке и продаје</v>
      </c>
      <c r="AT34" t="str">
        <f>IF('оцене ученика'!O35=1,"недовољан", IF('оцене ученика'!O35=2,"довољан", IF('оцене ученика'!O35=3,"добар", IF('оцене ученика'!O35=4,"врло добар", IF('оцене ученика'!O35=5,"одличан"," ")))))</f>
        <v xml:space="preserve"> </v>
      </c>
      <c r="AU34" t="str">
        <f>IF('оцене ученика'!$P$2=0," ",'оцене ученика'!$P$2)</f>
        <v>Обука у  виртуелном  предузећу</v>
      </c>
      <c r="AV34" t="str">
        <f>IF('оцене ученика'!P35=1,"недовољан", IF('оцене ученика'!P35=2,"довољан", IF('оцене ученика'!P35=3,"добар", IF('оцене ученика'!P35=4,"врло добар", IF('оцене ученика'!P35=5,"одличан"," ")))))</f>
        <v xml:space="preserve"> </v>
      </c>
      <c r="AW34" t="str">
        <f>IF('оцене ученика'!$Q$2=0," ",'оцене ученика'!$Q$2)</f>
        <v xml:space="preserve"> </v>
      </c>
      <c r="AX34" t="str">
        <f>IF('оцене ученика'!Q35=1,"недовољан", IF('оцене ученика'!Q35=2,"довољан", IF('оцене ученика'!Q35=3,"добар", IF('оцене ученика'!Q35=4,"врло добар", IF('оцене ученика'!Q35=5,"одличан"," ")))))</f>
        <v xml:space="preserve"> </v>
      </c>
      <c r="AY34" t="str">
        <f>IF('оцене ученика'!$R$2=0," ",'оцене ученика'!$R$2)</f>
        <v xml:space="preserve"> </v>
      </c>
      <c r="AZ34" t="str">
        <f>IF('оцене ученика'!R35=1,"недовољан", IF('оцене ученика'!R35=2,"довољан", IF('оцене ученика'!R35=3,"добар", IF('оцене ученика'!R35=4,"врло добар", IF('оцене ученика'!R35=5,"одличан"," ")))))</f>
        <v xml:space="preserve"> </v>
      </c>
      <c r="BA34" t="str">
        <f>IF('оцене ученика'!$S$2=0," ",'оцене ученика'!$S$2)</f>
        <v xml:space="preserve"> </v>
      </c>
      <c r="BB34" t="str">
        <f>IF('оцене ученика'!S35=1,"недовољан", IF('оцене ученика'!S35=2,"довољан", IF('оцене ученика'!S35=3,"добар", IF('оцене ученика'!S35=4,"врло добар", IF('оцене ученика'!S35=5,"одличан"," ")))))</f>
        <v xml:space="preserve"> </v>
      </c>
      <c r="BC34" t="str">
        <f>IF('оцене ученика'!$T$2=0," ",'оцене ученика'!$T$2)</f>
        <v xml:space="preserve"> </v>
      </c>
      <c r="BD34" t="str">
        <f>IF('оцене ученика'!T35=1,"недовољан", IF('оцене ученика'!T35=2,"довољан", IF('оцене ученика'!T35=3,"добар", IF('оцене ученика'!T35=4,"врло добар", IF('оцене ученика'!T35=5,"одличан"," ")))))</f>
        <v xml:space="preserve"> </v>
      </c>
      <c r="BE34" t="str">
        <f>IF('оцене ученика'!$U$2=0," ",'оцене ученика'!$U$2)</f>
        <v xml:space="preserve"> </v>
      </c>
      <c r="BF34" t="str">
        <f>IF('оцене ученика'!U35=1,"недовољан", IF('оцене ученика'!U35=2,"довољан", IF('оцене ученика'!U35=3,"добар", IF('оцене ученика'!U35=4,"врло добар", IF('оцене ученика'!U35=5,"одличан"," ")))))</f>
        <v xml:space="preserve"> </v>
      </c>
      <c r="BG34" t="str">
        <f>IF('оцене ученика'!W35=0,IF('оцене ученика'!X35=0," ",'оцене ученика'!$X$2),'оцене ученика'!$W$2)</f>
        <v xml:space="preserve"> </v>
      </c>
      <c r="BH34" t="str">
        <f>IF(BG34='оцене ученика'!$W$2,'оцене ученика'!W35,IF('подаци о ученицима'!BG34='оцене ученика'!$X$2,'оцене ученика'!X35," "))</f>
        <v xml:space="preserve"> </v>
      </c>
      <c r="BI34" s="9" t="str">
        <f>IF('оцене ученика'!Y35=1, "незадовољавајуће        1",IF('оцене ученика'!Y35=2,"довољно        2",IF('оцене ученика'!Y35=3,"добро        3",IF('оцене ученика'!Y35=4,"врло добро        4",IF('оцене ученика'!Y35=5,"примерно        5"," ")))))</f>
        <v xml:space="preserve"> </v>
      </c>
      <c r="BJ34" t="str">
        <f>IF('оцене ученика'!AF35="Одличан","одличним",IF('оцене ученика'!AF35="Врло добар","врло добрим",IF('оцене ученика'!AF35="Добар","добрим",IF('оцене ученика'!AF35="Довољан","довољним",IF('оцене ученика'!AF35="Недовољан","недовољним"," ")))))</f>
        <v xml:space="preserve"> </v>
      </c>
      <c r="BK34" s="10" t="str">
        <f>'оцене ученика'!AE35</f>
        <v xml:space="preserve"> </v>
      </c>
      <c r="BL34" s="10" t="e">
        <f t="shared" si="0"/>
        <v>#VALUE!</v>
      </c>
      <c r="BM34" s="11" t="e">
        <f t="shared" si="1"/>
        <v>#VALUE!</v>
      </c>
      <c r="BN34" t="e">
        <f t="shared" si="2"/>
        <v>#VALUE!</v>
      </c>
      <c r="BO34" t="e">
        <f>'подаци о школи за сведочанство'!$D$5</f>
        <v>#VALUE!</v>
      </c>
      <c r="BP34" t="str">
        <f>IF('оцене ученика'!D35=0," ",'оцене ученика'!D35)</f>
        <v xml:space="preserve"> </v>
      </c>
      <c r="BQ34" t="str">
        <f>IF('оцене ученика'!E35=0," ",'оцене ученика'!E35)</f>
        <v xml:space="preserve"> </v>
      </c>
      <c r="BR34" t="str">
        <f>IF('оцене ученика'!F35=0," ",'оцене ученика'!F35)</f>
        <v xml:space="preserve"> </v>
      </c>
      <c r="BS34" t="str">
        <f>IF('оцене ученика'!G35=0," ",'оцене ученика'!G35)</f>
        <v xml:space="preserve"> </v>
      </c>
      <c r="BT34" t="str">
        <f>IF('оцене ученика'!H35=0," ",'оцене ученика'!H35)</f>
        <v xml:space="preserve"> </v>
      </c>
      <c r="BU34" t="str">
        <f>IF('оцене ученика'!I35=0," ",'оцене ученика'!I35)</f>
        <v xml:space="preserve"> </v>
      </c>
      <c r="BV34" t="str">
        <f>IF('оцене ученика'!J35=0," ",'оцене ученика'!J35)</f>
        <v xml:space="preserve"> </v>
      </c>
      <c r="BW34" t="str">
        <f>IF('оцене ученика'!K35=0," ",'оцене ученика'!K35)</f>
        <v xml:space="preserve"> </v>
      </c>
      <c r="BX34" t="str">
        <f>IF('оцене ученика'!L35=0," ",'оцене ученика'!L35)</f>
        <v xml:space="preserve"> </v>
      </c>
      <c r="BY34" t="str">
        <f>IF('оцене ученика'!M35=0," ",'оцене ученика'!M35)</f>
        <v xml:space="preserve"> </v>
      </c>
      <c r="BZ34" t="str">
        <f>IF('оцене ученика'!N35=0," ",'оцене ученика'!N35)</f>
        <v xml:space="preserve"> </v>
      </c>
      <c r="CA34" t="str">
        <f>IF('оцене ученика'!O35=0," ",'оцене ученика'!O35)</f>
        <v xml:space="preserve"> </v>
      </c>
      <c r="CB34" t="str">
        <f>IF('оцене ученика'!P35=0," ",'оцене ученика'!P35)</f>
        <v xml:space="preserve"> </v>
      </c>
      <c r="CC34" t="str">
        <f>IF('оцене ученика'!Q35=0," ",'оцене ученика'!Q35)</f>
        <v xml:space="preserve"> </v>
      </c>
      <c r="CD34" t="str">
        <f>IF('оцене ученика'!R35=0," ",'оцене ученика'!R35)</f>
        <v xml:space="preserve"> </v>
      </c>
      <c r="CE34" t="str">
        <f>IF('оцене ученика'!S35=0," ",'оцене ученика'!S35)</f>
        <v xml:space="preserve"> </v>
      </c>
      <c r="CF34" t="str">
        <f>IF('оцене ученика'!T35=0," ",'оцене ученика'!T35)</f>
        <v xml:space="preserve"> </v>
      </c>
      <c r="CG34" t="str">
        <f>IF('оцене ученика'!U35=0," ",'оцене ученика'!U35)</f>
        <v xml:space="preserve"> </v>
      </c>
    </row>
    <row r="35" spans="1:85" x14ac:dyDescent="0.2">
      <c r="A35" s="156">
        <f>'оцене ученика'!A36</f>
        <v>34</v>
      </c>
      <c r="B35" s="156">
        <f>'оцене ученика'!B36</f>
        <v>0</v>
      </c>
      <c r="C35" s="156">
        <f>'оцене ученика'!C36</f>
        <v>0</v>
      </c>
      <c r="D35" s="158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t="str">
        <f>'подаци о школи за сведочанство'!$B$1</f>
        <v>Трговачка школа</v>
      </c>
      <c r="P35" t="str">
        <f>'подаци о школи за сведочанство'!$B$2</f>
        <v>Београд</v>
      </c>
      <c r="Q35" t="str">
        <f>'подаци о школи за сведочанство'!$B$3</f>
        <v>022-05-425/94-03</v>
      </c>
      <c r="R35" t="str">
        <f>'подаци о школи за сведочанство'!$B$4</f>
        <v>22.04.1994.</v>
      </c>
      <c r="S35" t="str">
        <f>'подаци о школи за сведочанство'!$B$5</f>
        <v>2016/2017.</v>
      </c>
      <c r="T35">
        <f>'подаци о школи за сведочанство'!$B$6</f>
        <v>0</v>
      </c>
      <c r="U35" t="str">
        <f>'подаци о школи за сведочанство'!$B$7</f>
        <v>Комерцијалиста</v>
      </c>
      <c r="V35" t="str">
        <f>'подаци о школи за сведочанство'!$B$8</f>
        <v>четири</v>
      </c>
      <c r="W35" t="str">
        <f>'оцене ученика'!$D$2</f>
        <v>Српски  језик и књижевност</v>
      </c>
      <c r="X35" s="9" t="str">
        <f>IF('оцене ученика'!D36=1,"недовољан", IF('оцене ученика'!D36=2,"довољан", IF('оцене ученика'!D36=3,"добар", IF('оцене ученика'!D36=4,"врло добар", IF('оцене ученика'!D36=5,"одличан"," ")))))</f>
        <v xml:space="preserve"> </v>
      </c>
      <c r="Y35" t="str">
        <f>IF('оцене ученика'!$E$2=0," ",'оцене ученика'!$E$2)</f>
        <v>Енглески    језик</v>
      </c>
      <c r="Z35" t="str">
        <f>IF('оцене ученика'!E36=1,"недовољан", IF('оцене ученика'!E36=2,"довољан", IF('оцене ученика'!E36=3,"добар", IF('оцене ученика'!E36=4,"врло добар", IF('оцене ученика'!E36=5,"одличан"," ")))))</f>
        <v xml:space="preserve"> </v>
      </c>
      <c r="AA35" t="str">
        <f>IF('оцене ученика'!$F$2=0," ",'оцене ученика'!$F$2)</f>
        <v>Физичко васпитање</v>
      </c>
      <c r="AB35" t="str">
        <f>IF('оцене ученика'!F36=1,"недовољан", IF('оцене ученика'!F36=2,"довољан", IF('оцене ученика'!F36=3,"добар", IF('оцене ученика'!F36=4,"врло добар", IF('оцене ученика'!F36=5,"одличан"," ")))))</f>
        <v xml:space="preserve"> </v>
      </c>
      <c r="AC35" t="str">
        <f>IF('оцене ученика'!$G$2=0," ",'оцене ученика'!$G$2)</f>
        <v>Матекатика</v>
      </c>
      <c r="AD35" t="str">
        <f>IF('оцене ученика'!G36=1,"недовољан", IF('оцене ученика'!G36=2,"довољан", IF('оцене ученика'!G36=3,"добар", IF('оцене ученика'!G36=4,"врло добар", IF('оцене ученика'!G36=5,"одличан"," ")))))</f>
        <v xml:space="preserve"> </v>
      </c>
      <c r="AE35" t="str">
        <f>IF('оцене ученика'!$H$2=0," ",'оцене ученика'!$H$2)</f>
        <v>Хемија</v>
      </c>
      <c r="AF35" t="str">
        <f>IF('оцене ученика'!H36=1,"недовољан", IF('оцене ученика'!H36=2,"довољан", IF('оцене ученика'!H36=3,"добар", IF('оцене ученика'!H36=4,"врло добар", IF('оцене ученика'!H36=5,"одличан"," ")))))</f>
        <v xml:space="preserve"> </v>
      </c>
      <c r="AG35" t="str">
        <f>IF('оцене ученика'!$I$2=0," ",'оцене ученика'!$I$2)</f>
        <v>Биологија</v>
      </c>
      <c r="AH35" t="str">
        <f>IF('оцене ученика'!I36=1,"недовољан", IF('оцене ученика'!I36=2,"довољан", IF('оцене ученика'!I36=3,"добар", IF('оцене ученика'!I36=4,"врло добар", IF('оцене ученика'!I36=5,"одличан"," ")))))</f>
        <v xml:space="preserve"> </v>
      </c>
      <c r="AI35" t="str">
        <f>IF('оцене ученика'!$J$2=0," ",'оцене ученика'!$J$2)</f>
        <v>Немачки   језик</v>
      </c>
      <c r="AJ35" t="str">
        <f>IF('оцене ученика'!J36=1,"недовољан", IF('оцене ученика'!J36=2,"довољан", IF('оцене ученика'!J36=3,"добар", IF('оцене ученика'!J36=4,"врло добар", IF('оцене ученика'!J36=5,"одличан"," ")))))</f>
        <v xml:space="preserve"> </v>
      </c>
      <c r="AK35" t="str">
        <f>IF('оцене ученика'!$K$2=0," ",'оцене ученика'!$K$2)</f>
        <v>Принципи  економије</v>
      </c>
      <c r="AL35" t="str">
        <f>IF('оцене ученика'!K36=1,"недовољан", IF('оцене ученика'!K36=2,"довољан", IF('оцене ученика'!K36=3,"добар", IF('оцене ученика'!K36=4,"врло добар", IF('оцене ученика'!K36=5,"одличан"," ")))))</f>
        <v xml:space="preserve"> </v>
      </c>
      <c r="AM35" t="str">
        <f>IF('оцене ученика'!$L$2=0," ",'оцене ученика'!$L$2)</f>
        <v>Право</v>
      </c>
      <c r="AN35" t="str">
        <f>IF('оцене ученика'!L36=1,"недовољан", IF('оцене ученика'!L36=2,"довољан", IF('оцене ученика'!L36=3,"добар3", IF('оцене ученика'!L36=4,"врло добар", IF('оцене ученика'!L36=5,"одличан"," ")))))</f>
        <v xml:space="preserve"> </v>
      </c>
      <c r="AO35" t="str">
        <f>IF('оцене ученика'!$M$2=0," ",'оцене ученика'!$M$2)</f>
        <v>Канцеларијско   пословање</v>
      </c>
      <c r="AP35" t="str">
        <f>IF('оцене ученика'!M36=1,"недовољан", IF('оцене ученика'!M36=2,"довољан", IF('оцене ученика'!M36=3,"добар", IF('оцене ученика'!M36=4,"врло добар", IF('оцене ученика'!M36=5,"одличан"," ")))))</f>
        <v xml:space="preserve"> </v>
      </c>
      <c r="AQ35" t="str">
        <f>IF('оцене ученика'!$N$2=0," ",'оцене ученика'!$N$2)</f>
        <v>Рачуноводство у   трговини</v>
      </c>
      <c r="AR35" t="str">
        <f>IF('оцене ученика'!N36=1,"недовољан", IF('оцене ученика'!N36=2,"довољан", IF('оцене ученика'!N36=3,"добар", IF('оцене ученика'!N36=4,"врло добар", IF('оцене ученика'!N36=5,"одличан"," ")))))</f>
        <v xml:space="preserve"> </v>
      </c>
      <c r="AS35" t="str">
        <f>IF('оцене ученика'!$O$2=0," ",'оцене ученика'!$O$2)</f>
        <v>Организација  набавке и продаје</v>
      </c>
      <c r="AT35" t="str">
        <f>IF('оцене ученика'!O36=1,"недовољан", IF('оцене ученика'!O36=2,"довољан", IF('оцене ученика'!O36=3,"добар", IF('оцене ученика'!O36=4,"врло добар", IF('оцене ученика'!O36=5,"одличан"," ")))))</f>
        <v xml:space="preserve"> </v>
      </c>
      <c r="AU35" t="str">
        <f>IF('оцене ученика'!$P$2=0," ",'оцене ученика'!$P$2)</f>
        <v>Обука у  виртуелном  предузећу</v>
      </c>
      <c r="AV35" t="str">
        <f>IF('оцене ученика'!P36=1,"недовољан", IF('оцене ученика'!P36=2,"довољан", IF('оцене ученика'!P36=3,"добар", IF('оцене ученика'!P36=4,"врло добар", IF('оцене ученика'!P36=5,"одличан"," ")))))</f>
        <v xml:space="preserve"> </v>
      </c>
      <c r="AW35" t="str">
        <f>IF('оцене ученика'!$Q$2=0," ",'оцене ученика'!$Q$2)</f>
        <v xml:space="preserve"> </v>
      </c>
      <c r="AX35" t="str">
        <f>IF('оцене ученика'!Q36=1,"недовољан", IF('оцене ученика'!Q36=2,"довољан", IF('оцене ученика'!Q36=3,"добар", IF('оцене ученика'!Q36=4,"врло добар", IF('оцене ученика'!Q36=5,"одличан"," ")))))</f>
        <v xml:space="preserve"> </v>
      </c>
      <c r="AY35" t="str">
        <f>IF('оцене ученика'!$R$2=0," ",'оцене ученика'!$R$2)</f>
        <v xml:space="preserve"> </v>
      </c>
      <c r="AZ35" t="str">
        <f>IF('оцене ученика'!R36=1,"недовољан", IF('оцене ученика'!R36=2,"довољан", IF('оцене ученика'!R36=3,"добар", IF('оцене ученика'!R36=4,"врло добар", IF('оцене ученика'!R36=5,"одличан"," ")))))</f>
        <v xml:space="preserve"> </v>
      </c>
      <c r="BA35" t="str">
        <f>IF('оцене ученика'!$S$2=0," ",'оцене ученика'!$S$2)</f>
        <v xml:space="preserve"> </v>
      </c>
      <c r="BB35" t="str">
        <f>IF('оцене ученика'!S36=1,"недовољан", IF('оцене ученика'!S36=2,"довољан", IF('оцене ученика'!S36=3,"добар", IF('оцене ученика'!S36=4,"врло добар", IF('оцене ученика'!S36=5,"одличан"," ")))))</f>
        <v xml:space="preserve"> </v>
      </c>
      <c r="BC35" t="str">
        <f>IF('оцене ученика'!$T$2=0," ",'оцене ученика'!$T$2)</f>
        <v xml:space="preserve"> </v>
      </c>
      <c r="BD35" t="str">
        <f>IF('оцене ученика'!T36=1,"недовољан", IF('оцене ученика'!T36=2,"довољан", IF('оцене ученика'!T36=3,"добар", IF('оцене ученика'!T36=4,"врло добар", IF('оцене ученика'!T36=5,"одличан"," ")))))</f>
        <v xml:space="preserve"> </v>
      </c>
      <c r="BE35" t="str">
        <f>IF('оцене ученика'!$U$2=0," ",'оцене ученика'!$U$2)</f>
        <v xml:space="preserve"> </v>
      </c>
      <c r="BF35" t="str">
        <f>IF('оцене ученика'!U36=1,"недовољан", IF('оцене ученика'!U36=2,"довољан", IF('оцене ученика'!U36=3,"добар", IF('оцене ученика'!U36=4,"врло добар", IF('оцене ученика'!U36=5,"одличан"," ")))))</f>
        <v xml:space="preserve"> </v>
      </c>
      <c r="BG35" t="str">
        <f>IF('оцене ученика'!W36=0,IF('оцене ученика'!X36=0," ",'оцене ученика'!$X$2),'оцене ученика'!$W$2)</f>
        <v xml:space="preserve"> </v>
      </c>
      <c r="BH35" t="str">
        <f>IF(BG35='оцене ученика'!$W$2,'оцене ученика'!W36,IF('подаци о ученицима'!BG35='оцене ученика'!$X$2,'оцене ученика'!X36," "))</f>
        <v xml:space="preserve"> </v>
      </c>
      <c r="BI35" s="9" t="str">
        <f>IF('оцене ученика'!Y36=1, "незадовољавајуће        1",IF('оцене ученика'!Y36=2,"довољно        2",IF('оцене ученика'!Y36=3,"добро        3",IF('оцене ученика'!Y36=4,"врло добро        4",IF('оцене ученика'!Y36=5,"примерно        5"," ")))))</f>
        <v xml:space="preserve"> </v>
      </c>
      <c r="BJ35" t="str">
        <f>IF('оцене ученика'!AF36="Одличан","одличним",IF('оцене ученика'!AF36="Врло добар","врло добрим",IF('оцене ученика'!AF36="Добар","добрим",IF('оцене ученика'!AF36="Довољан","довољним",IF('оцене ученика'!AF36="Недовољан","недовољним"," ")))))</f>
        <v xml:space="preserve"> </v>
      </c>
      <c r="BK35" s="10" t="str">
        <f>'оцене ученика'!AE36</f>
        <v xml:space="preserve"> </v>
      </c>
      <c r="BL35" s="10" t="e">
        <f t="shared" si="0"/>
        <v>#VALUE!</v>
      </c>
      <c r="BM35" s="11" t="e">
        <f t="shared" si="1"/>
        <v>#VALUE!</v>
      </c>
      <c r="BN35" t="e">
        <f t="shared" si="2"/>
        <v>#VALUE!</v>
      </c>
      <c r="BO35" t="e">
        <f>'подаци о школи за сведочанство'!$D$5</f>
        <v>#VALUE!</v>
      </c>
      <c r="BP35" t="str">
        <f>IF('оцене ученика'!D36=0," ",'оцене ученика'!D36)</f>
        <v xml:space="preserve"> </v>
      </c>
      <c r="BQ35" t="str">
        <f>IF('оцене ученика'!E36=0," ",'оцене ученика'!E36)</f>
        <v xml:space="preserve"> </v>
      </c>
      <c r="BR35" t="str">
        <f>IF('оцене ученика'!F36=0," ",'оцене ученика'!F36)</f>
        <v xml:space="preserve"> </v>
      </c>
      <c r="BS35" t="str">
        <f>IF('оцене ученика'!G36=0," ",'оцене ученика'!G36)</f>
        <v xml:space="preserve"> </v>
      </c>
      <c r="BT35" t="str">
        <f>IF('оцене ученика'!H36=0," ",'оцене ученика'!H36)</f>
        <v xml:space="preserve"> </v>
      </c>
      <c r="BU35" t="str">
        <f>IF('оцене ученика'!I36=0," ",'оцене ученика'!I36)</f>
        <v xml:space="preserve"> </v>
      </c>
      <c r="BV35" t="str">
        <f>IF('оцене ученика'!J36=0," ",'оцене ученика'!J36)</f>
        <v xml:space="preserve"> </v>
      </c>
      <c r="BW35" t="str">
        <f>IF('оцене ученика'!K36=0," ",'оцене ученика'!K36)</f>
        <v xml:space="preserve"> </v>
      </c>
      <c r="BX35" t="str">
        <f>IF('оцене ученика'!L36=0," ",'оцене ученика'!L36)</f>
        <v xml:space="preserve"> </v>
      </c>
      <c r="BY35" t="str">
        <f>IF('оцене ученика'!M36=0," ",'оцене ученика'!M36)</f>
        <v xml:space="preserve"> </v>
      </c>
      <c r="BZ35" t="str">
        <f>IF('оцене ученика'!N36=0," ",'оцене ученика'!N36)</f>
        <v xml:space="preserve"> </v>
      </c>
      <c r="CA35" t="str">
        <f>IF('оцене ученика'!O36=0," ",'оцене ученика'!O36)</f>
        <v xml:space="preserve"> </v>
      </c>
      <c r="CB35" t="str">
        <f>IF('оцене ученика'!P36=0," ",'оцене ученика'!P36)</f>
        <v xml:space="preserve"> </v>
      </c>
      <c r="CC35" t="str">
        <f>IF('оцене ученика'!Q36=0," ",'оцене ученика'!Q36)</f>
        <v xml:space="preserve"> </v>
      </c>
      <c r="CD35" t="str">
        <f>IF('оцене ученика'!R36=0," ",'оцене ученика'!R36)</f>
        <v xml:space="preserve"> </v>
      </c>
      <c r="CE35" t="str">
        <f>IF('оцене ученика'!S36=0," ",'оцене ученика'!S36)</f>
        <v xml:space="preserve"> </v>
      </c>
      <c r="CF35" t="str">
        <f>IF('оцене ученика'!T36=0," ",'оцене ученика'!T36)</f>
        <v xml:space="preserve"> </v>
      </c>
      <c r="CG35" t="str">
        <f>IF('оцене ученика'!U36=0," ",'оцене ученика'!U36)</f>
        <v xml:space="preserve"> </v>
      </c>
    </row>
    <row r="36" spans="1:85" x14ac:dyDescent="0.2">
      <c r="A36" s="156">
        <f>'оцене ученика'!A37</f>
        <v>35</v>
      </c>
      <c r="B36" s="156">
        <f>'оцене ученика'!B37</f>
        <v>0</v>
      </c>
      <c r="C36" s="156">
        <f>'оцене ученика'!C37</f>
        <v>0</v>
      </c>
      <c r="D36" s="158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t="str">
        <f>'подаци о школи за сведочанство'!$B$1</f>
        <v>Трговачка школа</v>
      </c>
      <c r="P36" t="str">
        <f>'подаци о школи за сведочанство'!$B$2</f>
        <v>Београд</v>
      </c>
      <c r="Q36" t="str">
        <f>'подаци о школи за сведочанство'!$B$3</f>
        <v>022-05-425/94-03</v>
      </c>
      <c r="R36" t="str">
        <f>'подаци о школи за сведочанство'!$B$4</f>
        <v>22.04.1994.</v>
      </c>
      <c r="S36" t="str">
        <f>'подаци о школи за сведочанство'!$B$5</f>
        <v>2016/2017.</v>
      </c>
      <c r="T36">
        <f>'подаци о школи за сведочанство'!$B$6</f>
        <v>0</v>
      </c>
      <c r="U36" t="str">
        <f>'подаци о школи за сведочанство'!$B$7</f>
        <v>Комерцијалиста</v>
      </c>
      <c r="V36" t="str">
        <f>'подаци о школи за сведочанство'!$B$8</f>
        <v>четири</v>
      </c>
      <c r="W36" t="str">
        <f>'оцене ученика'!$D$2</f>
        <v>Српски  језик и књижевност</v>
      </c>
      <c r="X36" s="9" t="str">
        <f>IF('оцене ученика'!D37=1,"недовољан", IF('оцене ученика'!D37=2,"довољан", IF('оцене ученика'!D37=3,"добар", IF('оцене ученика'!D37=4,"врло добар", IF('оцене ученика'!D37=5,"одличан"," ")))))</f>
        <v xml:space="preserve"> </v>
      </c>
      <c r="Y36" t="str">
        <f>IF('оцене ученика'!$E$2=0," ",'оцене ученика'!$E$2)</f>
        <v>Енглески    језик</v>
      </c>
      <c r="Z36" t="str">
        <f>IF('оцене ученика'!E37=1,"недовољан", IF('оцене ученика'!E37=2,"довољан", IF('оцене ученика'!E37=3,"добар", IF('оцене ученика'!E37=4,"врло добар", IF('оцене ученика'!E37=5,"одличан"," ")))))</f>
        <v xml:space="preserve"> </v>
      </c>
      <c r="AA36" t="str">
        <f>IF('оцене ученика'!$F$2=0," ",'оцене ученика'!$F$2)</f>
        <v>Физичко васпитање</v>
      </c>
      <c r="AB36" t="str">
        <f>IF('оцене ученика'!F37=1,"недовољан", IF('оцене ученика'!F37=2,"довољан", IF('оцене ученика'!F37=3,"добар", IF('оцене ученика'!F37=4,"врло добар", IF('оцене ученика'!F37=5,"одличан"," ")))))</f>
        <v xml:space="preserve"> </v>
      </c>
      <c r="AC36" t="str">
        <f>IF('оцене ученика'!$G$2=0," ",'оцене ученика'!$G$2)</f>
        <v>Матекатика</v>
      </c>
      <c r="AD36" t="str">
        <f>IF('оцене ученика'!G37=1,"недовољан", IF('оцене ученика'!G37=2,"довољан", IF('оцене ученика'!G37=3,"добар", IF('оцене ученика'!G37=4,"врло добар", IF('оцене ученика'!G37=5,"одличан"," ")))))</f>
        <v xml:space="preserve"> </v>
      </c>
      <c r="AE36" t="str">
        <f>IF('оцене ученика'!$H$2=0," ",'оцене ученика'!$H$2)</f>
        <v>Хемија</v>
      </c>
      <c r="AF36" t="str">
        <f>IF('оцене ученика'!H37=1,"недовољан", IF('оцене ученика'!H37=2,"довољан", IF('оцене ученика'!H37=3,"добар", IF('оцене ученика'!H37=4,"врло добар", IF('оцене ученика'!H37=5,"одличан"," ")))))</f>
        <v xml:space="preserve"> </v>
      </c>
      <c r="AG36" t="str">
        <f>IF('оцене ученика'!$I$2=0," ",'оцене ученика'!$I$2)</f>
        <v>Биологија</v>
      </c>
      <c r="AH36" t="str">
        <f>IF('оцене ученика'!I37=1,"недовољан", IF('оцене ученика'!I37=2,"довољан", IF('оцене ученика'!I37=3,"добар", IF('оцене ученика'!I37=4,"врло добар", IF('оцене ученика'!I37=5,"одличан"," ")))))</f>
        <v xml:space="preserve"> </v>
      </c>
      <c r="AI36" t="str">
        <f>IF('оцене ученика'!$J$2=0," ",'оцене ученика'!$J$2)</f>
        <v>Немачки   језик</v>
      </c>
      <c r="AJ36" t="str">
        <f>IF('оцене ученика'!J37=1,"недовољан", IF('оцене ученика'!J37=2,"довољан", IF('оцене ученика'!J37=3,"добар", IF('оцене ученика'!J37=4,"врло добар", IF('оцене ученика'!J37=5,"одличан"," ")))))</f>
        <v xml:space="preserve"> </v>
      </c>
      <c r="AK36" t="str">
        <f>IF('оцене ученика'!$K$2=0," ",'оцене ученика'!$K$2)</f>
        <v>Принципи  економије</v>
      </c>
      <c r="AL36" t="str">
        <f>IF('оцене ученика'!K37=1,"недовољан", IF('оцене ученика'!K37=2,"довољан", IF('оцене ученика'!K37=3,"добар", IF('оцене ученика'!K37=4,"врло добар", IF('оцене ученика'!K37=5,"одличан"," ")))))</f>
        <v xml:space="preserve"> </v>
      </c>
      <c r="AM36" t="str">
        <f>IF('оцене ученика'!$L$2=0," ",'оцене ученика'!$L$2)</f>
        <v>Право</v>
      </c>
      <c r="AN36" t="str">
        <f>IF('оцене ученика'!L37=1,"недовољан", IF('оцене ученика'!L37=2,"довољан", IF('оцене ученика'!L37=3,"добар3", IF('оцене ученика'!L37=4,"врло добар", IF('оцене ученика'!L37=5,"одличан"," ")))))</f>
        <v xml:space="preserve"> </v>
      </c>
      <c r="AO36" t="str">
        <f>IF('оцене ученика'!$M$2=0," ",'оцене ученика'!$M$2)</f>
        <v>Канцеларијско   пословање</v>
      </c>
      <c r="AP36" t="str">
        <f>IF('оцене ученика'!M37=1,"недовољан", IF('оцене ученика'!M37=2,"довољан", IF('оцене ученика'!M37=3,"добар", IF('оцене ученика'!M37=4,"врло добар", IF('оцене ученика'!M37=5,"одличан"," ")))))</f>
        <v xml:space="preserve"> </v>
      </c>
      <c r="AQ36" t="str">
        <f>IF('оцене ученика'!$N$2=0," ",'оцене ученика'!$N$2)</f>
        <v>Рачуноводство у   трговини</v>
      </c>
      <c r="AR36" t="str">
        <f>IF('оцене ученика'!N37=1,"недовољан", IF('оцене ученика'!N37=2,"довољан", IF('оцене ученика'!N37=3,"добар", IF('оцене ученика'!N37=4,"врло добар", IF('оцене ученика'!N37=5,"одличан"," ")))))</f>
        <v xml:space="preserve"> </v>
      </c>
      <c r="AS36" t="str">
        <f>IF('оцене ученика'!$O$2=0," ",'оцене ученика'!$O$2)</f>
        <v>Организација  набавке и продаје</v>
      </c>
      <c r="AT36" t="str">
        <f>IF('оцене ученика'!O37=1,"недовољан", IF('оцене ученика'!O37=2,"довољан", IF('оцене ученика'!O37=3,"добар", IF('оцене ученика'!O37=4,"врло добар", IF('оцене ученика'!O37=5,"одличан"," ")))))</f>
        <v xml:space="preserve"> </v>
      </c>
      <c r="AU36" t="str">
        <f>IF('оцене ученика'!$P$2=0," ",'оцене ученика'!$P$2)</f>
        <v>Обука у  виртуелном  предузећу</v>
      </c>
      <c r="AV36" t="str">
        <f>IF('оцене ученика'!P37=1,"недовољан", IF('оцене ученика'!P37=2,"довољан", IF('оцене ученика'!P37=3,"добар", IF('оцене ученика'!P37=4,"врло добар", IF('оцене ученика'!P37=5,"одличан"," ")))))</f>
        <v xml:space="preserve"> </v>
      </c>
      <c r="AW36" t="str">
        <f>IF('оцене ученика'!$Q$2=0," ",'оцене ученика'!$Q$2)</f>
        <v xml:space="preserve"> </v>
      </c>
      <c r="AX36" t="str">
        <f>IF('оцене ученика'!Q37=1,"недовољан", IF('оцене ученика'!Q37=2,"довољан", IF('оцене ученика'!Q37=3,"добар", IF('оцене ученика'!Q37=4,"врло добар", IF('оцене ученика'!Q37=5,"одличан"," ")))))</f>
        <v xml:space="preserve"> </v>
      </c>
      <c r="AY36" t="str">
        <f>IF('оцене ученика'!$R$2=0," ",'оцене ученика'!$R$2)</f>
        <v xml:space="preserve"> </v>
      </c>
      <c r="AZ36" t="str">
        <f>IF('оцене ученика'!R37=1,"недовољан", IF('оцене ученика'!R37=2,"довољан", IF('оцене ученика'!R37=3,"добар", IF('оцене ученика'!R37=4,"врло добар", IF('оцене ученика'!R37=5,"одличан"," ")))))</f>
        <v xml:space="preserve"> </v>
      </c>
      <c r="BA36" t="str">
        <f>IF('оцене ученика'!$S$2=0," ",'оцене ученика'!$S$2)</f>
        <v xml:space="preserve"> </v>
      </c>
      <c r="BB36" t="str">
        <f>IF('оцене ученика'!S37=1,"недовољан", IF('оцене ученика'!S37=2,"довољан", IF('оцене ученика'!S37=3,"добар", IF('оцене ученика'!S37=4,"врло добар", IF('оцене ученика'!S37=5,"одличан"," ")))))</f>
        <v xml:space="preserve"> </v>
      </c>
      <c r="BC36" t="str">
        <f>IF('оцене ученика'!$T$2=0," ",'оцене ученика'!$T$2)</f>
        <v xml:space="preserve"> </v>
      </c>
      <c r="BD36" t="str">
        <f>IF('оцене ученика'!T37=1,"недовољан", IF('оцене ученика'!T37=2,"довољан", IF('оцене ученика'!T37=3,"добар", IF('оцене ученика'!T37=4,"врло добар", IF('оцене ученика'!T37=5,"одличан"," ")))))</f>
        <v xml:space="preserve"> </v>
      </c>
      <c r="BE36" t="str">
        <f>IF('оцене ученика'!$U$2=0," ",'оцене ученика'!$U$2)</f>
        <v xml:space="preserve"> </v>
      </c>
      <c r="BF36" t="str">
        <f>IF('оцене ученика'!U37=1,"недовољан", IF('оцене ученика'!U37=2,"довољан", IF('оцене ученика'!U37=3,"добар", IF('оцене ученика'!U37=4,"врло добар", IF('оцене ученика'!U37=5,"одличан"," ")))))</f>
        <v xml:space="preserve"> </v>
      </c>
      <c r="BG36" t="str">
        <f>IF('оцене ученика'!W37=0,IF('оцене ученика'!X37=0," ",'оцене ученика'!$X$2),'оцене ученика'!$W$2)</f>
        <v xml:space="preserve"> </v>
      </c>
      <c r="BH36" t="str">
        <f>IF(BG36='оцене ученика'!$W$2,'оцене ученика'!W37,IF('подаци о ученицима'!BG36='оцене ученика'!$X$2,'оцене ученика'!X37," "))</f>
        <v xml:space="preserve"> </v>
      </c>
      <c r="BI36" s="9" t="str">
        <f>IF('оцене ученика'!Y37=1, "незадовољавајуће        1",IF('оцене ученика'!Y37=2,"довољно        2",IF('оцене ученика'!Y37=3,"добро        3",IF('оцене ученика'!Y37=4,"врло добро        4",IF('оцене ученика'!Y37=5,"примерно        5"," ")))))</f>
        <v xml:space="preserve"> </v>
      </c>
      <c r="BJ36" t="str">
        <f>IF('оцене ученика'!AF37="Одличан","одличним",IF('оцене ученика'!AF37="Врло добар","врло добрим",IF('оцене ученика'!AF37="Добар","добрим",IF('оцене ученика'!AF37="Довољан","довољним",IF('оцене ученика'!AF37="Недовољан","недовољним"," ")))))</f>
        <v xml:space="preserve"> </v>
      </c>
      <c r="BK36" s="10" t="str">
        <f>'оцене ученика'!AE37</f>
        <v xml:space="preserve"> </v>
      </c>
      <c r="BL36" s="10" t="e">
        <f t="shared" si="0"/>
        <v>#VALUE!</v>
      </c>
      <c r="BM36" s="11" t="e">
        <f t="shared" si="1"/>
        <v>#VALUE!</v>
      </c>
      <c r="BN36" t="e">
        <f t="shared" si="2"/>
        <v>#VALUE!</v>
      </c>
      <c r="BO36" t="e">
        <f>'подаци о школи за сведочанство'!$D$5</f>
        <v>#VALUE!</v>
      </c>
      <c r="BP36" t="str">
        <f>IF('оцене ученика'!D37=0," ",'оцене ученика'!D37)</f>
        <v xml:space="preserve"> </v>
      </c>
      <c r="BQ36" t="str">
        <f>IF('оцене ученика'!E37=0," ",'оцене ученика'!E37)</f>
        <v xml:space="preserve"> </v>
      </c>
      <c r="BR36" t="str">
        <f>IF('оцене ученика'!F37=0," ",'оцене ученика'!F37)</f>
        <v xml:space="preserve"> </v>
      </c>
      <c r="BS36" t="str">
        <f>IF('оцене ученика'!G37=0," ",'оцене ученика'!G37)</f>
        <v xml:space="preserve"> </v>
      </c>
      <c r="BT36" t="str">
        <f>IF('оцене ученика'!H37=0," ",'оцене ученика'!H37)</f>
        <v xml:space="preserve"> </v>
      </c>
      <c r="BU36" t="str">
        <f>IF('оцене ученика'!I37=0," ",'оцене ученика'!I37)</f>
        <v xml:space="preserve"> </v>
      </c>
      <c r="BV36" t="str">
        <f>IF('оцене ученика'!J37=0," ",'оцене ученика'!J37)</f>
        <v xml:space="preserve"> </v>
      </c>
      <c r="BW36" t="str">
        <f>IF('оцене ученика'!K37=0," ",'оцене ученика'!K37)</f>
        <v xml:space="preserve"> </v>
      </c>
      <c r="BX36" t="str">
        <f>IF('оцене ученика'!L37=0," ",'оцене ученика'!L37)</f>
        <v xml:space="preserve"> </v>
      </c>
      <c r="BY36" t="str">
        <f>IF('оцене ученика'!M37=0," ",'оцене ученика'!M37)</f>
        <v xml:space="preserve"> </v>
      </c>
      <c r="BZ36" t="str">
        <f>IF('оцене ученика'!N37=0," ",'оцене ученика'!N37)</f>
        <v xml:space="preserve"> </v>
      </c>
      <c r="CA36" t="str">
        <f>IF('оцене ученика'!O37=0," ",'оцене ученика'!O37)</f>
        <v xml:space="preserve"> </v>
      </c>
      <c r="CB36" t="str">
        <f>IF('оцене ученика'!P37=0," ",'оцене ученика'!P37)</f>
        <v xml:space="preserve"> </v>
      </c>
      <c r="CC36" t="str">
        <f>IF('оцене ученика'!Q37=0," ",'оцене ученика'!Q37)</f>
        <v xml:space="preserve"> </v>
      </c>
      <c r="CD36" t="str">
        <f>IF('оцене ученика'!R37=0," ",'оцене ученика'!R37)</f>
        <v xml:space="preserve"> </v>
      </c>
      <c r="CE36" t="str">
        <f>IF('оцене ученика'!S37=0," ",'оцене ученика'!S37)</f>
        <v xml:space="preserve"> </v>
      </c>
      <c r="CF36" t="str">
        <f>IF('оцене ученика'!T37=0," ",'оцене ученика'!T37)</f>
        <v xml:space="preserve"> </v>
      </c>
      <c r="CG36" t="str">
        <f>IF('оцене ученика'!U37=0," ",'оцене ученика'!U37)</f>
        <v xml:space="preserve"> </v>
      </c>
    </row>
    <row r="37" spans="1:85" x14ac:dyDescent="0.2">
      <c r="A37" s="156">
        <f>'оцене ученика'!A38</f>
        <v>36</v>
      </c>
      <c r="B37" s="156">
        <f>'оцене ученика'!B38</f>
        <v>0</v>
      </c>
      <c r="C37" s="156">
        <f>'оцене ученика'!C38</f>
        <v>0</v>
      </c>
      <c r="D37" s="158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t="str">
        <f>'подаци о школи за сведочанство'!$B$1</f>
        <v>Трговачка школа</v>
      </c>
      <c r="P37" t="str">
        <f>'подаци о школи за сведочанство'!$B$2</f>
        <v>Београд</v>
      </c>
      <c r="Q37" t="str">
        <f>'подаци о школи за сведочанство'!$B$3</f>
        <v>022-05-425/94-03</v>
      </c>
      <c r="R37" t="str">
        <f>'подаци о школи за сведочанство'!$B$4</f>
        <v>22.04.1994.</v>
      </c>
      <c r="S37" t="str">
        <f>'подаци о школи за сведочанство'!$B$5</f>
        <v>2016/2017.</v>
      </c>
      <c r="T37">
        <f>'подаци о школи за сведочанство'!$B$6</f>
        <v>0</v>
      </c>
      <c r="U37" t="str">
        <f>'подаци о школи за сведочанство'!$B$7</f>
        <v>Комерцијалиста</v>
      </c>
      <c r="V37" t="str">
        <f>'подаци о школи за сведочанство'!$B$8</f>
        <v>четири</v>
      </c>
      <c r="W37" t="str">
        <f>'оцене ученика'!$D$2</f>
        <v>Српски  језик и књижевност</v>
      </c>
      <c r="X37" s="9" t="str">
        <f>IF('оцене ученика'!D38=1,"недовољан", IF('оцене ученика'!D38=2,"довољан", IF('оцене ученика'!D38=3,"добар", IF('оцене ученика'!D38=4,"врло добар", IF('оцене ученика'!D38=5,"одличан"," ")))))</f>
        <v xml:space="preserve"> </v>
      </c>
      <c r="Y37" t="str">
        <f>IF('оцене ученика'!$E$2=0," ",'оцене ученика'!$E$2)</f>
        <v>Енглески    језик</v>
      </c>
      <c r="Z37" t="str">
        <f>IF('оцене ученика'!E38=1,"недовољан", IF('оцене ученика'!E38=2,"довољан", IF('оцене ученика'!E38=3,"добар", IF('оцене ученика'!E38=4,"врло добар", IF('оцене ученика'!E38=5,"одличан"," ")))))</f>
        <v xml:space="preserve"> </v>
      </c>
      <c r="AA37" t="str">
        <f>IF('оцене ученика'!$F$2=0," ",'оцене ученика'!$F$2)</f>
        <v>Физичко васпитање</v>
      </c>
      <c r="AB37" t="str">
        <f>IF('оцене ученика'!F38=1,"недовољан", IF('оцене ученика'!F38=2,"довољан", IF('оцене ученика'!F38=3,"добар", IF('оцене ученика'!F38=4,"врло добар", IF('оцене ученика'!F38=5,"одличан"," ")))))</f>
        <v xml:space="preserve"> </v>
      </c>
      <c r="AC37" t="str">
        <f>IF('оцене ученика'!$G$2=0," ",'оцене ученика'!$G$2)</f>
        <v>Матекатика</v>
      </c>
      <c r="AD37" t="str">
        <f>IF('оцене ученика'!G38=1,"недовољан", IF('оцене ученика'!G38=2,"довољан", IF('оцене ученика'!G38=3,"добар", IF('оцене ученика'!G38=4,"врло добар", IF('оцене ученика'!G38=5,"одличан"," ")))))</f>
        <v xml:space="preserve"> </v>
      </c>
      <c r="AE37" t="str">
        <f>IF('оцене ученика'!$H$2=0," ",'оцене ученика'!$H$2)</f>
        <v>Хемија</v>
      </c>
      <c r="AF37" t="str">
        <f>IF('оцене ученика'!H38=1,"недовољан", IF('оцене ученика'!H38=2,"довољан", IF('оцене ученика'!H38=3,"добар", IF('оцене ученика'!H38=4,"врло добар", IF('оцене ученика'!H38=5,"одличан"," ")))))</f>
        <v xml:space="preserve"> </v>
      </c>
      <c r="AG37" t="str">
        <f>IF('оцене ученика'!$I$2=0," ",'оцене ученика'!$I$2)</f>
        <v>Биологија</v>
      </c>
      <c r="AH37" t="str">
        <f>IF('оцене ученика'!I38=1,"недовољан", IF('оцене ученика'!I38=2,"довољан", IF('оцене ученика'!I38=3,"добар", IF('оцене ученика'!I38=4,"врло добар", IF('оцене ученика'!I38=5,"одличан"," ")))))</f>
        <v xml:space="preserve"> </v>
      </c>
      <c r="AI37" t="str">
        <f>IF('оцене ученика'!$J$2=0," ",'оцене ученика'!$J$2)</f>
        <v>Немачки   језик</v>
      </c>
      <c r="AJ37" t="str">
        <f>IF('оцене ученика'!J38=1,"недовољан", IF('оцене ученика'!J38=2,"довољан", IF('оцене ученика'!J38=3,"добар", IF('оцене ученика'!J38=4,"врло добар", IF('оцене ученика'!J38=5,"одличан"," ")))))</f>
        <v xml:space="preserve"> </v>
      </c>
      <c r="AK37" t="str">
        <f>IF('оцене ученика'!$K$2=0," ",'оцене ученика'!$K$2)</f>
        <v>Принципи  економије</v>
      </c>
      <c r="AL37" t="str">
        <f>IF('оцене ученика'!K38=1,"недовољан", IF('оцене ученика'!K38=2,"довољан", IF('оцене ученика'!K38=3,"добар", IF('оцене ученика'!K38=4,"врло добар", IF('оцене ученика'!K38=5,"одличан"," ")))))</f>
        <v xml:space="preserve"> </v>
      </c>
      <c r="AM37" t="str">
        <f>IF('оцене ученика'!$L$2=0," ",'оцене ученика'!$L$2)</f>
        <v>Право</v>
      </c>
      <c r="AN37" t="str">
        <f>IF('оцене ученика'!L38=1,"недовољан", IF('оцене ученика'!L38=2,"довољан", IF('оцене ученика'!L38=3,"добар3", IF('оцене ученика'!L38=4,"врло добар", IF('оцене ученика'!L38=5,"одличан"," ")))))</f>
        <v xml:space="preserve"> </v>
      </c>
      <c r="AO37" t="str">
        <f>IF('оцене ученика'!$M$2=0," ",'оцене ученика'!$M$2)</f>
        <v>Канцеларијско   пословање</v>
      </c>
      <c r="AP37" t="str">
        <f>IF('оцене ученика'!M38=1,"недовољан", IF('оцене ученика'!M38=2,"довољан", IF('оцене ученика'!M38=3,"добар", IF('оцене ученика'!M38=4,"врло добар", IF('оцене ученика'!M38=5,"одличан"," ")))))</f>
        <v xml:space="preserve"> </v>
      </c>
      <c r="AQ37" t="str">
        <f>IF('оцене ученика'!$N$2=0," ",'оцене ученика'!$N$2)</f>
        <v>Рачуноводство у   трговини</v>
      </c>
      <c r="AR37" t="str">
        <f>IF('оцене ученика'!N38=1,"недовољан", IF('оцене ученика'!N38=2,"довољан", IF('оцене ученика'!N38=3,"добар", IF('оцене ученика'!N38=4,"врло добар", IF('оцене ученика'!N38=5,"одличан"," ")))))</f>
        <v xml:space="preserve"> </v>
      </c>
      <c r="AS37" t="str">
        <f>IF('оцене ученика'!$O$2=0," ",'оцене ученика'!$O$2)</f>
        <v>Организација  набавке и продаје</v>
      </c>
      <c r="AT37" t="str">
        <f>IF('оцене ученика'!O38=1,"недовољан", IF('оцене ученика'!O38=2,"довољан", IF('оцене ученика'!O38=3,"добар", IF('оцене ученика'!O38=4,"врло добар", IF('оцене ученика'!O38=5,"одличан"," ")))))</f>
        <v xml:space="preserve"> </v>
      </c>
      <c r="AU37" t="str">
        <f>IF('оцене ученика'!$P$2=0," ",'оцене ученика'!$P$2)</f>
        <v>Обука у  виртуелном  предузећу</v>
      </c>
      <c r="AV37" t="str">
        <f>IF('оцене ученика'!P38=1,"недовољан", IF('оцене ученика'!P38=2,"довољан", IF('оцене ученика'!P38=3,"добар", IF('оцене ученика'!P38=4,"врло добар", IF('оцене ученика'!P38=5,"одличан"," ")))))</f>
        <v xml:space="preserve"> </v>
      </c>
      <c r="AW37" t="str">
        <f>IF('оцене ученика'!$Q$2=0," ",'оцене ученика'!$Q$2)</f>
        <v xml:space="preserve"> </v>
      </c>
      <c r="AX37" t="str">
        <f>IF('оцене ученика'!Q38=1,"недовољан", IF('оцене ученика'!Q38=2,"довољан", IF('оцене ученика'!Q38=3,"добар", IF('оцене ученика'!Q38=4,"врло добар", IF('оцене ученика'!Q38=5,"одличан"," ")))))</f>
        <v xml:space="preserve"> </v>
      </c>
      <c r="AY37" t="str">
        <f>IF('оцене ученика'!$R$2=0," ",'оцене ученика'!$R$2)</f>
        <v xml:space="preserve"> </v>
      </c>
      <c r="AZ37" t="str">
        <f>IF('оцене ученика'!R38=1,"недовољан", IF('оцене ученика'!R38=2,"довољан", IF('оцене ученика'!R38=3,"добар", IF('оцене ученика'!R38=4,"врло добар", IF('оцене ученика'!R38=5,"одличан"," ")))))</f>
        <v xml:space="preserve"> </v>
      </c>
      <c r="BA37" t="str">
        <f>IF('оцене ученика'!$S$2=0," ",'оцене ученика'!$S$2)</f>
        <v xml:space="preserve"> </v>
      </c>
      <c r="BB37" t="str">
        <f>IF('оцене ученика'!S38=1,"недовољан", IF('оцене ученика'!S38=2,"довољан", IF('оцене ученика'!S38=3,"добар", IF('оцене ученика'!S38=4,"врло добар", IF('оцене ученика'!S38=5,"одличан"," ")))))</f>
        <v xml:space="preserve"> </v>
      </c>
      <c r="BC37" t="str">
        <f>IF('оцене ученика'!$T$2=0," ",'оцене ученика'!$T$2)</f>
        <v xml:space="preserve"> </v>
      </c>
      <c r="BD37" t="str">
        <f>IF('оцене ученика'!T38=1,"недовољан", IF('оцене ученика'!T38=2,"довољан", IF('оцене ученика'!T38=3,"добар", IF('оцене ученика'!T38=4,"врло добар", IF('оцене ученика'!T38=5,"одличан"," ")))))</f>
        <v xml:space="preserve"> </v>
      </c>
      <c r="BE37" t="str">
        <f>IF('оцене ученика'!$U$2=0," ",'оцене ученика'!$U$2)</f>
        <v xml:space="preserve"> </v>
      </c>
      <c r="BF37" t="str">
        <f>IF('оцене ученика'!U38=1,"недовољан", IF('оцене ученика'!U38=2,"довољан", IF('оцене ученика'!U38=3,"добар", IF('оцене ученика'!U38=4,"врло добар", IF('оцене ученика'!U38=5,"одличан"," ")))))</f>
        <v xml:space="preserve"> </v>
      </c>
      <c r="BG37" t="str">
        <f>IF('оцене ученика'!W38=0,IF('оцене ученика'!X38=0," ",'оцене ученика'!$X$2),'оцене ученика'!$W$2)</f>
        <v xml:space="preserve"> </v>
      </c>
      <c r="BH37" t="str">
        <f>IF(BG37='оцене ученика'!$W$2,'оцене ученика'!W38,IF('подаци о ученицима'!BG37='оцене ученика'!$X$2,'оцене ученика'!X38," "))</f>
        <v xml:space="preserve"> </v>
      </c>
      <c r="BI37" s="9" t="str">
        <f>IF('оцене ученика'!Y38=1, "незадовољавајуће        1",IF('оцене ученика'!Y38=2,"довољно        2",IF('оцене ученика'!Y38=3,"добро        3",IF('оцене ученика'!Y38=4,"врло добро        4",IF('оцене ученика'!Y38=5,"примерно        5"," ")))))</f>
        <v xml:space="preserve"> </v>
      </c>
      <c r="BJ37" t="str">
        <f>IF('оцене ученика'!AF38="Одличан","одличним",IF('оцене ученика'!AF38="Врло добар","врло добрим",IF('оцене ученика'!AF38="Добар","добрим",IF('оцене ученика'!AF38="Довољан","довољним",IF('оцене ученика'!AF38="Недовољан","недовољним"," ")))))</f>
        <v xml:space="preserve"> </v>
      </c>
      <c r="BK37" s="10" t="str">
        <f>'оцене ученика'!AE38</f>
        <v xml:space="preserve"> </v>
      </c>
      <c r="BL37" s="10" t="e">
        <f t="shared" si="0"/>
        <v>#VALUE!</v>
      </c>
      <c r="BM37" s="11" t="e">
        <f t="shared" si="1"/>
        <v>#VALUE!</v>
      </c>
      <c r="BN37" t="e">
        <f t="shared" si="2"/>
        <v>#VALUE!</v>
      </c>
      <c r="BO37" t="e">
        <f>'подаци о школи за сведочанство'!$D$5</f>
        <v>#VALUE!</v>
      </c>
      <c r="BP37" t="str">
        <f>IF('оцене ученика'!D38=0," ",'оцене ученика'!D38)</f>
        <v xml:space="preserve"> </v>
      </c>
      <c r="BQ37" t="str">
        <f>IF('оцене ученика'!E38=0," ",'оцене ученика'!E38)</f>
        <v xml:space="preserve"> </v>
      </c>
      <c r="BR37" t="str">
        <f>IF('оцене ученика'!F38=0," ",'оцене ученика'!F38)</f>
        <v xml:space="preserve"> </v>
      </c>
      <c r="BS37" t="str">
        <f>IF('оцене ученика'!G38=0," ",'оцене ученика'!G38)</f>
        <v xml:space="preserve"> </v>
      </c>
      <c r="BT37" t="str">
        <f>IF('оцене ученика'!H38=0," ",'оцене ученика'!H38)</f>
        <v xml:space="preserve"> </v>
      </c>
      <c r="BU37" t="str">
        <f>IF('оцене ученика'!I38=0," ",'оцене ученика'!I38)</f>
        <v xml:space="preserve"> </v>
      </c>
      <c r="BV37" t="str">
        <f>IF('оцене ученика'!J38=0," ",'оцене ученика'!J38)</f>
        <v xml:space="preserve"> </v>
      </c>
      <c r="BW37" t="str">
        <f>IF('оцене ученика'!K38=0," ",'оцене ученика'!K38)</f>
        <v xml:space="preserve"> </v>
      </c>
      <c r="BX37" t="str">
        <f>IF('оцене ученика'!L38=0," ",'оцене ученика'!L38)</f>
        <v xml:space="preserve"> </v>
      </c>
      <c r="BY37" t="str">
        <f>IF('оцене ученика'!M38=0," ",'оцене ученика'!M38)</f>
        <v xml:space="preserve"> </v>
      </c>
      <c r="BZ37" t="str">
        <f>IF('оцене ученика'!N38=0," ",'оцене ученика'!N38)</f>
        <v xml:space="preserve"> </v>
      </c>
      <c r="CA37" t="str">
        <f>IF('оцене ученика'!O38=0," ",'оцене ученика'!O38)</f>
        <v xml:space="preserve"> </v>
      </c>
      <c r="CB37" t="str">
        <f>IF('оцене ученика'!P38=0," ",'оцене ученика'!P38)</f>
        <v xml:space="preserve"> </v>
      </c>
      <c r="CC37" t="str">
        <f>IF('оцене ученика'!Q38=0," ",'оцене ученика'!Q38)</f>
        <v xml:space="preserve"> </v>
      </c>
      <c r="CD37" t="str">
        <f>IF('оцене ученика'!R38=0," ",'оцене ученика'!R38)</f>
        <v xml:space="preserve"> </v>
      </c>
      <c r="CE37" t="str">
        <f>IF('оцене ученика'!S38=0," ",'оцене ученика'!S38)</f>
        <v xml:space="preserve"> </v>
      </c>
      <c r="CF37" t="str">
        <f>IF('оцене ученика'!T38=0," ",'оцене ученика'!T38)</f>
        <v xml:space="preserve"> </v>
      </c>
      <c r="CG37" t="str">
        <f>IF('оцене ученика'!U38=0," ",'оцене ученика'!U38)</f>
        <v xml:space="preserve"> </v>
      </c>
    </row>
    <row r="38" spans="1:85" x14ac:dyDescent="0.2">
      <c r="A38" s="156">
        <f>'оцене ученика'!A39</f>
        <v>37</v>
      </c>
      <c r="B38" s="156">
        <f>'оцене ученика'!B39</f>
        <v>0</v>
      </c>
      <c r="C38" s="156">
        <f>'оцене ученика'!C39</f>
        <v>0</v>
      </c>
      <c r="D38" s="158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t="str">
        <f>'подаци о школи за сведочанство'!$B$1</f>
        <v>Трговачка школа</v>
      </c>
      <c r="P38" t="str">
        <f>'подаци о школи за сведочанство'!$B$2</f>
        <v>Београд</v>
      </c>
      <c r="Q38" t="str">
        <f>'подаци о школи за сведочанство'!$B$3</f>
        <v>022-05-425/94-03</v>
      </c>
      <c r="R38" t="str">
        <f>'подаци о школи за сведочанство'!$B$4</f>
        <v>22.04.1994.</v>
      </c>
      <c r="S38" t="str">
        <f>'подаци о школи за сведочанство'!$B$5</f>
        <v>2016/2017.</v>
      </c>
      <c r="T38">
        <f>'подаци о школи за сведочанство'!$B$6</f>
        <v>0</v>
      </c>
      <c r="U38" t="str">
        <f>'подаци о школи за сведочанство'!$B$7</f>
        <v>Комерцијалиста</v>
      </c>
      <c r="V38" t="str">
        <f>'подаци о школи за сведочанство'!$B$8</f>
        <v>четири</v>
      </c>
      <c r="W38" t="str">
        <f>'оцене ученика'!$D$2</f>
        <v>Српски  језик и књижевност</v>
      </c>
      <c r="X38" s="9" t="str">
        <f>IF('оцене ученика'!D39=1,"недовољан", IF('оцене ученика'!D39=2,"довољан", IF('оцене ученика'!D39=3,"добар", IF('оцене ученика'!D39=4,"врло добар", IF('оцене ученика'!D39=5,"одличан"," ")))))</f>
        <v xml:space="preserve"> </v>
      </c>
      <c r="Y38" t="str">
        <f>IF('оцене ученика'!$E$2=0," ",'оцене ученика'!$E$2)</f>
        <v>Енглески    језик</v>
      </c>
      <c r="Z38" t="str">
        <f>IF('оцене ученика'!E39=1,"недовољан", IF('оцене ученика'!E39=2,"довољан", IF('оцене ученика'!E39=3,"добар", IF('оцене ученика'!E39=4,"врло добар", IF('оцене ученика'!E39=5,"одличан"," ")))))</f>
        <v xml:space="preserve"> </v>
      </c>
      <c r="AA38" t="str">
        <f>IF('оцене ученика'!$F$2=0," ",'оцене ученика'!$F$2)</f>
        <v>Физичко васпитање</v>
      </c>
      <c r="AB38" t="str">
        <f>IF('оцене ученика'!F39=1,"недовољан", IF('оцене ученика'!F39=2,"довољан", IF('оцене ученика'!F39=3,"добар", IF('оцене ученика'!F39=4,"врло добар", IF('оцене ученика'!F39=5,"одличан"," ")))))</f>
        <v xml:space="preserve"> </v>
      </c>
      <c r="AC38" t="str">
        <f>IF('оцене ученика'!$G$2=0," ",'оцене ученика'!$G$2)</f>
        <v>Матекатика</v>
      </c>
      <c r="AD38" t="str">
        <f>IF('оцене ученика'!G39=1,"недовољан", IF('оцене ученика'!G39=2,"довољан", IF('оцене ученика'!G39=3,"добар", IF('оцене ученика'!G39=4,"врло добар", IF('оцене ученика'!G39=5,"одличан"," ")))))</f>
        <v xml:space="preserve"> </v>
      </c>
      <c r="AE38" t="str">
        <f>IF('оцене ученика'!$H$2=0," ",'оцене ученика'!$H$2)</f>
        <v>Хемија</v>
      </c>
      <c r="AF38" t="str">
        <f>IF('оцене ученика'!H39=1,"недовољан", IF('оцене ученика'!H39=2,"довољан", IF('оцене ученика'!H39=3,"добар", IF('оцене ученика'!H39=4,"врло добар", IF('оцене ученика'!H39=5,"одличан"," ")))))</f>
        <v xml:space="preserve"> </v>
      </c>
      <c r="AG38" t="str">
        <f>IF('оцене ученика'!$I$2=0," ",'оцене ученика'!$I$2)</f>
        <v>Биологија</v>
      </c>
      <c r="AH38" t="str">
        <f>IF('оцене ученика'!I39=1,"недовољан", IF('оцене ученика'!I39=2,"довољан", IF('оцене ученика'!I39=3,"добар", IF('оцене ученика'!I39=4,"врло добар", IF('оцене ученика'!I39=5,"одличан"," ")))))</f>
        <v xml:space="preserve"> </v>
      </c>
      <c r="AI38" t="str">
        <f>IF('оцене ученика'!$J$2=0," ",'оцене ученика'!$J$2)</f>
        <v>Немачки   језик</v>
      </c>
      <c r="AJ38" t="str">
        <f>IF('оцене ученика'!J39=1,"недовољан", IF('оцене ученика'!J39=2,"довољан", IF('оцене ученика'!J39=3,"добар", IF('оцене ученика'!J39=4,"врло добар", IF('оцене ученика'!J39=5,"одличан"," ")))))</f>
        <v xml:space="preserve"> </v>
      </c>
      <c r="AK38" t="str">
        <f>IF('оцене ученика'!$K$2=0," ",'оцене ученика'!$K$2)</f>
        <v>Принципи  економије</v>
      </c>
      <c r="AL38" t="str">
        <f>IF('оцене ученика'!K39=1,"недовољан", IF('оцене ученика'!K39=2,"довољан", IF('оцене ученика'!K39=3,"добар", IF('оцене ученика'!K39=4,"врло добар", IF('оцене ученика'!K39=5,"одличан"," ")))))</f>
        <v xml:space="preserve"> </v>
      </c>
      <c r="AM38" t="str">
        <f>IF('оцене ученика'!$L$2=0," ",'оцене ученика'!$L$2)</f>
        <v>Право</v>
      </c>
      <c r="AN38" t="str">
        <f>IF('оцене ученика'!L39=1,"недовољан", IF('оцене ученика'!L39=2,"довољан", IF('оцене ученика'!L39=3,"добар3", IF('оцене ученика'!L39=4,"врло добар", IF('оцене ученика'!L39=5,"одличан"," ")))))</f>
        <v xml:space="preserve"> </v>
      </c>
      <c r="AO38" t="str">
        <f>IF('оцене ученика'!$M$2=0," ",'оцене ученика'!$M$2)</f>
        <v>Канцеларијско   пословање</v>
      </c>
      <c r="AP38" t="str">
        <f>IF('оцене ученика'!M39=1,"недовољан", IF('оцене ученика'!M39=2,"довољан", IF('оцене ученика'!M39=3,"добар", IF('оцене ученика'!M39=4,"врло добар", IF('оцене ученика'!M39=5,"одличан"," ")))))</f>
        <v xml:space="preserve"> </v>
      </c>
      <c r="AQ38" t="str">
        <f>IF('оцене ученика'!$N$2=0," ",'оцене ученика'!$N$2)</f>
        <v>Рачуноводство у   трговини</v>
      </c>
      <c r="AR38" t="str">
        <f>IF('оцене ученика'!N39=1,"недовољан", IF('оцене ученика'!N39=2,"довољан", IF('оцене ученика'!N39=3,"добар", IF('оцене ученика'!N39=4,"врло добар", IF('оцене ученика'!N39=5,"одличан"," ")))))</f>
        <v xml:space="preserve"> </v>
      </c>
      <c r="AS38" t="str">
        <f>IF('оцене ученика'!$O$2=0," ",'оцене ученика'!$O$2)</f>
        <v>Организација  набавке и продаје</v>
      </c>
      <c r="AT38" t="str">
        <f>IF('оцене ученика'!O39=1,"недовољан", IF('оцене ученика'!O39=2,"довољан", IF('оцене ученика'!O39=3,"добар", IF('оцене ученика'!O39=4,"врло добар", IF('оцене ученика'!O39=5,"одличан"," ")))))</f>
        <v xml:space="preserve"> </v>
      </c>
      <c r="AU38" t="str">
        <f>IF('оцене ученика'!$P$2=0," ",'оцене ученика'!$P$2)</f>
        <v>Обука у  виртуелном  предузећу</v>
      </c>
      <c r="AV38" t="str">
        <f>IF('оцене ученика'!P39=1,"недовољан", IF('оцене ученика'!P39=2,"довољан", IF('оцене ученика'!P39=3,"добар", IF('оцене ученика'!P39=4,"врло добар", IF('оцене ученика'!P39=5,"одличан"," ")))))</f>
        <v xml:space="preserve"> </v>
      </c>
      <c r="AW38" t="str">
        <f>IF('оцене ученика'!$Q$2=0," ",'оцене ученика'!$Q$2)</f>
        <v xml:space="preserve"> </v>
      </c>
      <c r="AX38" t="str">
        <f>IF('оцене ученика'!Q39=1,"недовољан", IF('оцене ученика'!Q39=2,"довољан", IF('оцене ученика'!Q39=3,"добар", IF('оцене ученика'!Q39=4,"врло добар", IF('оцене ученика'!Q39=5,"одличан"," ")))))</f>
        <v xml:space="preserve"> </v>
      </c>
      <c r="AY38" t="str">
        <f>IF('оцене ученика'!$R$2=0," ",'оцене ученика'!$R$2)</f>
        <v xml:space="preserve"> </v>
      </c>
      <c r="AZ38" t="str">
        <f>IF('оцене ученика'!R39=1,"недовољан", IF('оцене ученика'!R39=2,"довољан", IF('оцене ученика'!R39=3,"добар", IF('оцене ученика'!R39=4,"врло добар", IF('оцене ученика'!R39=5,"одличан"," ")))))</f>
        <v xml:space="preserve"> </v>
      </c>
      <c r="BA38" t="str">
        <f>IF('оцене ученика'!$S$2=0," ",'оцене ученика'!$S$2)</f>
        <v xml:space="preserve"> </v>
      </c>
      <c r="BB38" t="str">
        <f>IF('оцене ученика'!S39=1,"недовољан", IF('оцене ученика'!S39=2,"довољан", IF('оцене ученика'!S39=3,"добар", IF('оцене ученика'!S39=4,"врло добар", IF('оцене ученика'!S39=5,"одличан"," ")))))</f>
        <v xml:space="preserve"> </v>
      </c>
      <c r="BC38" t="str">
        <f>IF('оцене ученика'!$T$2=0," ",'оцене ученика'!$T$2)</f>
        <v xml:space="preserve"> </v>
      </c>
      <c r="BD38" t="str">
        <f>IF('оцене ученика'!T39=1,"недовољан", IF('оцене ученика'!T39=2,"довољан", IF('оцене ученика'!T39=3,"добар", IF('оцене ученика'!T39=4,"врло добар", IF('оцене ученика'!T39=5,"одличан"," ")))))</f>
        <v xml:space="preserve"> </v>
      </c>
      <c r="BE38" t="str">
        <f>IF('оцене ученика'!$U$2=0," ",'оцене ученика'!$U$2)</f>
        <v xml:space="preserve"> </v>
      </c>
      <c r="BF38" t="str">
        <f>IF('оцене ученика'!U39=1,"недовољан", IF('оцене ученика'!U39=2,"довољан", IF('оцене ученика'!U39=3,"добар", IF('оцене ученика'!U39=4,"врло добар", IF('оцене ученика'!U39=5,"одличан"," ")))))</f>
        <v xml:space="preserve"> </v>
      </c>
      <c r="BG38" t="str">
        <f>IF('оцене ученика'!W39=0,IF('оцене ученика'!X39=0," ",'оцене ученика'!$X$2),'оцене ученика'!$W$2)</f>
        <v xml:space="preserve"> </v>
      </c>
      <c r="BH38" t="str">
        <f>IF(BG38='оцене ученика'!$W$2,'оцене ученика'!W39,IF('подаци о ученицима'!BG38='оцене ученика'!$X$2,'оцене ученика'!X39," "))</f>
        <v xml:space="preserve"> </v>
      </c>
      <c r="BI38" s="9" t="str">
        <f>IF('оцене ученика'!Y39=1, "незадовољавајуће        1",IF('оцене ученика'!Y39=2,"довољно        2",IF('оцене ученика'!Y39=3,"добро        3",IF('оцене ученика'!Y39=4,"врло добро        4",IF('оцене ученика'!Y39=5,"примерно        5"," ")))))</f>
        <v xml:space="preserve"> </v>
      </c>
      <c r="BJ38" t="str">
        <f>IF('оцене ученика'!AF39="Одличан","одличним",IF('оцене ученика'!AF39="Врло добар","врло добрим",IF('оцене ученика'!AF39="Добар","добрим",IF('оцене ученика'!AF39="Довољан","довољним",IF('оцене ученика'!AF39="Недовољан","недовољним"," ")))))</f>
        <v xml:space="preserve"> </v>
      </c>
      <c r="BK38" s="10" t="str">
        <f>'оцене ученика'!AE39</f>
        <v xml:space="preserve"> </v>
      </c>
      <c r="BL38" s="10" t="e">
        <f t="shared" si="0"/>
        <v>#VALUE!</v>
      </c>
      <c r="BM38" s="11" t="e">
        <f t="shared" si="1"/>
        <v>#VALUE!</v>
      </c>
      <c r="BN38" t="e">
        <f t="shared" si="2"/>
        <v>#VALUE!</v>
      </c>
      <c r="BO38" t="e">
        <f>'подаци о школи за сведочанство'!$D$5</f>
        <v>#VALUE!</v>
      </c>
      <c r="BP38" t="str">
        <f>IF('оцене ученика'!D39=0," ",'оцене ученика'!D39)</f>
        <v xml:space="preserve"> </v>
      </c>
      <c r="BQ38" t="str">
        <f>IF('оцене ученика'!E39=0," ",'оцене ученика'!E39)</f>
        <v xml:space="preserve"> </v>
      </c>
      <c r="BR38" t="str">
        <f>IF('оцене ученика'!F39=0," ",'оцене ученика'!F39)</f>
        <v xml:space="preserve"> </v>
      </c>
      <c r="BS38" t="str">
        <f>IF('оцене ученика'!G39=0," ",'оцене ученика'!G39)</f>
        <v xml:space="preserve"> </v>
      </c>
      <c r="BT38" t="str">
        <f>IF('оцене ученика'!H39=0," ",'оцене ученика'!H39)</f>
        <v xml:space="preserve"> </v>
      </c>
      <c r="BU38" t="str">
        <f>IF('оцене ученика'!I39=0," ",'оцене ученика'!I39)</f>
        <v xml:space="preserve"> </v>
      </c>
      <c r="BV38" t="str">
        <f>IF('оцене ученика'!J39=0," ",'оцене ученика'!J39)</f>
        <v xml:space="preserve"> </v>
      </c>
      <c r="BW38" t="str">
        <f>IF('оцене ученика'!K39=0," ",'оцене ученика'!K39)</f>
        <v xml:space="preserve"> </v>
      </c>
      <c r="BX38" t="str">
        <f>IF('оцене ученика'!L39=0," ",'оцене ученика'!L39)</f>
        <v xml:space="preserve"> </v>
      </c>
      <c r="BY38" t="str">
        <f>IF('оцене ученика'!M39=0," ",'оцене ученика'!M39)</f>
        <v xml:space="preserve"> </v>
      </c>
      <c r="BZ38" t="str">
        <f>IF('оцене ученика'!N39=0," ",'оцене ученика'!N39)</f>
        <v xml:space="preserve"> </v>
      </c>
      <c r="CA38" t="str">
        <f>IF('оцене ученика'!O39=0," ",'оцене ученика'!O39)</f>
        <v xml:space="preserve"> </v>
      </c>
      <c r="CB38" t="str">
        <f>IF('оцене ученика'!P39=0," ",'оцене ученика'!P39)</f>
        <v xml:space="preserve"> </v>
      </c>
      <c r="CC38" t="str">
        <f>IF('оцене ученика'!Q39=0," ",'оцене ученика'!Q39)</f>
        <v xml:space="preserve"> </v>
      </c>
      <c r="CD38" t="str">
        <f>IF('оцене ученика'!R39=0," ",'оцене ученика'!R39)</f>
        <v xml:space="preserve"> </v>
      </c>
      <c r="CE38" t="str">
        <f>IF('оцене ученика'!S39=0," ",'оцене ученика'!S39)</f>
        <v xml:space="preserve"> </v>
      </c>
      <c r="CF38" t="str">
        <f>IF('оцене ученика'!T39=0," ",'оцене ученика'!T39)</f>
        <v xml:space="preserve"> </v>
      </c>
      <c r="CG38" t="str">
        <f>IF('оцене ученика'!U39=0," ",'оцене ученика'!U39)</f>
        <v xml:space="preserve"> </v>
      </c>
    </row>
    <row r="39" spans="1:85" x14ac:dyDescent="0.2">
      <c r="A39" s="156">
        <f>'оцене ученика'!A40</f>
        <v>38</v>
      </c>
      <c r="B39" s="156">
        <f>'оцене ученика'!B40</f>
        <v>0</v>
      </c>
      <c r="C39" s="156">
        <f>'оцене ученика'!C40</f>
        <v>0</v>
      </c>
      <c r="D39" s="158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t="str">
        <f>'подаци о школи за сведочанство'!$B$1</f>
        <v>Трговачка школа</v>
      </c>
      <c r="P39" t="str">
        <f>'подаци о школи за сведочанство'!$B$2</f>
        <v>Београд</v>
      </c>
      <c r="Q39" t="str">
        <f>'подаци о школи за сведочанство'!$B$3</f>
        <v>022-05-425/94-03</v>
      </c>
      <c r="R39" t="str">
        <f>'подаци о школи за сведочанство'!$B$4</f>
        <v>22.04.1994.</v>
      </c>
      <c r="S39" t="str">
        <f>'подаци о школи за сведочанство'!$B$5</f>
        <v>2016/2017.</v>
      </c>
      <c r="T39">
        <f>'подаци о школи за сведочанство'!$B$6</f>
        <v>0</v>
      </c>
      <c r="U39" t="str">
        <f>'подаци о школи за сведочанство'!$B$7</f>
        <v>Комерцијалиста</v>
      </c>
      <c r="V39" t="str">
        <f>'подаци о школи за сведочанство'!$B$8</f>
        <v>четири</v>
      </c>
      <c r="W39" t="str">
        <f>'оцене ученика'!$D$2</f>
        <v>Српски  језик и књижевност</v>
      </c>
      <c r="X39" s="9" t="str">
        <f>IF('оцене ученика'!D40=1,"недовољан", IF('оцене ученика'!D40=2,"довољан", IF('оцене ученика'!D40=3,"добар", IF('оцене ученика'!D40=4,"врло добар", IF('оцене ученика'!D40=5,"одличан"," ")))))</f>
        <v xml:space="preserve"> </v>
      </c>
      <c r="Y39" t="str">
        <f>IF('оцене ученика'!$E$2=0," ",'оцене ученика'!$E$2)</f>
        <v>Енглески    језик</v>
      </c>
      <c r="Z39" t="str">
        <f>IF('оцене ученика'!E40=1,"недовољан", IF('оцене ученика'!E40=2,"довољан", IF('оцене ученика'!E40=3,"добар", IF('оцене ученика'!E40=4,"врло добар", IF('оцене ученика'!E40=5,"одличан"," ")))))</f>
        <v xml:space="preserve"> </v>
      </c>
      <c r="AA39" t="str">
        <f>IF('оцене ученика'!$F$2=0," ",'оцене ученика'!$F$2)</f>
        <v>Физичко васпитање</v>
      </c>
      <c r="AB39" t="str">
        <f>IF('оцене ученика'!F40=1,"недовољан", IF('оцене ученика'!F40=2,"довољан", IF('оцене ученика'!F40=3,"добар", IF('оцене ученика'!F40=4,"врло добар", IF('оцене ученика'!F40=5,"одличан"," ")))))</f>
        <v xml:space="preserve"> </v>
      </c>
      <c r="AC39" t="str">
        <f>IF('оцене ученика'!$G$2=0," ",'оцене ученика'!$G$2)</f>
        <v>Матекатика</v>
      </c>
      <c r="AD39" t="str">
        <f>IF('оцене ученика'!G40=1,"недовољан", IF('оцене ученика'!G40=2,"довољан", IF('оцене ученика'!G40=3,"добар", IF('оцене ученика'!G40=4,"врло добар", IF('оцене ученика'!G40=5,"одличан"," ")))))</f>
        <v xml:space="preserve"> </v>
      </c>
      <c r="AE39" t="str">
        <f>IF('оцене ученика'!$H$2=0," ",'оцене ученика'!$H$2)</f>
        <v>Хемија</v>
      </c>
      <c r="AF39" t="str">
        <f>IF('оцене ученика'!H40=1,"недовољан", IF('оцене ученика'!H40=2,"довољан", IF('оцене ученика'!H40=3,"добар", IF('оцене ученика'!H40=4,"врло добар", IF('оцене ученика'!H40=5,"одличан"," ")))))</f>
        <v xml:space="preserve"> </v>
      </c>
      <c r="AG39" t="str">
        <f>IF('оцене ученика'!$I$2=0," ",'оцене ученика'!$I$2)</f>
        <v>Биологија</v>
      </c>
      <c r="AH39" t="str">
        <f>IF('оцене ученика'!I40=1,"недовољан", IF('оцене ученика'!I40=2,"довољан", IF('оцене ученика'!I40=3,"добар", IF('оцене ученика'!I40=4,"врло добар", IF('оцене ученика'!I40=5,"одличан"," ")))))</f>
        <v xml:space="preserve"> </v>
      </c>
      <c r="AI39" t="str">
        <f>IF('оцене ученика'!$J$2=0," ",'оцене ученика'!$J$2)</f>
        <v>Немачки   језик</v>
      </c>
      <c r="AJ39" t="str">
        <f>IF('оцене ученика'!J40=1,"недовољан", IF('оцене ученика'!J40=2,"довољан", IF('оцене ученика'!J40=3,"добар", IF('оцене ученика'!J40=4,"врло добар", IF('оцене ученика'!J40=5,"одличан"," ")))))</f>
        <v xml:space="preserve"> </v>
      </c>
      <c r="AK39" t="str">
        <f>IF('оцене ученика'!$K$2=0," ",'оцене ученика'!$K$2)</f>
        <v>Принципи  економије</v>
      </c>
      <c r="AL39" t="str">
        <f>IF('оцене ученика'!K40=1,"недовољан", IF('оцене ученика'!K40=2,"довољан", IF('оцене ученика'!K40=3,"добар", IF('оцене ученика'!K40=4,"врло добар", IF('оцене ученика'!K40=5,"одличан"," ")))))</f>
        <v xml:space="preserve"> </v>
      </c>
      <c r="AM39" t="str">
        <f>IF('оцене ученика'!$L$2=0," ",'оцене ученика'!$L$2)</f>
        <v>Право</v>
      </c>
      <c r="AN39" t="str">
        <f>IF('оцене ученика'!L40=1,"недовољан", IF('оцене ученика'!L40=2,"довољан", IF('оцене ученика'!L40=3,"добар3", IF('оцене ученика'!L40=4,"врло добар", IF('оцене ученика'!L40=5,"одличан"," ")))))</f>
        <v xml:space="preserve"> </v>
      </c>
      <c r="AO39" t="str">
        <f>IF('оцене ученика'!$M$2=0," ",'оцене ученика'!$M$2)</f>
        <v>Канцеларијско   пословање</v>
      </c>
      <c r="AP39" t="str">
        <f>IF('оцене ученика'!M40=1,"недовољан", IF('оцене ученика'!M40=2,"довољан", IF('оцене ученика'!M40=3,"добар", IF('оцене ученика'!M40=4,"врло добар", IF('оцене ученика'!M40=5,"одличан"," ")))))</f>
        <v xml:space="preserve"> </v>
      </c>
      <c r="AQ39" t="str">
        <f>IF('оцене ученика'!$N$2=0," ",'оцене ученика'!$N$2)</f>
        <v>Рачуноводство у   трговини</v>
      </c>
      <c r="AR39" t="str">
        <f>IF('оцене ученика'!N40=1,"недовољан", IF('оцене ученика'!N40=2,"довољан", IF('оцене ученика'!N40=3,"добар", IF('оцене ученика'!N40=4,"врло добар", IF('оцене ученика'!N40=5,"одличан"," ")))))</f>
        <v xml:space="preserve"> </v>
      </c>
      <c r="AS39" t="str">
        <f>IF('оцене ученика'!$O$2=0," ",'оцене ученика'!$O$2)</f>
        <v>Организација  набавке и продаје</v>
      </c>
      <c r="AT39" t="str">
        <f>IF('оцене ученика'!O40=1,"недовољан", IF('оцене ученика'!O40=2,"довољан", IF('оцене ученика'!O40=3,"добар", IF('оцене ученика'!O40=4,"врло добар", IF('оцене ученика'!O40=5,"одличан"," ")))))</f>
        <v xml:space="preserve"> </v>
      </c>
      <c r="AU39" t="str">
        <f>IF('оцене ученика'!$P$2=0," ",'оцене ученика'!$P$2)</f>
        <v>Обука у  виртуелном  предузећу</v>
      </c>
      <c r="AV39" t="str">
        <f>IF('оцене ученика'!P40=1,"недовољан", IF('оцене ученика'!P40=2,"довољан", IF('оцене ученика'!P40=3,"добар", IF('оцене ученика'!P40=4,"врло добар", IF('оцене ученика'!P40=5,"одличан"," ")))))</f>
        <v xml:space="preserve"> </v>
      </c>
      <c r="AW39" t="str">
        <f>IF('оцене ученика'!$Q$2=0," ",'оцене ученика'!$Q$2)</f>
        <v xml:space="preserve"> </v>
      </c>
      <c r="AX39" t="str">
        <f>IF('оцене ученика'!Q40=1,"недовољан", IF('оцене ученика'!Q40=2,"довољан", IF('оцене ученика'!Q40=3,"добар", IF('оцене ученика'!Q40=4,"врло добар", IF('оцене ученика'!Q40=5,"одличан"," ")))))</f>
        <v xml:space="preserve"> </v>
      </c>
      <c r="AY39" t="str">
        <f>IF('оцене ученика'!$R$2=0," ",'оцене ученика'!$R$2)</f>
        <v xml:space="preserve"> </v>
      </c>
      <c r="AZ39" t="str">
        <f>IF('оцене ученика'!R40=1,"недовољан", IF('оцене ученика'!R40=2,"довољан", IF('оцене ученика'!R40=3,"добар", IF('оцене ученика'!R40=4,"врло добар", IF('оцене ученика'!R40=5,"одличан"," ")))))</f>
        <v xml:space="preserve"> </v>
      </c>
      <c r="BA39" t="str">
        <f>IF('оцене ученика'!$S$2=0," ",'оцене ученика'!$S$2)</f>
        <v xml:space="preserve"> </v>
      </c>
      <c r="BB39" t="str">
        <f>IF('оцене ученика'!S40=1,"недовољан", IF('оцене ученика'!S40=2,"довољан", IF('оцене ученика'!S40=3,"добар", IF('оцене ученика'!S40=4,"врло добар", IF('оцене ученика'!S40=5,"одличан"," ")))))</f>
        <v xml:space="preserve"> </v>
      </c>
      <c r="BC39" t="str">
        <f>IF('оцене ученика'!$T$2=0," ",'оцене ученика'!$T$2)</f>
        <v xml:space="preserve"> </v>
      </c>
      <c r="BD39" t="str">
        <f>IF('оцене ученика'!T40=1,"недовољан", IF('оцене ученика'!T40=2,"довољан", IF('оцене ученика'!T40=3,"добар", IF('оцене ученика'!T40=4,"врло добар", IF('оцене ученика'!T40=5,"одличан"," ")))))</f>
        <v xml:space="preserve"> </v>
      </c>
      <c r="BE39" t="str">
        <f>IF('оцене ученика'!$U$2=0," ",'оцене ученика'!$U$2)</f>
        <v xml:space="preserve"> </v>
      </c>
      <c r="BF39" t="str">
        <f>IF('оцене ученика'!U40=1,"недовољан", IF('оцене ученика'!U40=2,"довољан", IF('оцене ученика'!U40=3,"добар", IF('оцене ученика'!U40=4,"врло добар", IF('оцене ученика'!U40=5,"одличан"," ")))))</f>
        <v xml:space="preserve"> </v>
      </c>
      <c r="BG39" t="str">
        <f>IF('оцене ученика'!W40=0,IF('оцене ученика'!X40=0," ",'оцене ученика'!$X$2),'оцене ученика'!$W$2)</f>
        <v xml:space="preserve"> </v>
      </c>
      <c r="BH39" t="str">
        <f>IF(BG39='оцене ученика'!$W$2,'оцене ученика'!W40,IF('подаци о ученицима'!BG39='оцене ученика'!$X$2,'оцене ученика'!X40," "))</f>
        <v xml:space="preserve"> </v>
      </c>
      <c r="BI39" s="9" t="str">
        <f>IF('оцене ученика'!Y40=1, "незадовољавајуће        1",IF('оцене ученика'!Y40=2,"довољно        2",IF('оцене ученика'!Y40=3,"добро        3",IF('оцене ученика'!Y40=4,"врло добро        4",IF('оцене ученика'!Y40=5,"примерно        5"," ")))))</f>
        <v xml:space="preserve"> </v>
      </c>
      <c r="BJ39" t="str">
        <f>IF('оцене ученика'!AF40="Одличан","одличним",IF('оцене ученика'!AF40="Врло добар","врло добрим",IF('оцене ученика'!AF40="Добар","добрим",IF('оцене ученика'!AF40="Довољан","довољним",IF('оцене ученика'!AF40="Недовољан","недовољним"," ")))))</f>
        <v xml:space="preserve"> </v>
      </c>
      <c r="BK39" s="10" t="str">
        <f>'оцене ученика'!AE40</f>
        <v xml:space="preserve"> </v>
      </c>
      <c r="BL39" s="10" t="e">
        <f t="shared" si="0"/>
        <v>#VALUE!</v>
      </c>
      <c r="BM39" s="11" t="e">
        <f t="shared" si="1"/>
        <v>#VALUE!</v>
      </c>
      <c r="BN39" t="e">
        <f t="shared" si="2"/>
        <v>#VALUE!</v>
      </c>
      <c r="BO39" t="e">
        <f>'подаци о школи за сведочанство'!$D$5</f>
        <v>#VALUE!</v>
      </c>
      <c r="BP39" t="str">
        <f>IF('оцене ученика'!D40=0," ",'оцене ученика'!D40)</f>
        <v xml:space="preserve"> </v>
      </c>
      <c r="BQ39" t="str">
        <f>IF('оцене ученика'!E40=0," ",'оцене ученика'!E40)</f>
        <v xml:space="preserve"> </v>
      </c>
      <c r="BR39" t="str">
        <f>IF('оцене ученика'!F40=0," ",'оцене ученика'!F40)</f>
        <v xml:space="preserve"> </v>
      </c>
      <c r="BS39" t="str">
        <f>IF('оцене ученика'!G40=0," ",'оцене ученика'!G40)</f>
        <v xml:space="preserve"> </v>
      </c>
      <c r="BT39" t="str">
        <f>IF('оцене ученика'!H40=0," ",'оцене ученика'!H40)</f>
        <v xml:space="preserve"> </v>
      </c>
      <c r="BU39" t="str">
        <f>IF('оцене ученика'!I40=0," ",'оцене ученика'!I40)</f>
        <v xml:space="preserve"> </v>
      </c>
      <c r="BV39" t="str">
        <f>IF('оцене ученика'!J40=0," ",'оцене ученика'!J40)</f>
        <v xml:space="preserve"> </v>
      </c>
      <c r="BW39" t="str">
        <f>IF('оцене ученика'!K40=0," ",'оцене ученика'!K40)</f>
        <v xml:space="preserve"> </v>
      </c>
      <c r="BX39" t="str">
        <f>IF('оцене ученика'!L40=0," ",'оцене ученика'!L40)</f>
        <v xml:space="preserve"> </v>
      </c>
      <c r="BY39" t="str">
        <f>IF('оцене ученика'!M40=0," ",'оцене ученика'!M40)</f>
        <v xml:space="preserve"> </v>
      </c>
      <c r="BZ39" t="str">
        <f>IF('оцене ученика'!N40=0," ",'оцене ученика'!N40)</f>
        <v xml:space="preserve"> </v>
      </c>
      <c r="CA39" t="str">
        <f>IF('оцене ученика'!O40=0," ",'оцене ученика'!O40)</f>
        <v xml:space="preserve"> </v>
      </c>
      <c r="CB39" t="str">
        <f>IF('оцене ученика'!P40=0," ",'оцене ученика'!P40)</f>
        <v xml:space="preserve"> </v>
      </c>
      <c r="CC39" t="str">
        <f>IF('оцене ученика'!Q40=0," ",'оцене ученика'!Q40)</f>
        <v xml:space="preserve"> </v>
      </c>
      <c r="CD39" t="str">
        <f>IF('оцене ученика'!R40=0," ",'оцене ученика'!R40)</f>
        <v xml:space="preserve"> </v>
      </c>
      <c r="CE39" t="str">
        <f>IF('оцене ученика'!S40=0," ",'оцене ученика'!S40)</f>
        <v xml:space="preserve"> </v>
      </c>
      <c r="CF39" t="str">
        <f>IF('оцене ученика'!T40=0," ",'оцене ученика'!T40)</f>
        <v xml:space="preserve"> </v>
      </c>
      <c r="CG39" t="str">
        <f>IF('оцене ученика'!U40=0," ",'оцене ученика'!U40)</f>
        <v xml:space="preserve"> </v>
      </c>
    </row>
    <row r="40" spans="1:85" x14ac:dyDescent="0.2">
      <c r="A40" s="156">
        <f>'оцене ученика'!A41</f>
        <v>39</v>
      </c>
      <c r="B40" s="156">
        <f>'оцене ученика'!B41</f>
        <v>0</v>
      </c>
      <c r="C40" s="156">
        <f>'оцене ученика'!C41</f>
        <v>0</v>
      </c>
      <c r="D40" s="158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t="str">
        <f>'подаци о школи за сведочанство'!$B$1</f>
        <v>Трговачка школа</v>
      </c>
      <c r="P40" t="str">
        <f>'подаци о школи за сведочанство'!$B$2</f>
        <v>Београд</v>
      </c>
      <c r="Q40" t="str">
        <f>'подаци о школи за сведочанство'!$B$3</f>
        <v>022-05-425/94-03</v>
      </c>
      <c r="R40" t="str">
        <f>'подаци о школи за сведочанство'!$B$4</f>
        <v>22.04.1994.</v>
      </c>
      <c r="S40" t="str">
        <f>'подаци о школи за сведочанство'!$B$5</f>
        <v>2016/2017.</v>
      </c>
      <c r="T40">
        <f>'подаци о школи за сведочанство'!$B$6</f>
        <v>0</v>
      </c>
      <c r="U40" t="str">
        <f>'подаци о школи за сведочанство'!$B$7</f>
        <v>Комерцијалиста</v>
      </c>
      <c r="V40" t="str">
        <f>'подаци о школи за сведочанство'!$B$8</f>
        <v>четири</v>
      </c>
      <c r="W40" t="str">
        <f>'оцене ученика'!$D$2</f>
        <v>Српски  језик и књижевност</v>
      </c>
      <c r="X40" s="9" t="str">
        <f>IF('оцене ученика'!D41=1,"недовољан", IF('оцене ученика'!D41=2,"довољан", IF('оцене ученика'!D41=3,"добар", IF('оцене ученика'!D41=4,"врло добар", IF('оцене ученика'!D41=5,"одличан"," ")))))</f>
        <v xml:space="preserve"> </v>
      </c>
      <c r="Y40" t="str">
        <f>IF('оцене ученика'!$E$2=0," ",'оцене ученика'!$E$2)</f>
        <v>Енглески    језик</v>
      </c>
      <c r="Z40" t="str">
        <f>IF('оцене ученика'!E41=1,"недовољан", IF('оцене ученика'!E41=2,"довољан", IF('оцене ученика'!E41=3,"добар", IF('оцене ученика'!E41=4,"врло добар", IF('оцене ученика'!E41=5,"одличан"," ")))))</f>
        <v xml:space="preserve"> </v>
      </c>
      <c r="AA40" t="str">
        <f>IF('оцене ученика'!$F$2=0," ",'оцене ученика'!$F$2)</f>
        <v>Физичко васпитање</v>
      </c>
      <c r="AB40" t="str">
        <f>IF('оцене ученика'!F41=1,"недовољан", IF('оцене ученика'!F41=2,"довољан", IF('оцене ученика'!F41=3,"добар", IF('оцене ученика'!F41=4,"врло добар", IF('оцене ученика'!F41=5,"одличан"," ")))))</f>
        <v xml:space="preserve"> </v>
      </c>
      <c r="AC40" t="str">
        <f>IF('оцене ученика'!$G$2=0," ",'оцене ученика'!$G$2)</f>
        <v>Матекатика</v>
      </c>
      <c r="AD40" t="str">
        <f>IF('оцене ученика'!G41=1,"недовољан", IF('оцене ученика'!G41=2,"довољан", IF('оцене ученика'!G41=3,"добар", IF('оцене ученика'!G41=4,"врло добар", IF('оцене ученика'!G41=5,"одличан"," ")))))</f>
        <v xml:space="preserve"> </v>
      </c>
      <c r="AE40" t="str">
        <f>IF('оцене ученика'!$H$2=0," ",'оцене ученика'!$H$2)</f>
        <v>Хемија</v>
      </c>
      <c r="AF40" t="str">
        <f>IF('оцене ученика'!H41=1,"недовољан", IF('оцене ученика'!H41=2,"довољан", IF('оцене ученика'!H41=3,"добар", IF('оцене ученика'!H41=4,"врло добар", IF('оцене ученика'!H41=5,"одличан"," ")))))</f>
        <v xml:space="preserve"> </v>
      </c>
      <c r="AG40" t="str">
        <f>IF('оцене ученика'!$I$2=0," ",'оцене ученика'!$I$2)</f>
        <v>Биологија</v>
      </c>
      <c r="AH40" t="str">
        <f>IF('оцене ученика'!I41=1,"недовољан", IF('оцене ученика'!I41=2,"довољан", IF('оцене ученика'!I41=3,"добар", IF('оцене ученика'!I41=4,"врло добар", IF('оцене ученика'!I41=5,"одличан"," ")))))</f>
        <v xml:space="preserve"> </v>
      </c>
      <c r="AI40" t="str">
        <f>IF('оцене ученика'!$J$2=0," ",'оцене ученика'!$J$2)</f>
        <v>Немачки   језик</v>
      </c>
      <c r="AJ40" t="str">
        <f>IF('оцене ученика'!J41=1,"недовољан", IF('оцене ученика'!J41=2,"довољан", IF('оцене ученика'!J41=3,"добар", IF('оцене ученика'!J41=4,"врло добар", IF('оцене ученика'!J41=5,"одличан"," ")))))</f>
        <v xml:space="preserve"> </v>
      </c>
      <c r="AK40" t="str">
        <f>IF('оцене ученика'!$K$2=0," ",'оцене ученика'!$K$2)</f>
        <v>Принципи  економије</v>
      </c>
      <c r="AL40" t="str">
        <f>IF('оцене ученика'!K41=1,"недовољан", IF('оцене ученика'!K41=2,"довољан", IF('оцене ученика'!K41=3,"добар", IF('оцене ученика'!K41=4,"врло добар", IF('оцене ученика'!K41=5,"одличан"," ")))))</f>
        <v xml:space="preserve"> </v>
      </c>
      <c r="AM40" t="str">
        <f>IF('оцене ученика'!$L$2=0," ",'оцене ученика'!$L$2)</f>
        <v>Право</v>
      </c>
      <c r="AN40" t="str">
        <f>IF('оцене ученика'!L41=1,"недовољан", IF('оцене ученика'!L41=2,"довољан", IF('оцене ученика'!L41=3,"добар3", IF('оцене ученика'!L41=4,"врло добар", IF('оцене ученика'!L41=5,"одличан"," ")))))</f>
        <v xml:space="preserve"> </v>
      </c>
      <c r="AO40" t="str">
        <f>IF('оцене ученика'!$M$2=0," ",'оцене ученика'!$M$2)</f>
        <v>Канцеларијско   пословање</v>
      </c>
      <c r="AP40" t="str">
        <f>IF('оцене ученика'!M41=1,"недовољан", IF('оцене ученика'!M41=2,"довољан", IF('оцене ученика'!M41=3,"добар", IF('оцене ученика'!M41=4,"врло добар", IF('оцене ученика'!M41=5,"одличан"," ")))))</f>
        <v xml:space="preserve"> </v>
      </c>
      <c r="AQ40" t="str">
        <f>IF('оцене ученика'!$N$2=0," ",'оцене ученика'!$N$2)</f>
        <v>Рачуноводство у   трговини</v>
      </c>
      <c r="AR40" t="str">
        <f>IF('оцене ученика'!N41=1,"недовољан", IF('оцене ученика'!N41=2,"довољан", IF('оцене ученика'!N41=3,"добар", IF('оцене ученика'!N41=4,"врло добар", IF('оцене ученика'!N41=5,"одличан"," ")))))</f>
        <v xml:space="preserve"> </v>
      </c>
      <c r="AS40" t="str">
        <f>IF('оцене ученика'!$O$2=0," ",'оцене ученика'!$O$2)</f>
        <v>Организација  набавке и продаје</v>
      </c>
      <c r="AT40" t="str">
        <f>IF('оцене ученика'!O41=1,"недовољан", IF('оцене ученика'!O41=2,"довољан", IF('оцене ученика'!O41=3,"добар", IF('оцене ученика'!O41=4,"врло добар", IF('оцене ученика'!O41=5,"одличан"," ")))))</f>
        <v xml:space="preserve"> </v>
      </c>
      <c r="AU40" t="str">
        <f>IF('оцене ученика'!$P$2=0," ",'оцене ученика'!$P$2)</f>
        <v>Обука у  виртуелном  предузећу</v>
      </c>
      <c r="AV40" t="str">
        <f>IF('оцене ученика'!P41=1,"недовољан", IF('оцене ученика'!P41=2,"довољан", IF('оцене ученика'!P41=3,"добар", IF('оцене ученика'!P41=4,"врло добар", IF('оцене ученика'!P41=5,"одличан"," ")))))</f>
        <v xml:space="preserve"> </v>
      </c>
      <c r="AW40" t="str">
        <f>IF('оцене ученика'!$Q$2=0," ",'оцене ученика'!$Q$2)</f>
        <v xml:space="preserve"> </v>
      </c>
      <c r="AX40" t="str">
        <f>IF('оцене ученика'!Q41=1,"недовољан", IF('оцене ученика'!Q41=2,"довољан", IF('оцене ученика'!Q41=3,"добар", IF('оцене ученика'!Q41=4,"врло добар", IF('оцене ученика'!Q41=5,"одличан"," ")))))</f>
        <v xml:space="preserve"> </v>
      </c>
      <c r="AY40" t="str">
        <f>IF('оцене ученика'!$R$2=0," ",'оцене ученика'!$R$2)</f>
        <v xml:space="preserve"> </v>
      </c>
      <c r="AZ40" t="str">
        <f>IF('оцене ученика'!R41=1,"недовољан", IF('оцене ученика'!R41=2,"довољан", IF('оцене ученика'!R41=3,"добар", IF('оцене ученика'!R41=4,"врло добар", IF('оцене ученика'!R41=5,"одличан"," ")))))</f>
        <v xml:space="preserve"> </v>
      </c>
      <c r="BA40" t="str">
        <f>IF('оцене ученика'!$S$2=0," ",'оцене ученика'!$S$2)</f>
        <v xml:space="preserve"> </v>
      </c>
      <c r="BB40" t="str">
        <f>IF('оцене ученика'!S41=1,"недовољан", IF('оцене ученика'!S41=2,"довољан", IF('оцене ученика'!S41=3,"добар", IF('оцене ученика'!S41=4,"врло добар", IF('оцене ученика'!S41=5,"одличан"," ")))))</f>
        <v xml:space="preserve"> </v>
      </c>
      <c r="BC40" t="str">
        <f>IF('оцене ученика'!$T$2=0," ",'оцене ученика'!$T$2)</f>
        <v xml:space="preserve"> </v>
      </c>
      <c r="BD40" t="str">
        <f>IF('оцене ученика'!T41=1,"недовољан", IF('оцене ученика'!T41=2,"довољан", IF('оцене ученика'!T41=3,"добар", IF('оцене ученика'!T41=4,"врло добар", IF('оцене ученика'!T41=5,"одличан"," ")))))</f>
        <v xml:space="preserve"> </v>
      </c>
      <c r="BE40" t="str">
        <f>IF('оцене ученика'!$U$2=0," ",'оцене ученика'!$U$2)</f>
        <v xml:space="preserve"> </v>
      </c>
      <c r="BF40" t="str">
        <f>IF('оцене ученика'!U41=1,"недовољан", IF('оцене ученика'!U41=2,"довољан", IF('оцене ученика'!U41=3,"добар", IF('оцене ученика'!U41=4,"врло добар", IF('оцене ученика'!U41=5,"одличан"," ")))))</f>
        <v xml:space="preserve"> </v>
      </c>
      <c r="BG40" t="str">
        <f>IF('оцене ученика'!W41=0,IF('оцене ученика'!X41=0," ",'оцене ученика'!$X$2),'оцене ученика'!$W$2)</f>
        <v xml:space="preserve"> </v>
      </c>
      <c r="BH40" t="str">
        <f>IF(BG40='оцене ученика'!$W$2,'оцене ученика'!W41,IF('подаци о ученицима'!BG40='оцене ученика'!$X$2,'оцене ученика'!X41," "))</f>
        <v xml:space="preserve"> </v>
      </c>
      <c r="BI40" s="9" t="str">
        <f>IF('оцене ученика'!Y41=1, "незадовољавајуће        1",IF('оцене ученика'!Y41=2,"довољно        2",IF('оцене ученика'!Y41=3,"добро        3",IF('оцене ученика'!Y41=4,"врло добро        4",IF('оцене ученика'!Y41=5,"примерно        5"," ")))))</f>
        <v xml:space="preserve"> </v>
      </c>
      <c r="BJ40" t="str">
        <f>IF('оцене ученика'!AF41="Одличан","одличним",IF('оцене ученика'!AF41="Врло добар","врло добрим",IF('оцене ученика'!AF41="Добар","добрим",IF('оцене ученика'!AF41="Довољан","довољним",IF('оцене ученика'!AF41="Недовољан","недовољним"," ")))))</f>
        <v xml:space="preserve"> </v>
      </c>
      <c r="BK40" s="10" t="str">
        <f>'оцене ученика'!AE41</f>
        <v xml:space="preserve"> </v>
      </c>
      <c r="BL40" s="10" t="e">
        <f t="shared" si="0"/>
        <v>#VALUE!</v>
      </c>
      <c r="BM40" s="11" t="e">
        <f t="shared" si="1"/>
        <v>#VALUE!</v>
      </c>
      <c r="BN40" t="e">
        <f t="shared" si="2"/>
        <v>#VALUE!</v>
      </c>
      <c r="BO40" t="e">
        <f>'подаци о школи за сведочанство'!$D$5</f>
        <v>#VALUE!</v>
      </c>
      <c r="BP40" t="str">
        <f>IF('оцене ученика'!D41=0," ",'оцене ученика'!D41)</f>
        <v xml:space="preserve"> </v>
      </c>
      <c r="BQ40" t="str">
        <f>IF('оцене ученика'!E41=0," ",'оцене ученика'!E41)</f>
        <v xml:space="preserve"> </v>
      </c>
      <c r="BR40" t="str">
        <f>IF('оцене ученика'!F41=0," ",'оцене ученика'!F41)</f>
        <v xml:space="preserve"> </v>
      </c>
      <c r="BS40" t="str">
        <f>IF('оцене ученика'!G41=0," ",'оцене ученика'!G41)</f>
        <v xml:space="preserve"> </v>
      </c>
      <c r="BT40" t="str">
        <f>IF('оцене ученика'!H41=0," ",'оцене ученика'!H41)</f>
        <v xml:space="preserve"> </v>
      </c>
      <c r="BU40" t="str">
        <f>IF('оцене ученика'!I41=0," ",'оцене ученика'!I41)</f>
        <v xml:space="preserve"> </v>
      </c>
      <c r="BV40" t="str">
        <f>IF('оцене ученика'!J41=0," ",'оцене ученика'!J41)</f>
        <v xml:space="preserve"> </v>
      </c>
      <c r="BW40" t="str">
        <f>IF('оцене ученика'!K41=0," ",'оцене ученика'!K41)</f>
        <v xml:space="preserve"> </v>
      </c>
      <c r="BX40" t="str">
        <f>IF('оцене ученика'!L41=0," ",'оцене ученика'!L41)</f>
        <v xml:space="preserve"> </v>
      </c>
      <c r="BY40" t="str">
        <f>IF('оцене ученика'!M41=0," ",'оцене ученика'!M41)</f>
        <v xml:space="preserve"> </v>
      </c>
      <c r="BZ40" t="str">
        <f>IF('оцене ученика'!N41=0," ",'оцене ученика'!N41)</f>
        <v xml:space="preserve"> </v>
      </c>
      <c r="CA40" t="str">
        <f>IF('оцене ученика'!O41=0," ",'оцене ученика'!O41)</f>
        <v xml:space="preserve"> </v>
      </c>
      <c r="CB40" t="str">
        <f>IF('оцене ученика'!P41=0," ",'оцене ученика'!P41)</f>
        <v xml:space="preserve"> </v>
      </c>
      <c r="CC40" t="str">
        <f>IF('оцене ученика'!Q41=0," ",'оцене ученика'!Q41)</f>
        <v xml:space="preserve"> </v>
      </c>
      <c r="CD40" t="str">
        <f>IF('оцене ученика'!R41=0," ",'оцене ученика'!R41)</f>
        <v xml:space="preserve"> </v>
      </c>
      <c r="CE40" t="str">
        <f>IF('оцене ученика'!S41=0," ",'оцене ученика'!S41)</f>
        <v xml:space="preserve"> </v>
      </c>
      <c r="CF40" t="str">
        <f>IF('оцене ученика'!T41=0," ",'оцене ученика'!T41)</f>
        <v xml:space="preserve"> </v>
      </c>
      <c r="CG40" t="str">
        <f>IF('оцене ученика'!U41=0," ",'оцене ученика'!U41)</f>
        <v xml:space="preserve"> </v>
      </c>
    </row>
    <row r="41" spans="1:85" x14ac:dyDescent="0.2">
      <c r="A41" s="156">
        <f>'оцене ученика'!A42</f>
        <v>40</v>
      </c>
      <c r="B41" s="156">
        <f>'оцене ученика'!B42</f>
        <v>0</v>
      </c>
      <c r="C41" s="156">
        <f>'оцене ученика'!C42</f>
        <v>0</v>
      </c>
      <c r="D41" s="158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t="str">
        <f>'подаци о школи за сведочанство'!$B$1</f>
        <v>Трговачка школа</v>
      </c>
      <c r="P41" t="str">
        <f>'подаци о школи за сведочанство'!$B$2</f>
        <v>Београд</v>
      </c>
      <c r="Q41" t="str">
        <f>'подаци о школи за сведочанство'!$B$3</f>
        <v>022-05-425/94-03</v>
      </c>
      <c r="R41" t="str">
        <f>'подаци о школи за сведочанство'!$B$4</f>
        <v>22.04.1994.</v>
      </c>
      <c r="S41" t="str">
        <f>'подаци о школи за сведочанство'!$B$5</f>
        <v>2016/2017.</v>
      </c>
      <c r="T41">
        <f>'подаци о школи за сведочанство'!$B$6</f>
        <v>0</v>
      </c>
      <c r="U41" t="str">
        <f>'подаци о школи за сведочанство'!$B$7</f>
        <v>Комерцијалиста</v>
      </c>
      <c r="V41" t="str">
        <f>'подаци о школи за сведочанство'!$B$8</f>
        <v>четири</v>
      </c>
      <c r="W41" t="str">
        <f>'оцене ученика'!$D$2</f>
        <v>Српски  језик и књижевност</v>
      </c>
      <c r="X41" s="9" t="str">
        <f>IF('оцене ученика'!D42=1,"недовољан", IF('оцене ученика'!D42=2,"довољан", IF('оцене ученика'!D42=3,"добар", IF('оцене ученика'!D42=4,"врло добар", IF('оцене ученика'!D42=5,"одличан"," ")))))</f>
        <v xml:space="preserve"> </v>
      </c>
      <c r="Y41" t="str">
        <f>IF('оцене ученика'!$E$2=0," ",'оцене ученика'!$E$2)</f>
        <v>Енглески    језик</v>
      </c>
      <c r="Z41" t="str">
        <f>IF('оцене ученика'!E42=1,"недовољан", IF('оцене ученика'!E42=2,"довољан", IF('оцене ученика'!E42=3,"добар", IF('оцене ученика'!E42=4,"врло добар", IF('оцене ученика'!E42=5,"одличан"," ")))))</f>
        <v xml:space="preserve"> </v>
      </c>
      <c r="AA41" t="str">
        <f>IF('оцене ученика'!$F$2=0," ",'оцене ученика'!$F$2)</f>
        <v>Физичко васпитање</v>
      </c>
      <c r="AB41" t="str">
        <f>IF('оцене ученика'!F42=1,"недовољан", IF('оцене ученика'!F42=2,"довољан", IF('оцене ученика'!F42=3,"добар", IF('оцене ученика'!F42=4,"врло добар", IF('оцене ученика'!F42=5,"одличан"," ")))))</f>
        <v xml:space="preserve"> </v>
      </c>
      <c r="AC41" t="str">
        <f>IF('оцене ученика'!$G$2=0," ",'оцене ученика'!$G$2)</f>
        <v>Матекатика</v>
      </c>
      <c r="AD41" t="str">
        <f>IF('оцене ученика'!G42=1,"недовољан", IF('оцене ученика'!G42=2,"довољан", IF('оцене ученика'!G42=3,"добар", IF('оцене ученика'!G42=4,"врло добар", IF('оцене ученика'!G42=5,"одличан"," ")))))</f>
        <v xml:space="preserve"> </v>
      </c>
      <c r="AE41" t="str">
        <f>IF('оцене ученика'!$H$2=0," ",'оцене ученика'!$H$2)</f>
        <v>Хемија</v>
      </c>
      <c r="AF41" t="str">
        <f>IF('оцене ученика'!H42=1,"недовољан", IF('оцене ученика'!H42=2,"довољан", IF('оцене ученика'!H42=3,"добар", IF('оцене ученика'!H42=4,"врло добар", IF('оцене ученика'!H42=5,"одличан"," ")))))</f>
        <v xml:space="preserve"> </v>
      </c>
      <c r="AG41" t="str">
        <f>IF('оцене ученика'!$I$2=0," ",'оцене ученика'!$I$2)</f>
        <v>Биологија</v>
      </c>
      <c r="AH41" t="str">
        <f>IF('оцене ученика'!I42=1,"недовољан", IF('оцене ученика'!I42=2,"довољан", IF('оцене ученика'!I42=3,"добар", IF('оцене ученика'!I42=4,"врло добар", IF('оцене ученика'!I42=5,"одличан"," ")))))</f>
        <v xml:space="preserve"> </v>
      </c>
      <c r="AI41" t="str">
        <f>IF('оцене ученика'!$J$2=0," ",'оцене ученика'!$J$2)</f>
        <v>Немачки   језик</v>
      </c>
      <c r="AJ41" t="str">
        <f>IF('оцене ученика'!J42=1,"недовољан", IF('оцене ученика'!J42=2,"довољан", IF('оцене ученика'!J42=3,"добар", IF('оцене ученика'!J42=4,"врло добар", IF('оцене ученика'!J42=5,"одличан"," ")))))</f>
        <v xml:space="preserve"> </v>
      </c>
      <c r="AK41" t="str">
        <f>IF('оцене ученика'!$K$2=0," ",'оцене ученика'!$K$2)</f>
        <v>Принципи  економије</v>
      </c>
      <c r="AL41" t="str">
        <f>IF('оцене ученика'!K42=1,"недовољан", IF('оцене ученика'!K42=2,"довољан", IF('оцене ученика'!K42=3,"добар", IF('оцене ученика'!K42=4,"врло добар", IF('оцене ученика'!K42=5,"одличан"," ")))))</f>
        <v xml:space="preserve"> </v>
      </c>
      <c r="AM41" t="str">
        <f>IF('оцене ученика'!$L$2=0," ",'оцене ученика'!$L$2)</f>
        <v>Право</v>
      </c>
      <c r="AN41" t="str">
        <f>IF('оцене ученика'!L42=1,"недовољан", IF('оцене ученика'!L42=2,"довољан", IF('оцене ученика'!L42=3,"добар3", IF('оцене ученика'!L42=4,"врло добар", IF('оцене ученика'!L42=5,"одличан"," ")))))</f>
        <v xml:space="preserve"> </v>
      </c>
      <c r="AO41" t="str">
        <f>IF('оцене ученика'!$M$2=0," ",'оцене ученика'!$M$2)</f>
        <v>Канцеларијско   пословање</v>
      </c>
      <c r="AP41" t="str">
        <f>IF('оцене ученика'!M42=1,"недовољан", IF('оцене ученика'!M42=2,"довољан", IF('оцене ученика'!M42=3,"добар", IF('оцене ученика'!M42=4,"врло добар", IF('оцене ученика'!M42=5,"одличан"," ")))))</f>
        <v xml:space="preserve"> </v>
      </c>
      <c r="AQ41" t="str">
        <f>IF('оцене ученика'!$N$2=0," ",'оцене ученика'!$N$2)</f>
        <v>Рачуноводство у   трговини</v>
      </c>
      <c r="AR41" t="str">
        <f>IF('оцене ученика'!N42=1,"недовољан", IF('оцене ученика'!N42=2,"довољан", IF('оцене ученика'!N42=3,"добар", IF('оцене ученика'!N42=4,"врло добар", IF('оцене ученика'!N42=5,"одличан"," ")))))</f>
        <v xml:space="preserve"> </v>
      </c>
      <c r="AS41" t="str">
        <f>IF('оцене ученика'!$O$2=0," ",'оцене ученика'!$O$2)</f>
        <v>Организација  набавке и продаје</v>
      </c>
      <c r="AT41" t="str">
        <f>IF('оцене ученика'!O42=1,"недовољан", IF('оцене ученика'!O42=2,"довољан", IF('оцене ученика'!O42=3,"добар", IF('оцене ученика'!O42=4,"врло добар", IF('оцене ученика'!O42=5,"одличан"," ")))))</f>
        <v xml:space="preserve"> </v>
      </c>
      <c r="AU41" t="str">
        <f>IF('оцене ученика'!$P$2=0," ",'оцене ученика'!$P$2)</f>
        <v>Обука у  виртуелном  предузећу</v>
      </c>
      <c r="AV41" t="str">
        <f>IF('оцене ученика'!P42=1,"недовољан", IF('оцене ученика'!P42=2,"довољан", IF('оцене ученика'!P42=3,"добар", IF('оцене ученика'!P42=4,"врло добар", IF('оцене ученика'!P42=5,"одличан"," ")))))</f>
        <v xml:space="preserve"> </v>
      </c>
      <c r="AW41" t="str">
        <f>IF('оцене ученика'!$Q$2=0," ",'оцене ученика'!$Q$2)</f>
        <v xml:space="preserve"> </v>
      </c>
      <c r="AX41" t="str">
        <f>IF('оцене ученика'!Q42=1,"недовољан", IF('оцене ученика'!Q42=2,"довољан", IF('оцене ученика'!Q42=3,"добар", IF('оцене ученика'!Q42=4,"врло добар", IF('оцене ученика'!Q42=5,"одличан"," ")))))</f>
        <v xml:space="preserve"> </v>
      </c>
      <c r="AY41" t="str">
        <f>IF('оцене ученика'!$R$2=0," ",'оцене ученика'!$R$2)</f>
        <v xml:space="preserve"> </v>
      </c>
      <c r="AZ41" t="str">
        <f>IF('оцене ученика'!R42=1,"недовољан", IF('оцене ученика'!R42=2,"довољан", IF('оцене ученика'!R42=3,"добар", IF('оцене ученика'!R42=4,"врло добар", IF('оцене ученика'!R42=5,"одличан"," ")))))</f>
        <v xml:space="preserve"> </v>
      </c>
      <c r="BA41" t="str">
        <f>IF('оцене ученика'!$S$2=0," ",'оцене ученика'!$S$2)</f>
        <v xml:space="preserve"> </v>
      </c>
      <c r="BB41" t="str">
        <f>IF('оцене ученика'!S42=1,"недовољан", IF('оцене ученика'!S42=2,"довољан", IF('оцене ученика'!S42=3,"добар", IF('оцене ученика'!S42=4,"врло добар", IF('оцене ученика'!S42=5,"одличан"," ")))))</f>
        <v xml:space="preserve"> </v>
      </c>
      <c r="BC41" t="str">
        <f>IF('оцене ученика'!$T$2=0," ",'оцене ученика'!$T$2)</f>
        <v xml:space="preserve"> </v>
      </c>
      <c r="BD41" t="str">
        <f>IF('оцене ученика'!T42=1,"недовољан", IF('оцене ученика'!T42=2,"довољан", IF('оцене ученика'!T42=3,"добар", IF('оцене ученика'!T42=4,"врло добар", IF('оцене ученика'!T42=5,"одличан"," ")))))</f>
        <v xml:space="preserve"> </v>
      </c>
      <c r="BE41" t="str">
        <f>IF('оцене ученика'!$U$2=0," ",'оцене ученика'!$U$2)</f>
        <v xml:space="preserve"> </v>
      </c>
      <c r="BF41" t="str">
        <f>IF('оцене ученика'!U42=1,"недовољан", IF('оцене ученика'!U42=2,"довољан", IF('оцене ученика'!U42=3,"добар", IF('оцене ученика'!U42=4,"врло добар", IF('оцене ученика'!U42=5,"одличан"," ")))))</f>
        <v xml:space="preserve"> </v>
      </c>
      <c r="BG41" t="str">
        <f>IF('оцене ученика'!W42=0,IF('оцене ученика'!X42=0," ",'оцене ученика'!$X$2),'оцене ученика'!$W$2)</f>
        <v xml:space="preserve"> </v>
      </c>
      <c r="BH41" t="str">
        <f>IF(BG41='оцене ученика'!$W$2,'оцене ученика'!W42,IF('подаци о ученицима'!BG41='оцене ученика'!$X$2,'оцене ученика'!X42," "))</f>
        <v xml:space="preserve"> </v>
      </c>
      <c r="BI41" s="9" t="str">
        <f>IF('оцене ученика'!Y42=1, "незадовољавајуће        1",IF('оцене ученика'!Y42=2,"довољно        2",IF('оцене ученика'!Y42=3,"добро        3",IF('оцене ученика'!Y42=4,"врло добро        4",IF('оцене ученика'!Y42=5,"примерно        5"," ")))))</f>
        <v xml:space="preserve"> </v>
      </c>
      <c r="BJ41" t="str">
        <f>IF('оцене ученика'!AF42="Одличан","одличним",IF('оцене ученика'!AF42="Врло добар","врло добрим",IF('оцене ученика'!AF42="Добар","добрим",IF('оцене ученика'!AF42="Довољан","довољним",IF('оцене ученика'!AF42="Недовољан","недовољним"," ")))))</f>
        <v xml:space="preserve"> </v>
      </c>
      <c r="BK41" s="10" t="str">
        <f>'оцене ученика'!AE42</f>
        <v xml:space="preserve"> </v>
      </c>
      <c r="BL41" s="10" t="e">
        <f t="shared" si="0"/>
        <v>#VALUE!</v>
      </c>
      <c r="BM41" s="11" t="e">
        <f t="shared" si="1"/>
        <v>#VALUE!</v>
      </c>
      <c r="BN41" t="e">
        <f t="shared" si="2"/>
        <v>#VALUE!</v>
      </c>
      <c r="BO41" t="e">
        <f>'подаци о школи за сведочанство'!$D$5</f>
        <v>#VALUE!</v>
      </c>
      <c r="BP41" t="str">
        <f>IF('оцене ученика'!D42=0," ",'оцене ученика'!D42)</f>
        <v xml:space="preserve"> </v>
      </c>
      <c r="BQ41" t="str">
        <f>IF('оцене ученика'!E42=0," ",'оцене ученика'!E42)</f>
        <v xml:space="preserve"> </v>
      </c>
      <c r="BR41" t="str">
        <f>IF('оцене ученика'!F42=0," ",'оцене ученика'!F42)</f>
        <v xml:space="preserve"> </v>
      </c>
      <c r="BS41" t="str">
        <f>IF('оцене ученика'!G42=0," ",'оцене ученика'!G42)</f>
        <v xml:space="preserve"> </v>
      </c>
      <c r="BT41" t="str">
        <f>IF('оцене ученика'!H42=0," ",'оцене ученика'!H42)</f>
        <v xml:space="preserve"> </v>
      </c>
      <c r="BU41" t="str">
        <f>IF('оцене ученика'!I42=0," ",'оцене ученика'!I42)</f>
        <v xml:space="preserve"> </v>
      </c>
      <c r="BV41" t="str">
        <f>IF('оцене ученика'!J42=0," ",'оцене ученика'!J42)</f>
        <v xml:space="preserve"> </v>
      </c>
      <c r="BW41" t="str">
        <f>IF('оцене ученика'!K42=0," ",'оцене ученика'!K42)</f>
        <v xml:space="preserve"> </v>
      </c>
      <c r="BX41" t="str">
        <f>IF('оцене ученика'!L42=0," ",'оцене ученика'!L42)</f>
        <v xml:space="preserve"> </v>
      </c>
      <c r="BY41" t="str">
        <f>IF('оцене ученика'!M42=0," ",'оцене ученика'!M42)</f>
        <v xml:space="preserve"> </v>
      </c>
      <c r="BZ41" t="str">
        <f>IF('оцене ученика'!N42=0," ",'оцене ученика'!N42)</f>
        <v xml:space="preserve"> </v>
      </c>
      <c r="CA41" t="str">
        <f>IF('оцене ученика'!O42=0," ",'оцене ученика'!O42)</f>
        <v xml:space="preserve"> </v>
      </c>
      <c r="CB41" t="str">
        <f>IF('оцене ученика'!P42=0," ",'оцене ученика'!P42)</f>
        <v xml:space="preserve"> </v>
      </c>
      <c r="CC41" t="str">
        <f>IF('оцене ученика'!Q42=0," ",'оцене ученика'!Q42)</f>
        <v xml:space="preserve"> </v>
      </c>
      <c r="CD41" t="str">
        <f>IF('оцене ученика'!R42=0," ",'оцене ученика'!R42)</f>
        <v xml:space="preserve"> </v>
      </c>
      <c r="CE41" t="str">
        <f>IF('оцене ученика'!S42=0," ",'оцене ученика'!S42)</f>
        <v xml:space="preserve"> </v>
      </c>
      <c r="CF41" t="str">
        <f>IF('оцене ученика'!T42=0," ",'оцене ученика'!T42)</f>
        <v xml:space="preserve"> </v>
      </c>
      <c r="CG41" t="str">
        <f>IF('оцене ученика'!U42=0," ",'оцене ученика'!U42)</f>
        <v xml:space="preserve"> </v>
      </c>
    </row>
  </sheetData>
  <sheetProtection password="CF4B" sheet="1" objects="1" scenarios="1"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оцене ученика</vt:lpstr>
      <vt:lpstr>страна 136</vt:lpstr>
      <vt:lpstr>статистика</vt:lpstr>
      <vt:lpstr>подаци о школи за сведочанство</vt:lpstr>
      <vt:lpstr>подаци о ученицима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korisnk</cp:lastModifiedBy>
  <cp:lastPrinted>2012-12-26T18:23:46Z</cp:lastPrinted>
  <dcterms:created xsi:type="dcterms:W3CDTF">2006-01-07T12:28:18Z</dcterms:created>
  <dcterms:modified xsi:type="dcterms:W3CDTF">2017-05-30T13:07:02Z</dcterms:modified>
</cp:coreProperties>
</file>