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24226"/>
  <xr:revisionPtr revIDLastSave="0" documentId="13_ncr:1_{D1E28E49-9354-3A45-ADC5-288DD0AF659F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Steel" sheetId="5" r:id="rId1"/>
    <sheet name="Section" sheetId="2" r:id="rId2"/>
    <sheet name="Resistance" sheetId="1" r:id="rId3"/>
    <sheet name="Mcr_p e Mcr_n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2" i="6" l="1"/>
  <c r="A432" i="6"/>
  <c r="A422" i="6"/>
  <c r="A412" i="6"/>
  <c r="A402" i="6"/>
  <c r="A392" i="6"/>
  <c r="A382" i="6"/>
  <c r="A372" i="6"/>
  <c r="A362" i="6"/>
  <c r="A352" i="6"/>
  <c r="A342" i="6"/>
  <c r="A332" i="6"/>
  <c r="A322" i="6"/>
  <c r="A312" i="6"/>
  <c r="A302" i="6"/>
  <c r="A292" i="6"/>
  <c r="A282" i="6"/>
  <c r="A272" i="6"/>
  <c r="A262" i="6"/>
  <c r="A252" i="6"/>
  <c r="A242" i="6"/>
  <c r="A232" i="6"/>
  <c r="A222" i="6"/>
  <c r="A212" i="6"/>
  <c r="A202" i="6"/>
  <c r="A192" i="6"/>
  <c r="A182" i="6"/>
  <c r="A172" i="6"/>
  <c r="A162" i="6"/>
  <c r="A152" i="6"/>
  <c r="A142" i="6"/>
  <c r="A132" i="6"/>
  <c r="A122" i="6"/>
  <c r="A112" i="6"/>
  <c r="A102" i="6"/>
  <c r="A92" i="6"/>
  <c r="A82" i="6"/>
  <c r="A72" i="6"/>
  <c r="A62" i="6"/>
  <c r="A52" i="6"/>
  <c r="A42" i="6"/>
  <c r="A32" i="6"/>
  <c r="A22" i="6"/>
  <c r="A12" i="6"/>
  <c r="A2" i="6"/>
  <c r="R15" i="1" l="1"/>
  <c r="R10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W15" i="1"/>
  <c r="X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7" i="1"/>
  <c r="W7" i="1"/>
  <c r="X7" i="1"/>
  <c r="Y7" i="1"/>
  <c r="V15" i="1" l="1"/>
  <c r="Y15" i="1"/>
  <c r="X6" i="1"/>
  <c r="W6" i="1"/>
  <c r="R6" i="1"/>
  <c r="Y6" i="1" s="1"/>
  <c r="V6" i="1" l="1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S390 GD+Z, S420 GD+Z, S450 GD+Z, S550 GD+Z</t>
        </r>
      </text>
    </comment>
  </commentList>
</comments>
</file>

<file path=xl/sharedStrings.xml><?xml version="1.0" encoding="utf-8"?>
<sst xmlns="http://schemas.openxmlformats.org/spreadsheetml/2006/main" count="187" uniqueCount="114">
  <si>
    <t>Steel properties</t>
  </si>
  <si>
    <t>EN 1993-1-3:2006 - Table 3.1b</t>
  </si>
  <si>
    <t>Continuous hot dip zinc coated carbon steel sheet of structural quality</t>
  </si>
  <si>
    <t>EN 10326 replaced by EN 10346:2015 Table 8</t>
  </si>
  <si>
    <t>Basic yield strength</t>
  </si>
  <si>
    <t>Tensile strength</t>
  </si>
  <si>
    <t>Elongation</t>
  </si>
  <si>
    <t>S220 GD+Z</t>
  </si>
  <si>
    <t>Propriedades da secção transversal bruta</t>
  </si>
  <si>
    <t>Properties of the gross cross section</t>
  </si>
  <si>
    <t>Secção</t>
  </si>
  <si>
    <t>h</t>
  </si>
  <si>
    <t>b</t>
  </si>
  <si>
    <t>c</t>
  </si>
  <si>
    <t>t</t>
  </si>
  <si>
    <t>A</t>
  </si>
  <si>
    <t>P</t>
  </si>
  <si>
    <t>Cross Section</t>
  </si>
  <si>
    <t>(mm)</t>
  </si>
  <si>
    <t>(kg/m)</t>
  </si>
  <si>
    <t>(kN)</t>
  </si>
  <si>
    <t>(kNm)</t>
  </si>
  <si>
    <t>n (-)</t>
  </si>
  <si>
    <t>Design Values of Resistance and properties of the effective cross section</t>
  </si>
  <si>
    <r>
      <t>Valores de cálculo dos esforços resistentes e p</t>
    </r>
    <r>
      <rPr>
        <sz val="9"/>
        <color rgb="FF000000"/>
        <rFont val="Arial"/>
        <family val="2"/>
      </rPr>
      <t>ropriedades da secção transversal efectiva</t>
    </r>
  </si>
  <si>
    <r>
      <t>N</t>
    </r>
    <r>
      <rPr>
        <vertAlign val="subscript"/>
        <sz val="9"/>
        <color rgb="FF000000"/>
        <rFont val="Arial"/>
        <family val="2"/>
      </rPr>
      <t>t,Rd</t>
    </r>
  </si>
  <si>
    <r>
      <t>y</t>
    </r>
    <r>
      <rPr>
        <vertAlign val="subscript"/>
        <sz val="9"/>
        <color rgb="FF000000"/>
        <rFont val="Arial"/>
        <family val="2"/>
      </rPr>
      <t>G,eff</t>
    </r>
  </si>
  <si>
    <r>
      <t>z</t>
    </r>
    <r>
      <rPr>
        <vertAlign val="subscript"/>
        <sz val="9"/>
        <color rgb="FF000000"/>
        <rFont val="Arial"/>
        <family val="2"/>
      </rPr>
      <t>G,eff</t>
    </r>
  </si>
  <si>
    <r>
      <t>N</t>
    </r>
    <r>
      <rPr>
        <vertAlign val="subscript"/>
        <sz val="9"/>
        <color rgb="FF000000"/>
        <rFont val="Arial"/>
        <family val="2"/>
      </rPr>
      <t>c,Rd</t>
    </r>
  </si>
  <si>
    <r>
      <t>W</t>
    </r>
    <r>
      <rPr>
        <vertAlign val="subscript"/>
        <sz val="9"/>
        <color rgb="FF000000"/>
        <rFont val="Arial"/>
        <family val="2"/>
      </rPr>
      <t>eff,y,+</t>
    </r>
  </si>
  <si>
    <r>
      <t>M</t>
    </r>
    <r>
      <rPr>
        <vertAlign val="subscript"/>
        <sz val="9"/>
        <color rgb="FF000000"/>
        <rFont val="Arial"/>
        <family val="2"/>
      </rPr>
      <t>c,Rd,y+</t>
    </r>
  </si>
  <si>
    <r>
      <t>W</t>
    </r>
    <r>
      <rPr>
        <vertAlign val="subscript"/>
        <sz val="9"/>
        <color rgb="FF000000"/>
        <rFont val="Arial"/>
        <family val="2"/>
      </rPr>
      <t>eff,y,-</t>
    </r>
  </si>
  <si>
    <r>
      <t>M</t>
    </r>
    <r>
      <rPr>
        <vertAlign val="subscript"/>
        <sz val="9"/>
        <color rgb="FF000000"/>
        <rFont val="Arial"/>
        <family val="2"/>
      </rPr>
      <t>c,Rd,y-</t>
    </r>
  </si>
  <si>
    <r>
      <t>W</t>
    </r>
    <r>
      <rPr>
        <vertAlign val="subscript"/>
        <sz val="9"/>
        <color rgb="FF000000"/>
        <rFont val="Arial"/>
        <family val="2"/>
      </rPr>
      <t>eff,z,+</t>
    </r>
  </si>
  <si>
    <r>
      <t>M</t>
    </r>
    <r>
      <rPr>
        <vertAlign val="subscript"/>
        <sz val="9"/>
        <color rgb="FF000000"/>
        <rFont val="Arial"/>
        <family val="2"/>
      </rPr>
      <t>c,Rd,z+</t>
    </r>
  </si>
  <si>
    <r>
      <t>W</t>
    </r>
    <r>
      <rPr>
        <vertAlign val="subscript"/>
        <sz val="9"/>
        <color rgb="FF000000"/>
        <rFont val="Arial"/>
        <family val="2"/>
      </rPr>
      <t>eff,z,-</t>
    </r>
  </si>
  <si>
    <r>
      <t>M</t>
    </r>
    <r>
      <rPr>
        <vertAlign val="subscript"/>
        <sz val="9"/>
        <color rgb="FF000000"/>
        <rFont val="Arial"/>
        <family val="2"/>
      </rPr>
      <t>c,Rd,z-</t>
    </r>
  </si>
  <si>
    <r>
      <t>V</t>
    </r>
    <r>
      <rPr>
        <vertAlign val="subscript"/>
        <sz val="9"/>
        <color rgb="FF000000"/>
        <rFont val="Arial"/>
        <family val="2"/>
      </rPr>
      <t>b,Rd,y</t>
    </r>
  </si>
  <si>
    <r>
      <t>V</t>
    </r>
    <r>
      <rPr>
        <vertAlign val="subscript"/>
        <sz val="9"/>
        <color rgb="FF000000"/>
        <rFont val="Arial"/>
        <family val="2"/>
      </rPr>
      <t>b,Rd,z</t>
    </r>
  </si>
  <si>
    <r>
      <t>R</t>
    </r>
    <r>
      <rPr>
        <vertAlign val="subscript"/>
        <sz val="9"/>
        <color rgb="FF000000"/>
        <rFont val="Arial"/>
        <family val="2"/>
      </rPr>
      <t>w,Rd,z</t>
    </r>
  </si>
  <si>
    <r>
      <t>(mm</t>
    </r>
    <r>
      <rPr>
        <vertAlign val="super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)</t>
    </r>
  </si>
  <si>
    <r>
      <t>E (N/mm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)</t>
    </r>
  </si>
  <si>
    <r>
      <t>G (N/mm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)</t>
    </r>
  </si>
  <si>
    <r>
      <t>f</t>
    </r>
    <r>
      <rPr>
        <vertAlign val="subscript"/>
        <sz val="9"/>
        <color theme="1"/>
        <rFont val="Arial"/>
        <family val="2"/>
      </rPr>
      <t>yb</t>
    </r>
    <r>
      <rPr>
        <sz val="9"/>
        <color theme="1"/>
        <rFont val="Arial"/>
        <family val="2"/>
      </rPr>
      <t xml:space="preserve"> (N/mm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)</t>
    </r>
  </si>
  <si>
    <r>
      <t>f</t>
    </r>
    <r>
      <rPr>
        <vertAlign val="subscript"/>
        <sz val="9"/>
        <color theme="1"/>
        <rFont val="Arial"/>
        <family val="2"/>
      </rPr>
      <t>u</t>
    </r>
    <r>
      <rPr>
        <sz val="9"/>
        <color theme="1"/>
        <rFont val="Arial"/>
        <family val="2"/>
      </rPr>
      <t xml:space="preserve"> (N/mm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)</t>
    </r>
  </si>
  <si>
    <r>
      <t>A</t>
    </r>
    <r>
      <rPr>
        <vertAlign val="subscript"/>
        <sz val="9"/>
        <color theme="1"/>
        <rFont val="Arial"/>
        <family val="2"/>
      </rPr>
      <t>80</t>
    </r>
    <r>
      <rPr>
        <sz val="9"/>
        <color theme="1"/>
        <rFont val="Arial"/>
        <family val="2"/>
      </rPr>
      <t xml:space="preserve"> (%)</t>
    </r>
  </si>
  <si>
    <r>
      <t>y</t>
    </r>
    <r>
      <rPr>
        <vertAlign val="subscript"/>
        <sz val="9"/>
        <color rgb="FF000000"/>
        <rFont val="Arial"/>
        <family val="2"/>
      </rPr>
      <t>G</t>
    </r>
  </si>
  <si>
    <r>
      <t>z</t>
    </r>
    <r>
      <rPr>
        <vertAlign val="subscript"/>
        <sz val="9"/>
        <color theme="1"/>
        <rFont val="Arial"/>
        <family val="2"/>
      </rPr>
      <t>G</t>
    </r>
  </si>
  <si>
    <r>
      <t>I</t>
    </r>
    <r>
      <rPr>
        <vertAlign val="subscript"/>
        <sz val="9"/>
        <color rgb="FF000000"/>
        <rFont val="Arial"/>
        <family val="2"/>
      </rPr>
      <t>y</t>
    </r>
  </si>
  <si>
    <r>
      <t>W</t>
    </r>
    <r>
      <rPr>
        <vertAlign val="subscript"/>
        <sz val="9"/>
        <color rgb="FF000000"/>
        <rFont val="Arial"/>
        <family val="2"/>
      </rPr>
      <t>y</t>
    </r>
  </si>
  <si>
    <r>
      <t>I</t>
    </r>
    <r>
      <rPr>
        <vertAlign val="subscript"/>
        <sz val="9"/>
        <color rgb="FF000000"/>
        <rFont val="Arial"/>
        <family val="2"/>
      </rPr>
      <t>z</t>
    </r>
  </si>
  <si>
    <r>
      <t>W</t>
    </r>
    <r>
      <rPr>
        <vertAlign val="subscript"/>
        <sz val="9"/>
        <color rgb="FF000000"/>
        <rFont val="Arial"/>
        <family val="2"/>
      </rPr>
      <t>z</t>
    </r>
  </si>
  <si>
    <r>
      <t>y</t>
    </r>
    <r>
      <rPr>
        <vertAlign val="subscript"/>
        <sz val="9"/>
        <color rgb="FF000000"/>
        <rFont val="Arial"/>
        <family val="2"/>
      </rPr>
      <t>S</t>
    </r>
  </si>
  <si>
    <r>
      <rPr>
        <sz val="9"/>
        <color rgb="FF000000"/>
        <rFont val="Arial"/>
        <family val="2"/>
      </rPr>
      <t>z</t>
    </r>
    <r>
      <rPr>
        <vertAlign val="subscript"/>
        <sz val="9"/>
        <color rgb="FF000000"/>
        <rFont val="Arial"/>
        <family val="2"/>
      </rPr>
      <t>S</t>
    </r>
  </si>
  <si>
    <r>
      <t>I</t>
    </r>
    <r>
      <rPr>
        <vertAlign val="subscript"/>
        <sz val="9"/>
        <color rgb="FF000000"/>
        <rFont val="Arial"/>
        <family val="2"/>
      </rPr>
      <t>t</t>
    </r>
  </si>
  <si>
    <r>
      <t>I</t>
    </r>
    <r>
      <rPr>
        <vertAlign val="subscript"/>
        <sz val="9"/>
        <color rgb="FF000000"/>
        <rFont val="Arial"/>
        <family val="2"/>
      </rPr>
      <t>w</t>
    </r>
  </si>
  <si>
    <r>
      <t>(mm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)</t>
    </r>
  </si>
  <si>
    <r>
      <t>(mm</t>
    </r>
    <r>
      <rPr>
        <vertAlign val="super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)</t>
    </r>
  </si>
  <si>
    <r>
      <t>(mm</t>
    </r>
    <r>
      <rPr>
        <vertAlign val="super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)</t>
    </r>
  </si>
  <si>
    <t>Propriedades do aço</t>
  </si>
  <si>
    <t>C 120/50/21 x 1.5</t>
  </si>
  <si>
    <t>C 120/60/13 x 2.0</t>
  </si>
  <si>
    <t>C 120/60/15 x 2.5</t>
  </si>
  <si>
    <t>C 140/50/11 x 1.5</t>
  </si>
  <si>
    <t>C 140/50/13 x 2.0</t>
  </si>
  <si>
    <t>C 140/50/15 x 2.5</t>
  </si>
  <si>
    <t>C 140/70/21 x 1.5</t>
  </si>
  <si>
    <t>C 140/70/23 x 2.0</t>
  </si>
  <si>
    <t>C 140/70/25 x 2.5</t>
  </si>
  <si>
    <t>C 150/70/16 x 1.5</t>
  </si>
  <si>
    <t>C 150/70/18 x 2.0</t>
  </si>
  <si>
    <t>C 150/70/20 x 2.5</t>
  </si>
  <si>
    <t>C 160/60/21 x 1.5</t>
  </si>
  <si>
    <t>C 160/60/23 x 2.0</t>
  </si>
  <si>
    <t>C 160/60/25 x 2.5</t>
  </si>
  <si>
    <t>C 180/60/21 x 1.5</t>
  </si>
  <si>
    <t>C 180/60/23 x 2.0</t>
  </si>
  <si>
    <t>C 180/60/25 x 2.5</t>
  </si>
  <si>
    <t>C 200/70/21 x 1.5</t>
  </si>
  <si>
    <t>C 200/70/23 x 2.0</t>
  </si>
  <si>
    <t>C 200/70/25 x 2.5</t>
  </si>
  <si>
    <t>C 220/60/23 x 2.0</t>
  </si>
  <si>
    <t>C 220/60/25 x 2.5</t>
  </si>
  <si>
    <t>C 220/70/13 x 2.0</t>
  </si>
  <si>
    <t>C 220/70/15 x 2.5</t>
  </si>
  <si>
    <t>C 240/70/19 x 1.5</t>
  </si>
  <si>
    <t>C 240/70/21 x 2.0</t>
  </si>
  <si>
    <t>C 240/70/23 x 2.5</t>
  </si>
  <si>
    <t>C 250/60/24 x 1.5</t>
  </si>
  <si>
    <t>C 250/60/26 x 2.0</t>
  </si>
  <si>
    <t>C 250/60/28 x 2.5</t>
  </si>
  <si>
    <t>C 250/70/18 x 2.5</t>
  </si>
  <si>
    <t>C 260/60/19 x 1.5</t>
  </si>
  <si>
    <t>C 260/60/21 x 2.0</t>
  </si>
  <si>
    <t>C 260/60/23 x 2.5</t>
  </si>
  <si>
    <t>C 280/70/16 x 1.5</t>
  </si>
  <si>
    <t>C 220/60/21 x 1.5</t>
  </si>
  <si>
    <t>C 280/70/18 x 2.0</t>
  </si>
  <si>
    <t>C 280/70/20 x 2.5</t>
  </si>
  <si>
    <t>C 280/70/22 x 3.0</t>
  </si>
  <si>
    <t>C 300/70/18 x 2.0</t>
  </si>
  <si>
    <t>C 300/70/20 x 2.5</t>
  </si>
  <si>
    <t>C 300/70/22 x 3.0</t>
  </si>
  <si>
    <t>C 325/70/20 x 2.5</t>
  </si>
  <si>
    <t>C 325/70/22 x 3.0</t>
  </si>
  <si>
    <t>B</t>
  </si>
  <si>
    <t>C</t>
  </si>
  <si>
    <t>sigma</t>
  </si>
  <si>
    <t>H</t>
  </si>
  <si>
    <t>R</t>
  </si>
  <si>
    <t>Perfil C 220 BF</t>
  </si>
  <si>
    <t>L (mm)</t>
  </si>
  <si>
    <t>Mcr (kN.cm)</t>
  </si>
  <si>
    <t>sigmaC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</si>
</sst>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i/>
      <sz val="9"/>
      <color theme="1"/>
      <name val="Arial"/>
      <family val="2"/>
    </font>
    <font>
      <vertAlign val="subscript"/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vertAlign val="superscript"/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2" fontId="3" fillId="0" borderId="0" xfId="0" applyNumberFormat="1" applyFo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1" fillId="0" borderId="0" xfId="0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C12" sqref="C12"/>
    </sheetView>
  </sheetViews>
  <sheetFormatPr baseColWidth="10" defaultColWidth="18.5" defaultRowHeight="15" customHeight="1" x14ac:dyDescent="0.15"/>
  <cols>
    <col min="1" max="1" width="40.1640625" style="3" bestFit="1" customWidth="1"/>
    <col min="2" max="2" width="17.33203125" style="3" customWidth="1"/>
    <col min="3" max="3" width="14.33203125" style="3" bestFit="1" customWidth="1"/>
    <col min="4" max="4" width="9.6640625" style="3" bestFit="1" customWidth="1"/>
    <col min="5" max="16384" width="18.5" style="3"/>
  </cols>
  <sheetData>
    <row r="1" spans="1:5" ht="15" customHeight="1" x14ac:dyDescent="0.15">
      <c r="A1" s="3" t="s">
        <v>59</v>
      </c>
    </row>
    <row r="2" spans="1:5" ht="15" customHeight="1" x14ac:dyDescent="0.15">
      <c r="A2" s="10" t="s">
        <v>0</v>
      </c>
      <c r="E2" s="2"/>
    </row>
    <row r="3" spans="1:5" ht="15" customHeight="1" x14ac:dyDescent="0.15">
      <c r="A3" s="3" t="s">
        <v>41</v>
      </c>
      <c r="B3" s="3">
        <v>210000</v>
      </c>
      <c r="E3" s="2"/>
    </row>
    <row r="4" spans="1:5" ht="15" customHeight="1" x14ac:dyDescent="0.15">
      <c r="A4" s="3" t="s">
        <v>22</v>
      </c>
      <c r="B4" s="3">
        <v>0.3</v>
      </c>
      <c r="E4" s="2"/>
    </row>
    <row r="5" spans="1:5" ht="15" customHeight="1" x14ac:dyDescent="0.15">
      <c r="A5" s="3" t="s">
        <v>42</v>
      </c>
      <c r="B5" s="11">
        <f>B3/(2*(1+B4))</f>
        <v>80769.230769230766</v>
      </c>
      <c r="E5" s="2"/>
    </row>
    <row r="6" spans="1:5" ht="15" customHeight="1" x14ac:dyDescent="0.15">
      <c r="E6" s="2"/>
    </row>
    <row r="7" spans="1:5" ht="15" customHeight="1" x14ac:dyDescent="0.2">
      <c r="A7" s="10"/>
      <c r="B7" s="91" t="s">
        <v>113</v>
      </c>
      <c r="E7" s="2"/>
    </row>
    <row r="8" spans="1:5" ht="15" customHeight="1" x14ac:dyDescent="0.15">
      <c r="A8" s="3" t="s">
        <v>1</v>
      </c>
      <c r="B8" s="3" t="s">
        <v>2</v>
      </c>
      <c r="E8" s="2"/>
    </row>
    <row r="9" spans="1:5" ht="15" customHeight="1" x14ac:dyDescent="0.15">
      <c r="A9" s="90" t="s">
        <v>3</v>
      </c>
      <c r="B9" s="12" t="s">
        <v>4</v>
      </c>
      <c r="C9" s="12" t="s">
        <v>5</v>
      </c>
      <c r="D9" s="12" t="s">
        <v>6</v>
      </c>
      <c r="E9" s="2"/>
    </row>
    <row r="10" spans="1:5" ht="15" customHeight="1" x14ac:dyDescent="0.15">
      <c r="A10" s="90"/>
      <c r="B10" s="12" t="s">
        <v>43</v>
      </c>
      <c r="C10" s="12" t="s">
        <v>44</v>
      </c>
      <c r="D10" s="12" t="s">
        <v>45</v>
      </c>
      <c r="E10" s="2"/>
    </row>
    <row r="11" spans="1:5" ht="15" customHeight="1" x14ac:dyDescent="0.15">
      <c r="A11" s="13" t="s">
        <v>7</v>
      </c>
      <c r="B11" s="14">
        <v>220</v>
      </c>
      <c r="C11" s="14">
        <v>300</v>
      </c>
      <c r="D11" s="14">
        <v>20</v>
      </c>
      <c r="E11" s="2"/>
    </row>
  </sheetData>
  <mergeCells count="1">
    <mergeCell ref="A9:A10"/>
  </mergeCells>
  <conditionalFormatting sqref="A2:E2 A6:E11 D3:E5 A3:B5">
    <cfRule type="cellIs" dxfId="8" priority="1" operator="equal">
      <formula>"SLS"</formula>
    </cfRule>
    <cfRule type="cellIs" dxfId="7" priority="2" operator="equal">
      <formula>"Verify"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51"/>
  <sheetViews>
    <sheetView zoomScaleNormal="100" workbookViewId="0">
      <selection activeCell="F6" sqref="F6"/>
    </sheetView>
  </sheetViews>
  <sheetFormatPr baseColWidth="10" defaultColWidth="9.1640625" defaultRowHeight="15" customHeight="1" x14ac:dyDescent="0.2"/>
  <cols>
    <col min="1" max="1" width="14.5" style="1" customWidth="1"/>
    <col min="2" max="16" width="10.6640625" style="26" customWidth="1"/>
    <col min="17" max="17" width="13.5" style="26" bestFit="1" customWidth="1"/>
    <col min="18" max="18" width="13.5" style="1" bestFit="1" customWidth="1"/>
    <col min="19" max="16384" width="9.1640625" style="1"/>
  </cols>
  <sheetData>
    <row r="2" spans="1:18" ht="15" customHeight="1" x14ac:dyDescent="0.2">
      <c r="A2" s="15" t="s">
        <v>8</v>
      </c>
      <c r="B2" s="19"/>
      <c r="C2" s="19"/>
      <c r="D2" s="19"/>
      <c r="L2" s="19"/>
    </row>
    <row r="3" spans="1:18" ht="15" customHeight="1" x14ac:dyDescent="0.2">
      <c r="A3" s="16" t="s">
        <v>9</v>
      </c>
      <c r="B3" s="32"/>
      <c r="C3" s="32"/>
      <c r="D3" s="32"/>
      <c r="L3" s="32"/>
      <c r="Q3" s="33"/>
      <c r="R3" s="16"/>
    </row>
    <row r="4" spans="1:18" ht="15" customHeight="1" x14ac:dyDescent="0.2">
      <c r="A4" s="17" t="s">
        <v>10</v>
      </c>
      <c r="B4" s="18" t="s">
        <v>11</v>
      </c>
      <c r="C4" s="18" t="s">
        <v>12</v>
      </c>
      <c r="D4" s="18" t="s">
        <v>13</v>
      </c>
      <c r="E4" s="18" t="s">
        <v>14</v>
      </c>
      <c r="F4" s="19" t="s">
        <v>15</v>
      </c>
      <c r="G4" s="18" t="s">
        <v>16</v>
      </c>
      <c r="H4" s="19" t="s">
        <v>46</v>
      </c>
      <c r="I4" s="20" t="s">
        <v>47</v>
      </c>
      <c r="J4" s="19" t="s">
        <v>48</v>
      </c>
      <c r="K4" s="18" t="s">
        <v>49</v>
      </c>
      <c r="L4" s="19" t="s">
        <v>50</v>
      </c>
      <c r="M4" s="19" t="s">
        <v>51</v>
      </c>
      <c r="N4" s="18" t="s">
        <v>52</v>
      </c>
      <c r="O4" s="21" t="s">
        <v>53</v>
      </c>
      <c r="P4" s="19" t="s">
        <v>54</v>
      </c>
      <c r="Q4" s="19" t="s">
        <v>55</v>
      </c>
      <c r="R4" s="22"/>
    </row>
    <row r="5" spans="1:18" s="2" customFormat="1" ht="15" customHeight="1" x14ac:dyDescent="0.2">
      <c r="A5" s="7" t="s">
        <v>17</v>
      </c>
      <c r="B5" s="5" t="s">
        <v>18</v>
      </c>
      <c r="C5" s="5" t="s">
        <v>18</v>
      </c>
      <c r="D5" s="5" t="s">
        <v>18</v>
      </c>
      <c r="E5" s="5" t="s">
        <v>18</v>
      </c>
      <c r="F5" s="5" t="s">
        <v>56</v>
      </c>
      <c r="G5" s="6" t="s">
        <v>19</v>
      </c>
      <c r="H5" s="5" t="s">
        <v>18</v>
      </c>
      <c r="I5" s="5" t="s">
        <v>18</v>
      </c>
      <c r="J5" s="5" t="s">
        <v>57</v>
      </c>
      <c r="K5" s="6" t="s">
        <v>40</v>
      </c>
      <c r="L5" s="5" t="s">
        <v>57</v>
      </c>
      <c r="M5" s="6" t="s">
        <v>40</v>
      </c>
      <c r="N5" s="5" t="s">
        <v>18</v>
      </c>
      <c r="O5" s="5" t="s">
        <v>18</v>
      </c>
      <c r="P5" s="5" t="s">
        <v>57</v>
      </c>
      <c r="Q5" s="5" t="s">
        <v>58</v>
      </c>
      <c r="R5" s="22"/>
    </row>
    <row r="6" spans="1:18" s="2" customFormat="1" ht="15" customHeight="1" x14ac:dyDescent="0.2">
      <c r="A6" s="2" t="s">
        <v>60</v>
      </c>
      <c r="B6" s="9">
        <v>120</v>
      </c>
      <c r="C6" s="9">
        <v>50</v>
      </c>
      <c r="D6" s="9">
        <v>21</v>
      </c>
      <c r="E6" s="9">
        <v>1.5</v>
      </c>
      <c r="F6" s="34">
        <v>375</v>
      </c>
      <c r="G6" s="9">
        <v>3</v>
      </c>
      <c r="H6" s="9">
        <v>17.402716292564719</v>
      </c>
      <c r="I6" s="9">
        <v>60</v>
      </c>
      <c r="J6" s="23">
        <v>830752.99140726938</v>
      </c>
      <c r="K6" s="23">
        <v>13845.883190121156</v>
      </c>
      <c r="L6" s="23">
        <v>141172.63239259695</v>
      </c>
      <c r="M6" s="23">
        <v>4330.8096975085127</v>
      </c>
      <c r="N6" s="9">
        <v>-24.988399999999999</v>
      </c>
      <c r="O6" s="9">
        <v>60</v>
      </c>
      <c r="P6" s="23">
        <v>288</v>
      </c>
      <c r="Q6" s="23">
        <v>518472104.23930001</v>
      </c>
    </row>
    <row r="7" spans="1:18" s="2" customFormat="1" ht="15" customHeight="1" x14ac:dyDescent="0.2">
      <c r="A7" s="2" t="s">
        <v>61</v>
      </c>
      <c r="B7" s="9">
        <v>120</v>
      </c>
      <c r="C7" s="9">
        <v>60</v>
      </c>
      <c r="D7" s="9">
        <v>13</v>
      </c>
      <c r="E7" s="9">
        <v>2</v>
      </c>
      <c r="F7" s="34">
        <v>500</v>
      </c>
      <c r="G7" s="9">
        <v>4</v>
      </c>
      <c r="H7" s="9">
        <v>19.03580291781633</v>
      </c>
      <c r="I7" s="9">
        <v>60</v>
      </c>
      <c r="J7" s="23">
        <v>1152304.5239064503</v>
      </c>
      <c r="K7" s="23">
        <v>19205.075398440837</v>
      </c>
      <c r="L7" s="23">
        <v>228745.53974461858</v>
      </c>
      <c r="M7" s="23">
        <v>5584.0357199166383</v>
      </c>
      <c r="N7" s="9">
        <v>-26.101099999999999</v>
      </c>
      <c r="O7" s="9">
        <v>60</v>
      </c>
      <c r="P7" s="23">
        <v>688</v>
      </c>
      <c r="Q7" s="23">
        <v>696007089.10510004</v>
      </c>
    </row>
    <row r="8" spans="1:18" s="2" customFormat="1" ht="15" customHeight="1" x14ac:dyDescent="0.2">
      <c r="A8" s="2" t="s">
        <v>62</v>
      </c>
      <c r="B8" s="9">
        <v>120</v>
      </c>
      <c r="C8" s="9">
        <v>60</v>
      </c>
      <c r="D8" s="9">
        <v>15</v>
      </c>
      <c r="E8" s="9">
        <v>2.5</v>
      </c>
      <c r="F8" s="34">
        <v>625</v>
      </c>
      <c r="G8" s="9">
        <v>5</v>
      </c>
      <c r="H8" s="9">
        <v>19.578477980101002</v>
      </c>
      <c r="I8" s="9">
        <v>59.999999999999993</v>
      </c>
      <c r="J8" s="23">
        <v>1416677.9144582215</v>
      </c>
      <c r="K8" s="23">
        <v>23611.298574303688</v>
      </c>
      <c r="L8" s="23">
        <v>288004.76554832939</v>
      </c>
      <c r="M8" s="23">
        <v>7125.0351584125983</v>
      </c>
      <c r="N8" s="9">
        <v>-26.3978</v>
      </c>
      <c r="O8" s="9">
        <v>60</v>
      </c>
      <c r="P8" s="23">
        <v>1354.1667</v>
      </c>
      <c r="Q8" s="23">
        <v>916998449.09969997</v>
      </c>
    </row>
    <row r="9" spans="1:18" s="2" customFormat="1" ht="15" customHeight="1" x14ac:dyDescent="0.2">
      <c r="A9" s="2" t="s">
        <v>63</v>
      </c>
      <c r="B9" s="9">
        <v>140</v>
      </c>
      <c r="C9" s="9">
        <v>50</v>
      </c>
      <c r="D9" s="9">
        <v>11</v>
      </c>
      <c r="E9" s="9">
        <v>1.5</v>
      </c>
      <c r="F9" s="34">
        <v>375</v>
      </c>
      <c r="G9" s="9">
        <v>3</v>
      </c>
      <c r="H9" s="9">
        <v>13.506673365674827</v>
      </c>
      <c r="I9" s="9">
        <v>69.999999999999986</v>
      </c>
      <c r="J9" s="23">
        <v>1106341.3257812774</v>
      </c>
      <c r="K9" s="23">
        <v>15804.876082589673</v>
      </c>
      <c r="L9" s="23">
        <v>113395.79434533547</v>
      </c>
      <c r="M9" s="23">
        <v>3107.3022057319595</v>
      </c>
      <c r="N9" s="9">
        <v>-20.018699999999999</v>
      </c>
      <c r="O9" s="9">
        <v>70</v>
      </c>
      <c r="P9" s="23">
        <v>288</v>
      </c>
      <c r="Q9" s="23">
        <v>448972743.95060003</v>
      </c>
    </row>
    <row r="10" spans="1:18" ht="15" customHeight="1" x14ac:dyDescent="0.2">
      <c r="A10" s="1" t="s">
        <v>64</v>
      </c>
      <c r="B10" s="24">
        <v>140</v>
      </c>
      <c r="C10" s="24">
        <v>50</v>
      </c>
      <c r="D10" s="24">
        <v>13</v>
      </c>
      <c r="E10" s="24">
        <v>2</v>
      </c>
      <c r="F10" s="27">
        <v>500</v>
      </c>
      <c r="G10" s="24">
        <v>4</v>
      </c>
      <c r="H10" s="24">
        <v>13.99558209212967</v>
      </c>
      <c r="I10" s="24">
        <v>70</v>
      </c>
      <c r="J10" s="25">
        <v>1454780.5180614146</v>
      </c>
      <c r="K10" s="25">
        <v>20782.578829448779</v>
      </c>
      <c r="L10" s="25">
        <v>152838.73311581239</v>
      </c>
      <c r="M10" s="25">
        <v>4244.9994194296587</v>
      </c>
      <c r="N10" s="24">
        <v>-20.252700000000001</v>
      </c>
      <c r="O10" s="24">
        <v>70</v>
      </c>
      <c r="P10" s="25">
        <v>688</v>
      </c>
      <c r="Q10" s="25">
        <v>628410577.40079999</v>
      </c>
    </row>
    <row r="11" spans="1:18" ht="15" customHeight="1" x14ac:dyDescent="0.2">
      <c r="A11" s="1" t="s">
        <v>65</v>
      </c>
      <c r="B11" s="24">
        <v>140</v>
      </c>
      <c r="C11" s="24">
        <v>50</v>
      </c>
      <c r="D11" s="24">
        <v>15</v>
      </c>
      <c r="E11" s="24">
        <v>2.5</v>
      </c>
      <c r="F11" s="27">
        <v>625</v>
      </c>
      <c r="G11" s="24">
        <v>5</v>
      </c>
      <c r="H11" s="24">
        <v>14.477786946092316</v>
      </c>
      <c r="I11" s="24">
        <v>70</v>
      </c>
      <c r="J11" s="25">
        <v>1791579.7451535733</v>
      </c>
      <c r="K11" s="25">
        <v>25593.996359336761</v>
      </c>
      <c r="L11" s="25">
        <v>192792.62105303598</v>
      </c>
      <c r="M11" s="25">
        <v>5427.3820372750533</v>
      </c>
      <c r="N11" s="24">
        <v>-20.472300000000001</v>
      </c>
      <c r="O11" s="24">
        <v>70</v>
      </c>
      <c r="P11" s="25">
        <v>1354.1667</v>
      </c>
      <c r="Q11" s="25">
        <v>823887207.82490003</v>
      </c>
    </row>
    <row r="12" spans="1:18" ht="15" customHeight="1" x14ac:dyDescent="0.2">
      <c r="A12" s="1" t="s">
        <v>66</v>
      </c>
      <c r="B12" s="24">
        <v>140</v>
      </c>
      <c r="C12" s="24">
        <v>70</v>
      </c>
      <c r="D12" s="24">
        <v>21</v>
      </c>
      <c r="E12" s="24">
        <v>1.5</v>
      </c>
      <c r="F12" s="35">
        <v>465</v>
      </c>
      <c r="G12" s="24">
        <v>3.7199999999999998</v>
      </c>
      <c r="H12" s="24">
        <v>24.136505529387872</v>
      </c>
      <c r="I12" s="24">
        <v>70</v>
      </c>
      <c r="J12" s="25">
        <v>1481816.3257812774</v>
      </c>
      <c r="K12" s="25">
        <v>21168.804654018248</v>
      </c>
      <c r="L12" s="25">
        <v>328464.79029371048</v>
      </c>
      <c r="M12" s="25">
        <v>7161.7916184773121</v>
      </c>
      <c r="N12" s="24">
        <v>-33.936300000000003</v>
      </c>
      <c r="O12" s="24">
        <v>70</v>
      </c>
      <c r="P12" s="25">
        <v>355.5</v>
      </c>
      <c r="Q12" s="25">
        <v>1503837817.1809001</v>
      </c>
    </row>
    <row r="13" spans="1:18" ht="15" customHeight="1" x14ac:dyDescent="0.2">
      <c r="A13" s="1" t="s">
        <v>67</v>
      </c>
      <c r="B13" s="24">
        <v>140</v>
      </c>
      <c r="C13" s="24">
        <v>70</v>
      </c>
      <c r="D13" s="24">
        <v>23</v>
      </c>
      <c r="E13" s="24">
        <v>2</v>
      </c>
      <c r="F13" s="35">
        <v>620</v>
      </c>
      <c r="G13" s="24">
        <v>4.96</v>
      </c>
      <c r="H13" s="24">
        <v>24.644471540838428</v>
      </c>
      <c r="I13" s="24">
        <v>70</v>
      </c>
      <c r="J13" s="25">
        <v>1944180.5180614144</v>
      </c>
      <c r="K13" s="25">
        <v>27774.007400877348</v>
      </c>
      <c r="L13" s="25">
        <v>438219.98035452509</v>
      </c>
      <c r="M13" s="25">
        <v>9661.8867697485057</v>
      </c>
      <c r="N13" s="24">
        <v>-34.203499999999998</v>
      </c>
      <c r="O13" s="24">
        <v>70</v>
      </c>
      <c r="P13" s="25">
        <v>848</v>
      </c>
      <c r="Q13" s="25">
        <v>2097706773.0718999</v>
      </c>
    </row>
    <row r="14" spans="1:18" ht="15" customHeight="1" x14ac:dyDescent="0.2">
      <c r="A14" s="1" t="s">
        <v>68</v>
      </c>
      <c r="B14" s="24">
        <v>140</v>
      </c>
      <c r="C14" s="24">
        <v>70</v>
      </c>
      <c r="D14" s="24">
        <v>25</v>
      </c>
      <c r="E14" s="24">
        <v>2.5</v>
      </c>
      <c r="F14" s="35">
        <v>775</v>
      </c>
      <c r="G14" s="24">
        <v>6.2</v>
      </c>
      <c r="H14" s="24">
        <v>25.147080849409349</v>
      </c>
      <c r="I14" s="24">
        <v>70</v>
      </c>
      <c r="J14" s="25">
        <v>2389704.7451535738</v>
      </c>
      <c r="K14" s="25">
        <v>34138.639216479627</v>
      </c>
      <c r="L14" s="25">
        <v>547724.57627386658</v>
      </c>
      <c r="M14" s="25">
        <v>12211.570320204093</v>
      </c>
      <c r="N14" s="24">
        <v>-34.458399999999997</v>
      </c>
      <c r="O14" s="24">
        <v>70</v>
      </c>
      <c r="P14" s="25">
        <v>1666.6667</v>
      </c>
      <c r="Q14" s="25">
        <v>2743696551.1224999</v>
      </c>
    </row>
    <row r="15" spans="1:18" ht="15" customHeight="1" x14ac:dyDescent="0.2">
      <c r="A15" s="1" t="s">
        <v>69</v>
      </c>
      <c r="B15" s="24">
        <v>150</v>
      </c>
      <c r="C15" s="24">
        <v>70</v>
      </c>
      <c r="D15" s="24">
        <v>16</v>
      </c>
      <c r="E15" s="24">
        <v>1.5</v>
      </c>
      <c r="F15" s="35">
        <v>465</v>
      </c>
      <c r="G15" s="24">
        <v>3.7199999999999998</v>
      </c>
      <c r="H15" s="24">
        <v>21.919465841507847</v>
      </c>
      <c r="I15" s="24">
        <v>74.999999999999986</v>
      </c>
      <c r="J15" s="25">
        <v>1688494.6812774849</v>
      </c>
      <c r="K15" s="25">
        <v>22513.262417033126</v>
      </c>
      <c r="L15" s="25">
        <v>303862.3008773058</v>
      </c>
      <c r="M15" s="25">
        <v>6319.8611703367806</v>
      </c>
      <c r="N15" s="24">
        <v>-31.2256</v>
      </c>
      <c r="O15" s="24">
        <v>75</v>
      </c>
      <c r="P15" s="25">
        <v>355.5</v>
      </c>
      <c r="Q15" s="25">
        <v>1429776884.0825</v>
      </c>
    </row>
    <row r="16" spans="1:18" ht="15" customHeight="1" x14ac:dyDescent="0.2">
      <c r="A16" s="1" t="s">
        <v>70</v>
      </c>
      <c r="B16" s="24">
        <v>150</v>
      </c>
      <c r="C16" s="24">
        <v>70</v>
      </c>
      <c r="D16" s="24">
        <v>18</v>
      </c>
      <c r="E16" s="24">
        <v>2</v>
      </c>
      <c r="F16" s="35">
        <v>620</v>
      </c>
      <c r="G16" s="24">
        <v>4.96</v>
      </c>
      <c r="H16" s="24">
        <v>22.441167613357241</v>
      </c>
      <c r="I16" s="24">
        <v>75.000000000000014</v>
      </c>
      <c r="J16" s="25">
        <v>2221392.6276885918</v>
      </c>
      <c r="K16" s="25">
        <v>29618.568369181219</v>
      </c>
      <c r="L16" s="25">
        <v>407056.44960423117</v>
      </c>
      <c r="M16" s="25">
        <v>8559.0084780667548</v>
      </c>
      <c r="N16" s="24">
        <v>-31.506599999999999</v>
      </c>
      <c r="O16" s="24">
        <v>75</v>
      </c>
      <c r="P16" s="25">
        <v>848</v>
      </c>
      <c r="Q16" s="25">
        <v>1988624636.2033999</v>
      </c>
    </row>
    <row r="17" spans="1:17" ht="15" customHeight="1" x14ac:dyDescent="0.2">
      <c r="A17" s="1" t="s">
        <v>71</v>
      </c>
      <c r="B17" s="24">
        <v>150</v>
      </c>
      <c r="C17" s="24">
        <v>70</v>
      </c>
      <c r="D17" s="24">
        <v>20</v>
      </c>
      <c r="E17" s="24">
        <v>2.5</v>
      </c>
      <c r="F17" s="35">
        <v>775</v>
      </c>
      <c r="G17" s="24">
        <v>6.2</v>
      </c>
      <c r="H17" s="24">
        <v>22.957543260389205</v>
      </c>
      <c r="I17" s="24">
        <v>75.000000000000014</v>
      </c>
      <c r="J17" s="25">
        <v>2737927.7113601486</v>
      </c>
      <c r="K17" s="25">
        <v>36505.702818135309</v>
      </c>
      <c r="L17" s="25">
        <v>510776.12945915165</v>
      </c>
      <c r="M17" s="25">
        <v>10857.769021001548</v>
      </c>
      <c r="N17" s="24">
        <v>-31.777799999999999</v>
      </c>
      <c r="O17" s="24">
        <v>75</v>
      </c>
      <c r="P17" s="25">
        <v>1666.6667</v>
      </c>
      <c r="Q17" s="25">
        <v>2593446193.053</v>
      </c>
    </row>
    <row r="18" spans="1:17" ht="15" customHeight="1" x14ac:dyDescent="0.2">
      <c r="A18" s="1" t="s">
        <v>72</v>
      </c>
      <c r="B18" s="24">
        <v>160</v>
      </c>
      <c r="C18" s="24">
        <v>60</v>
      </c>
      <c r="D18" s="24">
        <v>21</v>
      </c>
      <c r="E18" s="24">
        <v>1.5</v>
      </c>
      <c r="F18" s="35">
        <v>465</v>
      </c>
      <c r="G18" s="24">
        <v>3.7199999999999998</v>
      </c>
      <c r="H18" s="24">
        <v>18.829032871944658</v>
      </c>
      <c r="I18" s="24">
        <v>79.999999999999986</v>
      </c>
      <c r="J18" s="25">
        <v>1826503.3289798284</v>
      </c>
      <c r="K18" s="25">
        <v>22831.291612247849</v>
      </c>
      <c r="L18" s="25">
        <v>238768.86166877885</v>
      </c>
      <c r="M18" s="25">
        <v>5799.4474826430151</v>
      </c>
      <c r="N18" s="24">
        <v>-27.825900000000001</v>
      </c>
      <c r="O18" s="24">
        <v>80</v>
      </c>
      <c r="P18" s="25">
        <v>355.5</v>
      </c>
      <c r="Q18" s="25">
        <v>1379934731.368</v>
      </c>
    </row>
    <row r="19" spans="1:17" ht="15" customHeight="1" x14ac:dyDescent="0.2">
      <c r="A19" s="1" t="s">
        <v>73</v>
      </c>
      <c r="B19" s="24">
        <v>160</v>
      </c>
      <c r="C19" s="24">
        <v>60</v>
      </c>
      <c r="D19" s="24">
        <v>23</v>
      </c>
      <c r="E19" s="24">
        <v>2</v>
      </c>
      <c r="F19" s="35">
        <v>620</v>
      </c>
      <c r="G19" s="24">
        <v>4.96</v>
      </c>
      <c r="H19" s="24">
        <v>19.288054729039999</v>
      </c>
      <c r="I19" s="24">
        <v>80</v>
      </c>
      <c r="J19" s="25">
        <v>2399707.4790155669</v>
      </c>
      <c r="K19" s="25">
        <v>29996.343487694587</v>
      </c>
      <c r="L19" s="25">
        <v>318654.9601050964</v>
      </c>
      <c r="M19" s="25">
        <v>7827.0629905860651</v>
      </c>
      <c r="N19" s="24">
        <v>-28.025099999999998</v>
      </c>
      <c r="O19" s="24">
        <v>80</v>
      </c>
      <c r="P19" s="25">
        <v>848</v>
      </c>
      <c r="Q19" s="25">
        <v>1913978737.7375</v>
      </c>
    </row>
    <row r="20" spans="1:17" ht="15" customHeight="1" x14ac:dyDescent="0.2">
      <c r="A20" s="1" t="s">
        <v>74</v>
      </c>
      <c r="B20" s="24">
        <v>160</v>
      </c>
      <c r="C20" s="24">
        <v>60</v>
      </c>
      <c r="D20" s="24">
        <v>25</v>
      </c>
      <c r="E20" s="24">
        <v>2.5</v>
      </c>
      <c r="F20" s="35">
        <v>775</v>
      </c>
      <c r="G20" s="24">
        <v>6.2</v>
      </c>
      <c r="H20" s="24">
        <v>19.741610925516731</v>
      </c>
      <c r="I20" s="24">
        <v>80</v>
      </c>
      <c r="J20" s="25">
        <v>2953748.7114726566</v>
      </c>
      <c r="K20" s="25">
        <v>36921.858893408207</v>
      </c>
      <c r="L20" s="25">
        <v>398376.0974944178</v>
      </c>
      <c r="M20" s="25">
        <v>9895.48033721295</v>
      </c>
      <c r="N20" s="24">
        <v>-28.2119</v>
      </c>
      <c r="O20" s="24">
        <v>80</v>
      </c>
      <c r="P20" s="25">
        <v>1666.6667</v>
      </c>
      <c r="Q20" s="25">
        <v>2487979200.1753001</v>
      </c>
    </row>
    <row r="21" spans="1:17" ht="15" customHeight="1" x14ac:dyDescent="0.2">
      <c r="A21" s="1" t="s">
        <v>75</v>
      </c>
      <c r="B21" s="24">
        <v>180</v>
      </c>
      <c r="C21" s="24">
        <v>60</v>
      </c>
      <c r="D21" s="24">
        <v>21</v>
      </c>
      <c r="E21" s="24">
        <v>1.5</v>
      </c>
      <c r="F21" s="35">
        <v>495</v>
      </c>
      <c r="G21" s="24">
        <v>3.96</v>
      </c>
      <c r="H21" s="24">
        <v>17.729905173654679</v>
      </c>
      <c r="I21" s="24">
        <v>89.999999999999986</v>
      </c>
      <c r="J21" s="25">
        <v>2407754.0010029231</v>
      </c>
      <c r="K21" s="25">
        <v>26752.822233365809</v>
      </c>
      <c r="L21" s="25">
        <v>247983.89458268904</v>
      </c>
      <c r="M21" s="25">
        <v>5866.6510118195956</v>
      </c>
      <c r="N21" s="24">
        <v>-26.831199999999999</v>
      </c>
      <c r="O21" s="24">
        <v>90</v>
      </c>
      <c r="P21" s="25">
        <v>378</v>
      </c>
      <c r="Q21" s="25">
        <v>1759744173.7983</v>
      </c>
    </row>
    <row r="22" spans="1:17" ht="15" customHeight="1" x14ac:dyDescent="0.2">
      <c r="A22" s="1" t="s">
        <v>76</v>
      </c>
      <c r="B22" s="24">
        <v>180</v>
      </c>
      <c r="C22" s="24">
        <v>60</v>
      </c>
      <c r="D22" s="24">
        <v>23</v>
      </c>
      <c r="E22" s="24">
        <v>2</v>
      </c>
      <c r="F22" s="35">
        <v>660</v>
      </c>
      <c r="G22" s="24">
        <v>5.28</v>
      </c>
      <c r="H22" s="24">
        <v>18.175058443087813</v>
      </c>
      <c r="I22" s="24">
        <v>89.999999999999986</v>
      </c>
      <c r="J22" s="25">
        <v>3169138.7401022399</v>
      </c>
      <c r="K22" s="25">
        <v>35212.652667802657</v>
      </c>
      <c r="L22" s="25">
        <v>331232.22978969576</v>
      </c>
      <c r="M22" s="25">
        <v>7919.4905589761611</v>
      </c>
      <c r="N22" s="24">
        <v>-27.010200000000001</v>
      </c>
      <c r="O22" s="24">
        <v>90</v>
      </c>
      <c r="P22" s="25">
        <v>901.33330000000001</v>
      </c>
      <c r="Q22" s="25">
        <v>2430816636.6518002</v>
      </c>
    </row>
    <row r="23" spans="1:17" ht="15" customHeight="1" x14ac:dyDescent="0.2">
      <c r="A23" s="1" t="s">
        <v>77</v>
      </c>
      <c r="B23" s="24">
        <v>180</v>
      </c>
      <c r="C23" s="24">
        <v>60</v>
      </c>
      <c r="D23" s="24">
        <v>25</v>
      </c>
      <c r="E23" s="24">
        <v>2.5</v>
      </c>
      <c r="F23" s="35">
        <v>825</v>
      </c>
      <c r="G23" s="24">
        <v>6.6</v>
      </c>
      <c r="H23" s="24">
        <v>18.615050042459519</v>
      </c>
      <c r="I23" s="24">
        <v>90</v>
      </c>
      <c r="J23" s="25">
        <v>3908288.9800821375</v>
      </c>
      <c r="K23" s="25">
        <v>43425.433112023748</v>
      </c>
      <c r="L23" s="25">
        <v>414457.52661544888</v>
      </c>
      <c r="M23" s="25">
        <v>10014.691984421097</v>
      </c>
      <c r="N23" s="24">
        <v>-27.177499999999998</v>
      </c>
      <c r="O23" s="24">
        <v>90</v>
      </c>
      <c r="P23" s="25">
        <v>1770.8333</v>
      </c>
      <c r="Q23" s="25">
        <v>3146383445.1188002</v>
      </c>
    </row>
    <row r="24" spans="1:17" ht="15" customHeight="1" x14ac:dyDescent="0.2">
      <c r="A24" s="1" t="s">
        <v>78</v>
      </c>
      <c r="B24" s="24">
        <v>200</v>
      </c>
      <c r="C24" s="24">
        <v>70</v>
      </c>
      <c r="D24" s="24">
        <v>21</v>
      </c>
      <c r="E24" s="24">
        <v>1.5</v>
      </c>
      <c r="F24" s="35">
        <v>555</v>
      </c>
      <c r="G24" s="24">
        <v>4.4399999999999995</v>
      </c>
      <c r="H24" s="24">
        <v>20.333518317316404</v>
      </c>
      <c r="I24" s="24">
        <v>99.999999999999986</v>
      </c>
      <c r="J24" s="25">
        <v>3383218.3418505602</v>
      </c>
      <c r="K24" s="25">
        <v>33832.1834185056</v>
      </c>
      <c r="L24" s="25">
        <v>369700.77064086142</v>
      </c>
      <c r="M24" s="25">
        <v>7443.6674013444153</v>
      </c>
      <c r="N24" s="24">
        <v>-30.729199999999999</v>
      </c>
      <c r="O24" s="24">
        <v>100</v>
      </c>
      <c r="P24" s="25">
        <v>423</v>
      </c>
      <c r="Q24" s="25">
        <v>3130970913.2268</v>
      </c>
    </row>
    <row r="25" spans="1:17" ht="15" customHeight="1" x14ac:dyDescent="0.2">
      <c r="A25" s="1" t="s">
        <v>79</v>
      </c>
      <c r="B25" s="24">
        <v>200</v>
      </c>
      <c r="C25" s="24">
        <v>70</v>
      </c>
      <c r="D25" s="24">
        <v>23</v>
      </c>
      <c r="E25" s="24">
        <v>2</v>
      </c>
      <c r="F25" s="35">
        <v>740</v>
      </c>
      <c r="G25" s="24">
        <v>5.92</v>
      </c>
      <c r="H25" s="24">
        <v>20.795956137389418</v>
      </c>
      <c r="I25" s="24">
        <v>99.999999999999972</v>
      </c>
      <c r="J25" s="25">
        <v>4462074.3013214339</v>
      </c>
      <c r="K25" s="25">
        <v>44620.743013214327</v>
      </c>
      <c r="L25" s="25">
        <v>494427.77093622775</v>
      </c>
      <c r="M25" s="25">
        <v>10048.519026541557</v>
      </c>
      <c r="N25" s="24">
        <v>-30.9344</v>
      </c>
      <c r="O25" s="24">
        <v>100</v>
      </c>
      <c r="P25" s="25">
        <v>1008</v>
      </c>
      <c r="Q25" s="25">
        <v>4312422605.6562996</v>
      </c>
    </row>
    <row r="26" spans="1:17" ht="15" customHeight="1" x14ac:dyDescent="0.2">
      <c r="A26" s="1" t="s">
        <v>80</v>
      </c>
      <c r="B26" s="24">
        <v>200</v>
      </c>
      <c r="C26" s="24">
        <v>70</v>
      </c>
      <c r="D26" s="24">
        <v>25</v>
      </c>
      <c r="E26" s="24">
        <v>2.5</v>
      </c>
      <c r="F26" s="35">
        <v>925</v>
      </c>
      <c r="G26" s="24">
        <v>7.3999999999999995</v>
      </c>
      <c r="H26" s="24">
        <v>21.253825114897872</v>
      </c>
      <c r="I26" s="24">
        <v>100</v>
      </c>
      <c r="J26" s="25">
        <v>5514575.5509820152</v>
      </c>
      <c r="K26" s="25">
        <v>55145.755509820156</v>
      </c>
      <c r="L26" s="25">
        <v>619507.65518409049</v>
      </c>
      <c r="M26" s="25">
        <v>12708.846522713011</v>
      </c>
      <c r="N26" s="24">
        <v>-31.129600000000003</v>
      </c>
      <c r="O26" s="24">
        <v>100</v>
      </c>
      <c r="P26" s="25">
        <v>1979.1667</v>
      </c>
      <c r="Q26" s="25">
        <v>5566483420.8212004</v>
      </c>
    </row>
    <row r="27" spans="1:17" ht="15" customHeight="1" x14ac:dyDescent="0.2">
      <c r="A27" s="1" t="s">
        <v>96</v>
      </c>
      <c r="B27" s="24">
        <v>220</v>
      </c>
      <c r="C27" s="24">
        <v>60</v>
      </c>
      <c r="D27" s="24">
        <v>21</v>
      </c>
      <c r="E27" s="24">
        <v>1.5</v>
      </c>
      <c r="F27" s="35">
        <v>555</v>
      </c>
      <c r="G27" s="24">
        <v>4.4399999999999995</v>
      </c>
      <c r="H27" s="24">
        <v>15.88911819626866</v>
      </c>
      <c r="I27" s="24">
        <v>109.99999999999999</v>
      </c>
      <c r="J27" s="25">
        <v>3872328.8515227414</v>
      </c>
      <c r="K27" s="25">
        <v>35202.989559297646</v>
      </c>
      <c r="L27" s="25">
        <v>263418.79206581257</v>
      </c>
      <c r="M27" s="25">
        <v>5971.7416948923919</v>
      </c>
      <c r="N27" s="24">
        <v>-25.0656</v>
      </c>
      <c r="O27" s="24">
        <v>110</v>
      </c>
      <c r="P27" s="25">
        <v>423</v>
      </c>
      <c r="Q27" s="25">
        <v>2695098959.8137999</v>
      </c>
    </row>
    <row r="28" spans="1:17" ht="15" customHeight="1" x14ac:dyDescent="0.2">
      <c r="A28" s="1" t="s">
        <v>81</v>
      </c>
      <c r="B28" s="24">
        <v>220</v>
      </c>
      <c r="C28" s="24">
        <v>60</v>
      </c>
      <c r="D28" s="24">
        <v>23</v>
      </c>
      <c r="E28" s="24">
        <v>2</v>
      </c>
      <c r="F28" s="35">
        <v>740</v>
      </c>
      <c r="G28" s="24">
        <v>5.92</v>
      </c>
      <c r="H28" s="24">
        <v>16.311381716819522</v>
      </c>
      <c r="I28" s="24">
        <v>109.99999999999999</v>
      </c>
      <c r="J28" s="25">
        <v>5110354.1626731502</v>
      </c>
      <c r="K28" s="25">
        <v>46457.765115210452</v>
      </c>
      <c r="L28" s="25">
        <v>352296.80652282649</v>
      </c>
      <c r="M28" s="25">
        <v>8063.812049154596</v>
      </c>
      <c r="N28" s="24">
        <v>-25.211099999999998</v>
      </c>
      <c r="O28" s="24">
        <v>110</v>
      </c>
      <c r="P28" s="25">
        <v>1008</v>
      </c>
      <c r="Q28" s="25">
        <v>3702560755.8407001</v>
      </c>
    </row>
    <row r="29" spans="1:17" ht="15" customHeight="1" x14ac:dyDescent="0.2">
      <c r="A29" s="1" t="s">
        <v>82</v>
      </c>
      <c r="B29" s="24">
        <v>220</v>
      </c>
      <c r="C29" s="24">
        <v>60</v>
      </c>
      <c r="D29" s="24">
        <v>25</v>
      </c>
      <c r="E29" s="24">
        <v>2.5</v>
      </c>
      <c r="F29" s="35">
        <v>925</v>
      </c>
      <c r="G29" s="24">
        <v>7.3999999999999995</v>
      </c>
      <c r="H29" s="24">
        <v>16.729001530679184</v>
      </c>
      <c r="I29" s="24">
        <v>110</v>
      </c>
      <c r="J29" s="25">
        <v>6319795.9241722925</v>
      </c>
      <c r="K29" s="25">
        <v>57452.69021974811</v>
      </c>
      <c r="L29" s="25">
        <v>441388.97356753732</v>
      </c>
      <c r="M29" s="25">
        <v>10200.572882099834</v>
      </c>
      <c r="N29" s="24">
        <v>-25.345199999999998</v>
      </c>
      <c r="O29" s="24">
        <v>110</v>
      </c>
      <c r="P29" s="25">
        <v>1979.1667</v>
      </c>
      <c r="Q29" s="25">
        <v>4765124766.1360998</v>
      </c>
    </row>
    <row r="30" spans="1:17" ht="15" customHeight="1" x14ac:dyDescent="0.2">
      <c r="A30" s="1" t="s">
        <v>83</v>
      </c>
      <c r="B30" s="24">
        <v>220</v>
      </c>
      <c r="C30" s="24">
        <v>70</v>
      </c>
      <c r="D30" s="24">
        <v>13</v>
      </c>
      <c r="E30" s="24">
        <v>2</v>
      </c>
      <c r="F30" s="36">
        <v>740</v>
      </c>
      <c r="G30" s="24">
        <v>5.92</v>
      </c>
      <c r="H30" s="24">
        <v>17.106594095152904</v>
      </c>
      <c r="I30" s="24">
        <v>109.99999999999999</v>
      </c>
      <c r="J30" s="25">
        <v>5246714.1626731493</v>
      </c>
      <c r="K30" s="25">
        <v>47697.401478846805</v>
      </c>
      <c r="L30" s="25">
        <v>407122.70756874298</v>
      </c>
      <c r="M30" s="25">
        <v>7697.0408806938758</v>
      </c>
      <c r="N30" s="24">
        <v>-26.157</v>
      </c>
      <c r="O30" s="24">
        <v>110</v>
      </c>
      <c r="P30" s="25">
        <v>1008</v>
      </c>
      <c r="Q30" s="25">
        <v>3886230317.5169001</v>
      </c>
    </row>
    <row r="31" spans="1:17" ht="15" customHeight="1" x14ac:dyDescent="0.2">
      <c r="A31" s="1" t="s">
        <v>84</v>
      </c>
      <c r="B31" s="24">
        <v>220</v>
      </c>
      <c r="C31" s="24">
        <v>70</v>
      </c>
      <c r="D31" s="24">
        <v>15</v>
      </c>
      <c r="E31" s="24">
        <v>2.5</v>
      </c>
      <c r="F31" s="26">
        <v>925</v>
      </c>
      <c r="G31" s="24">
        <v>7.3999999999999995</v>
      </c>
      <c r="H31" s="24">
        <v>17.588178478870638</v>
      </c>
      <c r="I31" s="24">
        <v>110</v>
      </c>
      <c r="J31" s="25">
        <v>6505733.4241722915</v>
      </c>
      <c r="K31" s="25">
        <v>59143.031128839015</v>
      </c>
      <c r="L31" s="25">
        <v>514349.41731305921</v>
      </c>
      <c r="M31" s="25">
        <v>9813.6146080270046</v>
      </c>
      <c r="N31" s="24">
        <v>-26.386800000000001</v>
      </c>
      <c r="O31" s="24">
        <v>110</v>
      </c>
      <c r="P31" s="25">
        <v>1979.1667</v>
      </c>
      <c r="Q31" s="26">
        <v>5023043025</v>
      </c>
    </row>
    <row r="32" spans="1:17" ht="15" customHeight="1" x14ac:dyDescent="0.2">
      <c r="A32" s="1" t="s">
        <v>85</v>
      </c>
      <c r="B32" s="24">
        <v>240</v>
      </c>
      <c r="C32" s="24">
        <v>70</v>
      </c>
      <c r="D32" s="24">
        <v>18.5</v>
      </c>
      <c r="E32" s="24">
        <v>1.5</v>
      </c>
      <c r="F32" s="25">
        <v>607.5</v>
      </c>
      <c r="G32" s="24">
        <v>4.8599999999999994</v>
      </c>
      <c r="H32" s="24">
        <v>17.788968699362961</v>
      </c>
      <c r="I32" s="24">
        <v>119.99999999999999</v>
      </c>
      <c r="J32" s="25">
        <v>5118896.1550194649</v>
      </c>
      <c r="K32" s="25">
        <v>42657.467958495537</v>
      </c>
      <c r="L32" s="25">
        <v>370851.89726636861</v>
      </c>
      <c r="M32" s="25">
        <v>7102.9414288134121</v>
      </c>
      <c r="N32" s="24">
        <v>-28.021899999999999</v>
      </c>
      <c r="O32" s="24">
        <v>120</v>
      </c>
      <c r="P32" s="25">
        <v>462.375</v>
      </c>
      <c r="Q32" s="25">
        <v>4317874438.4714003</v>
      </c>
    </row>
    <row r="33" spans="1:17" ht="15" customHeight="1" x14ac:dyDescent="0.2">
      <c r="A33" s="1" t="s">
        <v>86</v>
      </c>
      <c r="B33" s="24">
        <v>240</v>
      </c>
      <c r="C33" s="24">
        <v>70</v>
      </c>
      <c r="D33" s="24">
        <v>20.5</v>
      </c>
      <c r="E33" s="24">
        <v>2</v>
      </c>
      <c r="F33" s="25">
        <v>810</v>
      </c>
      <c r="G33" s="24">
        <v>6.4799999999999995</v>
      </c>
      <c r="H33" s="24">
        <v>18.237015834248847</v>
      </c>
      <c r="I33" s="24">
        <v>120</v>
      </c>
      <c r="J33" s="25">
        <v>6768055.8241573861</v>
      </c>
      <c r="K33" s="25">
        <v>56400.465201311548</v>
      </c>
      <c r="L33" s="25">
        <v>497279.14986787451</v>
      </c>
      <c r="M33" s="25">
        <v>9606.8485594943359</v>
      </c>
      <c r="N33" s="24">
        <v>-28.208600000000001</v>
      </c>
      <c r="O33" s="24">
        <v>120</v>
      </c>
      <c r="P33" s="25">
        <v>1101.3333</v>
      </c>
      <c r="Q33" s="25">
        <v>5927611493.3695002</v>
      </c>
    </row>
    <row r="34" spans="1:17" ht="15" customHeight="1" x14ac:dyDescent="0.2">
      <c r="A34" s="1" t="s">
        <v>87</v>
      </c>
      <c r="B34" s="24">
        <v>240</v>
      </c>
      <c r="C34" s="24">
        <v>70</v>
      </c>
      <c r="D34" s="24">
        <v>22.5</v>
      </c>
      <c r="E34" s="24">
        <v>2.5</v>
      </c>
      <c r="F34" s="25">
        <v>1012.5</v>
      </c>
      <c r="G34" s="24">
        <v>8.1</v>
      </c>
      <c r="H34" s="24">
        <v>18.680866155175103</v>
      </c>
      <c r="I34" s="24">
        <v>120</v>
      </c>
      <c r="J34" s="25">
        <v>8386059.4746529656</v>
      </c>
      <c r="K34" s="25">
        <v>69883.828955441379</v>
      </c>
      <c r="L34" s="25">
        <v>624695.47369969625</v>
      </c>
      <c r="M34" s="25">
        <v>12172.759493342297</v>
      </c>
      <c r="N34" s="24">
        <v>-28.385000000000002</v>
      </c>
      <c r="O34" s="24">
        <v>120</v>
      </c>
      <c r="P34" s="25">
        <v>2161.4582999999998</v>
      </c>
      <c r="Q34" s="25">
        <v>7623934371.6302004</v>
      </c>
    </row>
    <row r="35" spans="1:17" ht="15" customHeight="1" x14ac:dyDescent="0.2">
      <c r="A35" s="1" t="s">
        <v>88</v>
      </c>
      <c r="B35" s="24">
        <v>250</v>
      </c>
      <c r="C35" s="24">
        <v>60</v>
      </c>
      <c r="D35" s="24">
        <v>23.5</v>
      </c>
      <c r="E35" s="24">
        <v>1.5</v>
      </c>
      <c r="F35" s="25">
        <v>607.5</v>
      </c>
      <c r="G35" s="24">
        <v>4.8599999999999994</v>
      </c>
      <c r="H35" s="24">
        <v>15.301528013324575</v>
      </c>
      <c r="I35" s="24">
        <v>124.99999999999999</v>
      </c>
      <c r="J35" s="25">
        <v>5337884.9325770307</v>
      </c>
      <c r="K35" s="25">
        <v>42703.079460616238</v>
      </c>
      <c r="L35" s="25">
        <v>287634.34817418037</v>
      </c>
      <c r="M35" s="25">
        <v>6434.9928619466882</v>
      </c>
      <c r="N35" s="24">
        <v>-24.740400000000001</v>
      </c>
      <c r="O35" s="24">
        <v>125</v>
      </c>
      <c r="P35" s="25">
        <v>462.375</v>
      </c>
      <c r="Q35" s="25">
        <v>3823359321.3038998</v>
      </c>
    </row>
    <row r="36" spans="1:17" ht="15" customHeight="1" x14ac:dyDescent="0.2">
      <c r="A36" s="1" t="s">
        <v>89</v>
      </c>
      <c r="B36" s="24">
        <v>250</v>
      </c>
      <c r="C36" s="24">
        <v>60</v>
      </c>
      <c r="D36" s="24">
        <v>25.5</v>
      </c>
      <c r="E36" s="24">
        <v>2</v>
      </c>
      <c r="F36" s="25">
        <v>810</v>
      </c>
      <c r="G36" s="24">
        <v>6.4799999999999995</v>
      </c>
      <c r="H36" s="24">
        <v>15.702160564506372</v>
      </c>
      <c r="I36" s="24">
        <v>125.00000000000001</v>
      </c>
      <c r="J36" s="25">
        <v>7051335.3507825341</v>
      </c>
      <c r="K36" s="25">
        <v>56410.682806260265</v>
      </c>
      <c r="L36" s="25">
        <v>384310.01280554984</v>
      </c>
      <c r="M36" s="25">
        <v>8675.5927084249979</v>
      </c>
      <c r="N36" s="24">
        <v>-24.852599999999999</v>
      </c>
      <c r="O36" s="24">
        <v>125</v>
      </c>
      <c r="P36" s="25">
        <v>1101.3333</v>
      </c>
      <c r="Q36" s="25">
        <v>5232113118.8332005</v>
      </c>
    </row>
    <row r="37" spans="1:17" ht="15" customHeight="1" x14ac:dyDescent="0.2">
      <c r="A37" s="1" t="s">
        <v>90</v>
      </c>
      <c r="B37" s="24">
        <v>250</v>
      </c>
      <c r="C37" s="24">
        <v>60</v>
      </c>
      <c r="D37" s="24">
        <v>27.5</v>
      </c>
      <c r="E37" s="24">
        <v>2.5</v>
      </c>
      <c r="F37" s="25">
        <v>1012.5</v>
      </c>
      <c r="G37" s="24">
        <v>8.1</v>
      </c>
      <c r="H37" s="24">
        <v>16.098515613667683</v>
      </c>
      <c r="I37" s="24">
        <v>125</v>
      </c>
      <c r="J37" s="25">
        <v>8729325.2799188681</v>
      </c>
      <c r="K37" s="25">
        <v>69834.602239350948</v>
      </c>
      <c r="L37" s="25">
        <v>481075.78567902872</v>
      </c>
      <c r="M37" s="25">
        <v>10958.075618709609</v>
      </c>
      <c r="N37" s="24">
        <v>-24.953600000000002</v>
      </c>
      <c r="O37" s="24">
        <v>125</v>
      </c>
      <c r="P37" s="25">
        <v>2161.4582999999998</v>
      </c>
      <c r="Q37" s="25">
        <v>6707148958.1061001</v>
      </c>
    </row>
    <row r="38" spans="1:17" ht="15" customHeight="1" x14ac:dyDescent="0.2">
      <c r="A38" s="1" t="s">
        <v>91</v>
      </c>
      <c r="B38" s="24">
        <v>250</v>
      </c>
      <c r="C38" s="24">
        <v>70</v>
      </c>
      <c r="D38" s="24">
        <v>17.5</v>
      </c>
      <c r="E38" s="24">
        <v>2.5</v>
      </c>
      <c r="F38" s="25">
        <v>1012.5</v>
      </c>
      <c r="G38" s="24">
        <v>8.1</v>
      </c>
      <c r="H38" s="24">
        <v>17.007108837757162</v>
      </c>
      <c r="I38" s="24">
        <v>125</v>
      </c>
      <c r="J38" s="25">
        <v>8969325.2799188681</v>
      </c>
      <c r="K38" s="25">
        <v>71754.602239350948</v>
      </c>
      <c r="L38" s="25">
        <v>566793.93150026957</v>
      </c>
      <c r="M38" s="25">
        <v>10695.659720942103</v>
      </c>
      <c r="N38" s="24">
        <v>-26.146799999999999</v>
      </c>
      <c r="O38" s="24">
        <v>125</v>
      </c>
      <c r="P38" s="25">
        <v>2161.4582999999998</v>
      </c>
      <c r="Q38" s="25">
        <v>7229091349.9738998</v>
      </c>
    </row>
    <row r="39" spans="1:17" ht="15" customHeight="1" x14ac:dyDescent="0.2">
      <c r="A39" s="1" t="s">
        <v>92</v>
      </c>
      <c r="B39" s="24">
        <v>260</v>
      </c>
      <c r="C39" s="24">
        <v>60</v>
      </c>
      <c r="D39" s="24">
        <v>18.5</v>
      </c>
      <c r="E39" s="24">
        <v>1.5</v>
      </c>
      <c r="F39" s="25">
        <v>607.5</v>
      </c>
      <c r="G39" s="24">
        <v>4.8599999999999994</v>
      </c>
      <c r="H39" s="24">
        <v>13.853402694440293</v>
      </c>
      <c r="I39" s="24">
        <v>130</v>
      </c>
      <c r="J39" s="25">
        <v>5688501.502340734</v>
      </c>
      <c r="K39" s="25">
        <v>43757.703864159492</v>
      </c>
      <c r="L39" s="25">
        <v>260567.79987024405</v>
      </c>
      <c r="M39" s="25">
        <v>5646.5224975287838</v>
      </c>
      <c r="N39" s="24">
        <v>-22.692699999999999</v>
      </c>
      <c r="O39" s="24">
        <v>130</v>
      </c>
      <c r="P39" s="25">
        <v>462.375</v>
      </c>
      <c r="Q39" s="25">
        <v>3603392019.5072999</v>
      </c>
    </row>
    <row r="40" spans="1:17" ht="15" customHeight="1" x14ac:dyDescent="0.2">
      <c r="A40" s="1" t="s">
        <v>93</v>
      </c>
      <c r="B40" s="24">
        <v>260</v>
      </c>
      <c r="C40" s="24">
        <v>60</v>
      </c>
      <c r="D40" s="24">
        <v>20.5</v>
      </c>
      <c r="E40" s="24">
        <v>2</v>
      </c>
      <c r="F40" s="25">
        <v>810</v>
      </c>
      <c r="G40" s="24">
        <v>6.4799999999999995</v>
      </c>
      <c r="H40" s="24">
        <v>14.265191777019574</v>
      </c>
      <c r="I40" s="24">
        <v>130</v>
      </c>
      <c r="J40" s="25">
        <v>7524187.6191074792</v>
      </c>
      <c r="K40" s="25">
        <v>57878.366300826761</v>
      </c>
      <c r="L40" s="25">
        <v>349472.14152171987</v>
      </c>
      <c r="M40" s="25">
        <v>7641.2727001688872</v>
      </c>
      <c r="N40" s="24">
        <v>-22.8264</v>
      </c>
      <c r="O40" s="24">
        <v>130</v>
      </c>
      <c r="P40" s="25">
        <v>1101.3333</v>
      </c>
      <c r="Q40" s="25">
        <v>4941218261.3170996</v>
      </c>
    </row>
    <row r="41" spans="1:17" ht="15" customHeight="1" x14ac:dyDescent="0.2">
      <c r="A41" s="1" t="s">
        <v>94</v>
      </c>
      <c r="B41" s="24">
        <v>260</v>
      </c>
      <c r="C41" s="24">
        <v>60</v>
      </c>
      <c r="D41" s="24">
        <v>22.5</v>
      </c>
      <c r="E41" s="24">
        <v>2.5</v>
      </c>
      <c r="F41" s="25">
        <v>1012.5</v>
      </c>
      <c r="G41" s="24">
        <v>8.1</v>
      </c>
      <c r="H41" s="24">
        <v>14.672722343274623</v>
      </c>
      <c r="I41" s="24">
        <v>130</v>
      </c>
      <c r="J41" s="25">
        <v>9326751.6190907042</v>
      </c>
      <c r="K41" s="25">
        <v>71744.243223774654</v>
      </c>
      <c r="L41" s="25">
        <v>439059.44024213334</v>
      </c>
      <c r="M41" s="25">
        <v>9686.4286350316124</v>
      </c>
      <c r="N41" s="24">
        <v>-22.9481</v>
      </c>
      <c r="O41" s="24">
        <v>130</v>
      </c>
      <c r="P41" s="25">
        <v>2161.4582999999998</v>
      </c>
      <c r="Q41" s="25">
        <v>6345539953.6898003</v>
      </c>
    </row>
    <row r="42" spans="1:17" ht="15" customHeight="1" x14ac:dyDescent="0.2">
      <c r="A42" s="1" t="s">
        <v>95</v>
      </c>
      <c r="B42" s="24">
        <v>280</v>
      </c>
      <c r="C42" s="24">
        <v>70</v>
      </c>
      <c r="D42" s="24">
        <v>16</v>
      </c>
      <c r="E42" s="24">
        <v>1.5</v>
      </c>
      <c r="F42" s="36">
        <v>660</v>
      </c>
      <c r="G42" s="24">
        <v>5.28</v>
      </c>
      <c r="H42" s="24">
        <v>15.650183131147859</v>
      </c>
      <c r="I42" s="24">
        <v>140</v>
      </c>
      <c r="J42" s="25">
        <v>7274632.3934865445</v>
      </c>
      <c r="K42" s="25">
        <v>51961.659953475319</v>
      </c>
      <c r="L42" s="25">
        <v>365407.50235357985</v>
      </c>
      <c r="M42" s="25">
        <v>6723.2517679925195</v>
      </c>
      <c r="N42" s="24">
        <v>-25.5929</v>
      </c>
      <c r="O42" s="24">
        <v>140</v>
      </c>
      <c r="P42" s="25">
        <v>501.75</v>
      </c>
      <c r="Q42" s="25">
        <v>5677969667.7995005</v>
      </c>
    </row>
    <row r="43" spans="1:17" ht="15" customHeight="1" x14ac:dyDescent="0.2">
      <c r="A43" s="1" t="s">
        <v>97</v>
      </c>
      <c r="B43" s="24">
        <v>280</v>
      </c>
      <c r="C43" s="24">
        <v>70</v>
      </c>
      <c r="D43" s="24">
        <v>18</v>
      </c>
      <c r="E43" s="24">
        <v>2</v>
      </c>
      <c r="F43" s="36">
        <v>880</v>
      </c>
      <c r="G43" s="24">
        <v>7.0399999999999991</v>
      </c>
      <c r="H43" s="24">
        <v>16.086453608442802</v>
      </c>
      <c r="I43" s="24">
        <v>140.00000000000003</v>
      </c>
      <c r="J43" s="25">
        <v>9635266.2141900919</v>
      </c>
      <c r="K43" s="25">
        <v>68823.330101357787</v>
      </c>
      <c r="L43" s="25">
        <v>491245.62320343551</v>
      </c>
      <c r="M43" s="25">
        <v>9111.7289824652307</v>
      </c>
      <c r="N43" s="24">
        <v>-25.768699999999999</v>
      </c>
      <c r="O43" s="24">
        <v>140</v>
      </c>
      <c r="P43" s="25">
        <v>1194.6667</v>
      </c>
      <c r="Q43" s="25">
        <v>7785972905.2800999</v>
      </c>
    </row>
    <row r="44" spans="1:17" ht="15" customHeight="1" x14ac:dyDescent="0.2">
      <c r="A44" s="1" t="s">
        <v>98</v>
      </c>
      <c r="B44" s="24">
        <v>280</v>
      </c>
      <c r="C44" s="24">
        <v>70</v>
      </c>
      <c r="D44" s="24">
        <v>20</v>
      </c>
      <c r="E44" s="24">
        <v>2.5</v>
      </c>
      <c r="F44" s="36">
        <v>1100</v>
      </c>
      <c r="G44" s="24">
        <v>8.7999999999999989</v>
      </c>
      <c r="H44" s="24">
        <v>16.518843975519673</v>
      </c>
      <c r="I44" s="24">
        <v>140</v>
      </c>
      <c r="J44" s="25">
        <v>11960518.190818841</v>
      </c>
      <c r="K44" s="25">
        <v>85432.27279156314</v>
      </c>
      <c r="L44" s="25">
        <v>618666.35491127102</v>
      </c>
      <c r="M44" s="25">
        <v>11567.931602452352</v>
      </c>
      <c r="N44" s="24">
        <v>-25.933599999999998</v>
      </c>
      <c r="O44" s="24">
        <v>140</v>
      </c>
      <c r="P44" s="25">
        <v>2343.75</v>
      </c>
      <c r="Q44" s="25">
        <v>9999993380.8486004</v>
      </c>
    </row>
    <row r="45" spans="1:17" ht="15" customHeight="1" x14ac:dyDescent="0.2">
      <c r="A45" s="1" t="s">
        <v>99</v>
      </c>
      <c r="B45" s="24">
        <v>280</v>
      </c>
      <c r="C45" s="24">
        <v>70</v>
      </c>
      <c r="D45" s="24">
        <v>22</v>
      </c>
      <c r="E45" s="24">
        <v>3</v>
      </c>
      <c r="F45" s="36">
        <v>1320</v>
      </c>
      <c r="G45" s="24">
        <v>10.56</v>
      </c>
      <c r="H45" s="24">
        <v>16.947345111677613</v>
      </c>
      <c r="I45" s="24">
        <v>139.99999999999997</v>
      </c>
      <c r="J45" s="25">
        <v>14248521.212500436</v>
      </c>
      <c r="K45" s="25">
        <v>101775.15151786024</v>
      </c>
      <c r="L45" s="25">
        <v>747421.89162346907</v>
      </c>
      <c r="M45" s="25">
        <v>14088.303275242628</v>
      </c>
      <c r="N45" s="24">
        <v>-26.087599999999998</v>
      </c>
      <c r="O45" s="24">
        <v>140</v>
      </c>
      <c r="P45" s="25">
        <v>4068</v>
      </c>
      <c r="Q45" s="25">
        <v>12319197437.926001</v>
      </c>
    </row>
    <row r="46" spans="1:17" ht="15" customHeight="1" x14ac:dyDescent="0.2">
      <c r="A46" s="1" t="s">
        <v>100</v>
      </c>
      <c r="B46" s="24">
        <v>300</v>
      </c>
      <c r="C46" s="24">
        <v>70</v>
      </c>
      <c r="D46" s="24">
        <v>18</v>
      </c>
      <c r="E46" s="24">
        <v>2</v>
      </c>
      <c r="F46" s="36">
        <v>920</v>
      </c>
      <c r="G46" s="24">
        <v>7.3599999999999994</v>
      </c>
      <c r="H46" s="24">
        <v>15.428557763175025</v>
      </c>
      <c r="I46" s="24">
        <v>150.00000000000003</v>
      </c>
      <c r="J46" s="25">
        <v>11378803.276071893</v>
      </c>
      <c r="K46" s="25">
        <v>75858.68850714594</v>
      </c>
      <c r="L46" s="25">
        <v>499965.98723000387</v>
      </c>
      <c r="M46" s="25">
        <v>9161.6781000635765</v>
      </c>
      <c r="N46" s="24">
        <v>-25.076499999999999</v>
      </c>
      <c r="O46" s="24">
        <v>150</v>
      </c>
      <c r="P46" s="25">
        <v>1248</v>
      </c>
      <c r="Q46" s="25">
        <v>9095827614.4701004</v>
      </c>
    </row>
    <row r="47" spans="1:17" ht="15" customHeight="1" x14ac:dyDescent="0.2">
      <c r="A47" s="1" t="s">
        <v>101</v>
      </c>
      <c r="B47" s="24">
        <v>300</v>
      </c>
      <c r="C47" s="24">
        <v>70</v>
      </c>
      <c r="D47" s="24">
        <v>20</v>
      </c>
      <c r="E47" s="24">
        <v>2.5</v>
      </c>
      <c r="F47" s="36">
        <v>1150</v>
      </c>
      <c r="G47" s="24">
        <v>9.1999999999999993</v>
      </c>
      <c r="H47" s="24">
        <v>15.852495818557728</v>
      </c>
      <c r="I47" s="24">
        <v>150.00000000000003</v>
      </c>
      <c r="J47" s="25">
        <v>14132411.273170708</v>
      </c>
      <c r="K47" s="25">
        <v>94216.075154471371</v>
      </c>
      <c r="L47" s="25">
        <v>629840.55809327448</v>
      </c>
      <c r="M47" s="25">
        <v>11631.940707419288</v>
      </c>
      <c r="N47" s="24">
        <v>-25.231000000000002</v>
      </c>
      <c r="O47" s="24">
        <v>150</v>
      </c>
      <c r="P47" s="25">
        <v>2447.9167000000002</v>
      </c>
      <c r="Q47" s="25">
        <v>11671943717.399599</v>
      </c>
    </row>
    <row r="48" spans="1:17" ht="15" customHeight="1" x14ac:dyDescent="0.2">
      <c r="A48" s="1" t="s">
        <v>102</v>
      </c>
      <c r="B48" s="24">
        <v>300</v>
      </c>
      <c r="C48" s="24">
        <v>70</v>
      </c>
      <c r="D48" s="24">
        <v>22</v>
      </c>
      <c r="E48" s="24">
        <v>3</v>
      </c>
      <c r="F48" s="36">
        <v>1380</v>
      </c>
      <c r="G48" s="24">
        <v>11.04</v>
      </c>
      <c r="H48" s="24">
        <v>16.272701833246821</v>
      </c>
      <c r="I48" s="24">
        <v>149.99999999999997</v>
      </c>
      <c r="J48" s="25">
        <v>16845414.900439758</v>
      </c>
      <c r="K48" s="25">
        <v>112302.7660029317</v>
      </c>
      <c r="L48" s="25">
        <v>761158.83303047379</v>
      </c>
      <c r="M48" s="25">
        <v>14167.078170729308</v>
      </c>
      <c r="N48" s="24">
        <v>-25.374700000000001</v>
      </c>
      <c r="O48" s="24">
        <v>150</v>
      </c>
      <c r="P48" s="25">
        <v>4248</v>
      </c>
      <c r="Q48" s="25">
        <v>14365150586.266899</v>
      </c>
    </row>
    <row r="49" spans="1:17" ht="15" customHeight="1" x14ac:dyDescent="0.2">
      <c r="A49" s="1" t="s">
        <v>103</v>
      </c>
      <c r="B49" s="24">
        <v>325</v>
      </c>
      <c r="C49" s="24">
        <v>70</v>
      </c>
      <c r="D49" s="24">
        <v>20</v>
      </c>
      <c r="E49" s="24">
        <v>2.5</v>
      </c>
      <c r="F49" s="25">
        <v>1212.5</v>
      </c>
      <c r="G49" s="24">
        <v>9.7000000000000011</v>
      </c>
      <c r="H49" s="24">
        <v>15.097117633950898</v>
      </c>
      <c r="I49" s="24">
        <v>162.50000000000003</v>
      </c>
      <c r="J49" s="25">
        <v>17170680.629331414</v>
      </c>
      <c r="K49" s="25">
        <v>105665.72694973176</v>
      </c>
      <c r="L49" s="25">
        <v>642510.76501091069</v>
      </c>
      <c r="M49" s="25">
        <v>11702.678207806212</v>
      </c>
      <c r="N49" s="24">
        <v>-24.405799999999999</v>
      </c>
      <c r="O49" s="24">
        <v>162.5</v>
      </c>
      <c r="P49" s="25">
        <v>2578.125</v>
      </c>
      <c r="Q49" s="25">
        <v>13974876214.6863</v>
      </c>
    </row>
    <row r="50" spans="1:17" ht="15" customHeight="1" x14ac:dyDescent="0.2">
      <c r="A50" s="1" t="s">
        <v>104</v>
      </c>
      <c r="B50" s="24">
        <v>325</v>
      </c>
      <c r="C50" s="24">
        <v>70</v>
      </c>
      <c r="D50" s="24">
        <v>22</v>
      </c>
      <c r="E50" s="24">
        <v>3</v>
      </c>
      <c r="F50" s="36">
        <v>1455</v>
      </c>
      <c r="G50" s="24">
        <v>11.639999999999999</v>
      </c>
      <c r="H50" s="24">
        <v>15.507976018167112</v>
      </c>
      <c r="I50" s="24">
        <v>162.49999999999997</v>
      </c>
      <c r="J50" s="25">
        <v>20479326.085001972</v>
      </c>
      <c r="K50" s="25">
        <v>126026.62206155057</v>
      </c>
      <c r="L50" s="25">
        <v>776735.25700574764</v>
      </c>
      <c r="M50" s="25">
        <v>14254.109138333781</v>
      </c>
      <c r="N50" s="24">
        <v>-24.537700000000001</v>
      </c>
      <c r="O50" s="24">
        <v>162.5</v>
      </c>
      <c r="P50" s="25">
        <v>4473</v>
      </c>
      <c r="Q50" s="25">
        <v>17182882063.052399</v>
      </c>
    </row>
    <row r="51" spans="1:17" ht="15" customHeight="1" x14ac:dyDescent="0.2">
      <c r="F51" s="41"/>
    </row>
  </sheetData>
  <conditionalFormatting sqref="A1:D3 L1:XFD3 A4:XFD1048576">
    <cfRule type="cellIs" dxfId="6" priority="17" operator="equal">
      <formula>"SLS"</formula>
    </cfRule>
    <cfRule type="cellIs" dxfId="5" priority="18" operator="equal">
      <formula>"Verify"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E50"/>
  <sheetViews>
    <sheetView zoomScale="115" zoomScaleNormal="115" workbookViewId="0">
      <selection activeCell="D17" sqref="D17"/>
    </sheetView>
  </sheetViews>
  <sheetFormatPr baseColWidth="10" defaultColWidth="9.1640625" defaultRowHeight="15" customHeight="1" x14ac:dyDescent="0.2"/>
  <cols>
    <col min="1" max="1" width="14.5" style="28" customWidth="1"/>
    <col min="2" max="16" width="10.6640625" style="26" customWidth="1"/>
    <col min="17" max="16384" width="9.1640625" style="1"/>
  </cols>
  <sheetData>
    <row r="2" spans="1:31" ht="15" customHeight="1" x14ac:dyDescent="0.2">
      <c r="A2" s="28" t="s">
        <v>24</v>
      </c>
      <c r="B2" s="6"/>
      <c r="C2" s="6"/>
      <c r="D2" s="6"/>
      <c r="E2" s="6"/>
      <c r="F2" s="6"/>
      <c r="G2" s="6"/>
      <c r="H2" s="34"/>
      <c r="I2" s="34"/>
      <c r="J2" s="34"/>
      <c r="K2" s="34"/>
      <c r="L2" s="34"/>
      <c r="M2" s="34"/>
      <c r="N2" s="34"/>
      <c r="O2" s="34"/>
      <c r="P2" s="34"/>
    </row>
    <row r="3" spans="1:31" ht="15" customHeight="1" x14ac:dyDescent="0.2">
      <c r="A3" s="29" t="s">
        <v>23</v>
      </c>
      <c r="B3" s="4"/>
      <c r="C3" s="34"/>
      <c r="D3" s="3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1" ht="15" customHeight="1" x14ac:dyDescent="0.2">
      <c r="A4" s="30" t="s">
        <v>10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30</v>
      </c>
      <c r="H4" s="5" t="s">
        <v>31</v>
      </c>
      <c r="I4" s="5" t="s">
        <v>32</v>
      </c>
      <c r="J4" s="5" t="s">
        <v>33</v>
      </c>
      <c r="K4" s="5" t="s">
        <v>34</v>
      </c>
      <c r="L4" s="5" t="s">
        <v>35</v>
      </c>
      <c r="M4" s="5" t="s">
        <v>36</v>
      </c>
      <c r="N4" s="5" t="s">
        <v>37</v>
      </c>
      <c r="O4" s="6" t="s">
        <v>38</v>
      </c>
      <c r="P4" s="6" t="s">
        <v>39</v>
      </c>
    </row>
    <row r="5" spans="1:31" ht="15" customHeight="1" x14ac:dyDescent="0.2">
      <c r="A5" s="31" t="s">
        <v>17</v>
      </c>
      <c r="B5" s="5" t="s">
        <v>20</v>
      </c>
      <c r="C5" s="5" t="s">
        <v>18</v>
      </c>
      <c r="D5" s="5" t="s">
        <v>18</v>
      </c>
      <c r="E5" s="5" t="s">
        <v>20</v>
      </c>
      <c r="F5" s="6" t="s">
        <v>40</v>
      </c>
      <c r="G5" s="5" t="s">
        <v>21</v>
      </c>
      <c r="H5" s="6" t="s">
        <v>40</v>
      </c>
      <c r="I5" s="5" t="s">
        <v>21</v>
      </c>
      <c r="J5" s="6" t="s">
        <v>40</v>
      </c>
      <c r="K5" s="5" t="s">
        <v>21</v>
      </c>
      <c r="L5" s="6" t="s">
        <v>40</v>
      </c>
      <c r="M5" s="5" t="s">
        <v>21</v>
      </c>
      <c r="N5" s="5" t="s">
        <v>20</v>
      </c>
      <c r="O5" s="6" t="s">
        <v>20</v>
      </c>
      <c r="P5" s="5" t="s">
        <v>20</v>
      </c>
      <c r="R5" s="1" t="s">
        <v>108</v>
      </c>
      <c r="S5" s="1" t="s">
        <v>105</v>
      </c>
      <c r="T5" s="1" t="s">
        <v>109</v>
      </c>
      <c r="U5" s="41" t="s">
        <v>14</v>
      </c>
      <c r="V5" s="41" t="s">
        <v>15</v>
      </c>
      <c r="W5" s="41" t="s">
        <v>105</v>
      </c>
      <c r="X5" s="41" t="s">
        <v>106</v>
      </c>
      <c r="Y5" s="41" t="s">
        <v>107</v>
      </c>
    </row>
    <row r="6" spans="1:31" ht="15" customHeight="1" x14ac:dyDescent="0.2">
      <c r="A6" s="42" t="s">
        <v>60</v>
      </c>
      <c r="B6" s="24">
        <v>87.200285706997462</v>
      </c>
      <c r="C6" s="24">
        <v>20.908455449301876</v>
      </c>
      <c r="D6" s="24">
        <v>60</v>
      </c>
      <c r="E6" s="24">
        <v>67.871863091677071</v>
      </c>
      <c r="F6" s="25">
        <v>13845.883190121154</v>
      </c>
      <c r="G6" s="24">
        <v>3.046094301826654</v>
      </c>
      <c r="H6" s="25">
        <v>13845.883190121154</v>
      </c>
      <c r="I6" s="24">
        <v>3.046094301826654</v>
      </c>
      <c r="J6" s="25">
        <v>4102.8441324192599</v>
      </c>
      <c r="K6" s="24">
        <v>0.90262570913223727</v>
      </c>
      <c r="L6" s="25">
        <v>4330.8096975085109</v>
      </c>
      <c r="M6" s="24">
        <v>0.95277813345187246</v>
      </c>
      <c r="N6" s="24">
        <v>18.565799999999999</v>
      </c>
      <c r="O6" s="24">
        <v>21.216250988906065</v>
      </c>
      <c r="P6" s="24">
        <v>5.9621135460526302</v>
      </c>
      <c r="R6" s="41">
        <f>120</f>
        <v>120</v>
      </c>
      <c r="S6" s="41">
        <v>50</v>
      </c>
      <c r="T6" s="41">
        <v>21</v>
      </c>
      <c r="U6" s="41">
        <v>1.5</v>
      </c>
      <c r="V6" s="41">
        <f>R6+U6</f>
        <v>121.5</v>
      </c>
      <c r="W6" s="41">
        <f>S6+U6</f>
        <v>51.5</v>
      </c>
      <c r="X6" s="41">
        <f>T6+U6/2</f>
        <v>21.75</v>
      </c>
      <c r="Y6" s="41">
        <f>2*(R6/2-T6)/R6</f>
        <v>0.65</v>
      </c>
      <c r="AB6" s="41"/>
      <c r="AC6" s="41"/>
      <c r="AD6" s="41"/>
      <c r="AE6" s="41"/>
    </row>
    <row r="7" spans="1:31" ht="15" customHeight="1" x14ac:dyDescent="0.2">
      <c r="A7" s="42" t="s">
        <v>61</v>
      </c>
      <c r="B7" s="24">
        <v>118.35606347910658</v>
      </c>
      <c r="C7" s="24">
        <v>19.948952444077239</v>
      </c>
      <c r="D7" s="24">
        <v>60</v>
      </c>
      <c r="E7" s="24">
        <v>94.936304585216405</v>
      </c>
      <c r="F7" s="25">
        <v>18738.06697870171</v>
      </c>
      <c r="G7" s="24">
        <v>4.1223747353143754</v>
      </c>
      <c r="H7" s="25">
        <v>18738.06697870171</v>
      </c>
      <c r="I7" s="24">
        <v>4.1223747353143771</v>
      </c>
      <c r="J7" s="25">
        <v>5412.7483602782386</v>
      </c>
      <c r="K7" s="24">
        <v>1.1908046392612126</v>
      </c>
      <c r="L7" s="25">
        <v>5338.583172901228</v>
      </c>
      <c r="M7" s="24">
        <v>1.1744882980382703</v>
      </c>
      <c r="N7" s="24">
        <v>29.603199999999998</v>
      </c>
      <c r="O7" s="24">
        <v>30.113599999999998</v>
      </c>
      <c r="P7" s="24">
        <v>9.9510943052631582</v>
      </c>
      <c r="R7" s="41">
        <v>120</v>
      </c>
      <c r="S7" s="41">
        <v>60</v>
      </c>
      <c r="T7" s="41">
        <v>13</v>
      </c>
      <c r="U7" s="41">
        <v>2</v>
      </c>
      <c r="V7" s="41">
        <f>R7+U7</f>
        <v>122</v>
      </c>
      <c r="W7" s="41">
        <f>S7+U7</f>
        <v>62</v>
      </c>
      <c r="X7" s="41">
        <f>T7+U7/2</f>
        <v>14</v>
      </c>
      <c r="Y7" s="41">
        <f>2*(R7/2-T7)/R7</f>
        <v>0.78333333333333333</v>
      </c>
    </row>
    <row r="8" spans="1:31" ht="15" customHeight="1" x14ac:dyDescent="0.2">
      <c r="A8" s="42" t="s">
        <v>62</v>
      </c>
      <c r="B8" s="24">
        <v>150.55634918610406</v>
      </c>
      <c r="C8" s="24">
        <v>20.224789200346109</v>
      </c>
      <c r="D8" s="24">
        <v>60.000000000000007</v>
      </c>
      <c r="E8" s="24">
        <v>131.24908928754621</v>
      </c>
      <c r="F8" s="25">
        <v>23611.298574303688</v>
      </c>
      <c r="G8" s="24">
        <v>5.1944856863468116</v>
      </c>
      <c r="H8" s="25">
        <v>23611.298574303688</v>
      </c>
      <c r="I8" s="24">
        <v>5.1944856863468116</v>
      </c>
      <c r="J8" s="25">
        <v>7049.5030582508916</v>
      </c>
      <c r="K8" s="24">
        <v>1.5508906728151963</v>
      </c>
      <c r="L8" s="25">
        <v>7125.0351584125992</v>
      </c>
      <c r="M8" s="24">
        <v>1.567507734850772</v>
      </c>
      <c r="N8" s="24">
        <v>36.685000000000002</v>
      </c>
      <c r="O8" s="24">
        <v>37.482500000000002</v>
      </c>
      <c r="P8" s="24">
        <v>14.872261081140348</v>
      </c>
      <c r="R8" s="41">
        <v>120</v>
      </c>
      <c r="S8" s="41">
        <v>60</v>
      </c>
      <c r="T8" s="41">
        <v>15</v>
      </c>
      <c r="U8" s="41">
        <v>2.5</v>
      </c>
      <c r="V8" s="41">
        <f t="shared" ref="V8:V50" si="0">R8+U8</f>
        <v>122.5</v>
      </c>
      <c r="W8" s="41">
        <f t="shared" ref="W8:W50" si="1">S8+U8</f>
        <v>62.5</v>
      </c>
      <c r="X8" s="41">
        <f t="shared" ref="X8:X50" si="2">T8+U8/2</f>
        <v>16.25</v>
      </c>
      <c r="Y8" s="41">
        <f t="shared" ref="Y8:Y50" si="3">2*(R8/2-T8)/R8</f>
        <v>0.75</v>
      </c>
    </row>
    <row r="9" spans="1:31" ht="15" customHeight="1" x14ac:dyDescent="0.2">
      <c r="A9" s="42" t="s">
        <v>63</v>
      </c>
      <c r="B9" s="24">
        <v>87.200285706997462</v>
      </c>
      <c r="C9" s="24">
        <v>16.138732321206049</v>
      </c>
      <c r="D9" s="24">
        <v>70.000000000000028</v>
      </c>
      <c r="E9" s="24">
        <v>58.069485517203177</v>
      </c>
      <c r="F9" s="25">
        <v>15127.617422211077</v>
      </c>
      <c r="G9" s="24">
        <v>3.3280758328864377</v>
      </c>
      <c r="H9" s="25">
        <v>15127.617422211077</v>
      </c>
      <c r="I9" s="24">
        <v>3.3280758328864373</v>
      </c>
      <c r="J9" s="25">
        <v>2893.944119242713</v>
      </c>
      <c r="K9" s="24">
        <v>0.63666770623339686</v>
      </c>
      <c r="L9" s="25">
        <v>2794.3221711847427</v>
      </c>
      <c r="M9" s="24">
        <v>0.6147508776606434</v>
      </c>
      <c r="N9" s="24">
        <v>18.565799999999999</v>
      </c>
      <c r="O9" s="24">
        <v>21.216250988906065</v>
      </c>
      <c r="P9" s="24">
        <v>5.7905666162280687</v>
      </c>
      <c r="R9" s="41">
        <v>140</v>
      </c>
      <c r="S9" s="41">
        <v>50</v>
      </c>
      <c r="T9" s="41">
        <v>11</v>
      </c>
      <c r="U9" s="41">
        <v>1.5</v>
      </c>
      <c r="V9" s="41">
        <f t="shared" si="0"/>
        <v>141.5</v>
      </c>
      <c r="W9" s="41">
        <f t="shared" si="1"/>
        <v>51.5</v>
      </c>
      <c r="X9" s="41">
        <f t="shared" si="2"/>
        <v>11.75</v>
      </c>
      <c r="Y9" s="41">
        <f t="shared" si="3"/>
        <v>0.84285714285714286</v>
      </c>
    </row>
    <row r="10" spans="1:31" ht="15" customHeight="1" x14ac:dyDescent="0.2">
      <c r="A10" s="42" t="s">
        <v>64</v>
      </c>
      <c r="B10" s="24">
        <v>118.35606347910658</v>
      </c>
      <c r="C10" s="24">
        <v>16.203127977718516</v>
      </c>
      <c r="D10" s="24">
        <v>70.000000000000028</v>
      </c>
      <c r="E10" s="24">
        <v>90.289258054638225</v>
      </c>
      <c r="F10" s="25">
        <v>20771.683521652434</v>
      </c>
      <c r="G10" s="24">
        <v>4.569770374763535</v>
      </c>
      <c r="H10" s="25">
        <v>20771.683521652434</v>
      </c>
      <c r="I10" s="24">
        <v>4.5697703747635359</v>
      </c>
      <c r="J10" s="25">
        <v>4076.1535027339678</v>
      </c>
      <c r="K10" s="24">
        <v>0.89675377060147299</v>
      </c>
      <c r="L10" s="25">
        <v>4220.5844537872017</v>
      </c>
      <c r="M10" s="24">
        <v>0.92852857983318449</v>
      </c>
      <c r="N10" s="24">
        <v>24.499199999999998</v>
      </c>
      <c r="O10" s="24">
        <v>35.217599999999997</v>
      </c>
      <c r="P10" s="24">
        <v>9.7452379894736829</v>
      </c>
      <c r="R10" s="41">
        <f>140</f>
        <v>140</v>
      </c>
      <c r="S10" s="41">
        <v>50</v>
      </c>
      <c r="T10" s="41">
        <v>13</v>
      </c>
      <c r="U10" s="41">
        <v>2</v>
      </c>
      <c r="V10" s="41">
        <f t="shared" si="0"/>
        <v>142</v>
      </c>
      <c r="W10" s="41">
        <f t="shared" si="1"/>
        <v>52</v>
      </c>
      <c r="X10" s="41">
        <f t="shared" si="2"/>
        <v>14</v>
      </c>
      <c r="Y10" s="41">
        <f t="shared" si="3"/>
        <v>0.81428571428571428</v>
      </c>
    </row>
    <row r="11" spans="1:31" ht="15" customHeight="1" x14ac:dyDescent="0.2">
      <c r="A11" s="42" t="s">
        <v>65</v>
      </c>
      <c r="B11" s="24">
        <v>150.55634918610406</v>
      </c>
      <c r="C11" s="24">
        <v>15.829688027745576</v>
      </c>
      <c r="D11" s="24">
        <v>70</v>
      </c>
      <c r="E11" s="24">
        <v>123.8941663040016</v>
      </c>
      <c r="F11" s="25">
        <v>25593.996359336761</v>
      </c>
      <c r="G11" s="24">
        <v>5.6306791990540876</v>
      </c>
      <c r="H11" s="25">
        <v>25593.996359336761</v>
      </c>
      <c r="I11" s="24">
        <v>5.6306791990540876</v>
      </c>
      <c r="J11" s="25">
        <v>5316.3894654881269</v>
      </c>
      <c r="K11" s="24">
        <v>1.1696056824073879</v>
      </c>
      <c r="L11" s="25">
        <v>5427.3820372750533</v>
      </c>
      <c r="M11" s="24">
        <v>1.1940240482005118</v>
      </c>
      <c r="N11" s="24">
        <v>30.305</v>
      </c>
      <c r="O11" s="24">
        <v>43.862499999999997</v>
      </c>
      <c r="P11" s="24">
        <v>14.632095379385962</v>
      </c>
      <c r="R11" s="41">
        <v>140</v>
      </c>
      <c r="S11" s="41">
        <v>50</v>
      </c>
      <c r="T11" s="41">
        <v>15</v>
      </c>
      <c r="U11" s="41">
        <v>2.5</v>
      </c>
      <c r="V11" s="41">
        <f t="shared" si="0"/>
        <v>142.5</v>
      </c>
      <c r="W11" s="41">
        <f t="shared" si="1"/>
        <v>52.5</v>
      </c>
      <c r="X11" s="41">
        <f t="shared" si="2"/>
        <v>16.25</v>
      </c>
      <c r="Y11" s="41">
        <f t="shared" si="3"/>
        <v>0.7857142857142857</v>
      </c>
    </row>
    <row r="12" spans="1:31" ht="15" customHeight="1" x14ac:dyDescent="0.2">
      <c r="A12" s="42" t="s">
        <v>66</v>
      </c>
      <c r="B12" s="24">
        <v>107.00028570699746</v>
      </c>
      <c r="C12" s="24">
        <v>27.789503045821135</v>
      </c>
      <c r="D12" s="24">
        <v>70</v>
      </c>
      <c r="E12" s="24">
        <v>74.080461767731677</v>
      </c>
      <c r="F12" s="25">
        <v>19640.688884909941</v>
      </c>
      <c r="G12" s="24">
        <v>4.320951554680188</v>
      </c>
      <c r="H12" s="25">
        <v>19640.688884909941</v>
      </c>
      <c r="I12" s="24">
        <v>4.3209515546801871</v>
      </c>
      <c r="J12" s="25">
        <v>6632.013628914211</v>
      </c>
      <c r="K12" s="24">
        <v>1.4590429983611264</v>
      </c>
      <c r="L12" s="25">
        <v>6551.9723849796846</v>
      </c>
      <c r="M12" s="24">
        <v>1.4414339246955306</v>
      </c>
      <c r="N12" s="24">
        <v>26.221799999999998</v>
      </c>
      <c r="O12" s="24">
        <v>21.216250988906065</v>
      </c>
      <c r="P12" s="24">
        <v>5.7905666162280687</v>
      </c>
      <c r="R12" s="41">
        <v>140</v>
      </c>
      <c r="S12" s="41">
        <v>70</v>
      </c>
      <c r="T12" s="41">
        <v>21</v>
      </c>
      <c r="U12" s="41">
        <v>1.5</v>
      </c>
      <c r="V12" s="41">
        <f t="shared" si="0"/>
        <v>141.5</v>
      </c>
      <c r="W12" s="41">
        <f t="shared" si="1"/>
        <v>71.5</v>
      </c>
      <c r="X12" s="41">
        <f t="shared" si="2"/>
        <v>21.75</v>
      </c>
      <c r="Y12" s="41">
        <f t="shared" si="3"/>
        <v>0.7</v>
      </c>
    </row>
    <row r="13" spans="1:31" ht="15" customHeight="1" x14ac:dyDescent="0.2">
      <c r="A13" s="42" t="s">
        <v>67</v>
      </c>
      <c r="B13" s="24">
        <v>144.75606347910659</v>
      </c>
      <c r="C13" s="24">
        <v>27.712908315322618</v>
      </c>
      <c r="D13" s="24">
        <v>70</v>
      </c>
      <c r="E13" s="24">
        <v>115.94687343168403</v>
      </c>
      <c r="F13" s="25">
        <v>27722.741926028273</v>
      </c>
      <c r="G13" s="24">
        <v>6.0990032237262204</v>
      </c>
      <c r="H13" s="25">
        <v>27722.741926028273</v>
      </c>
      <c r="I13" s="24">
        <v>6.0990032237262204</v>
      </c>
      <c r="J13" s="25">
        <v>9238.2702801730247</v>
      </c>
      <c r="K13" s="24">
        <v>2.0324194616380655</v>
      </c>
      <c r="L13" s="25">
        <v>9580.4729227650987</v>
      </c>
      <c r="M13" s="24">
        <v>2.1077040430083218</v>
      </c>
      <c r="N13" s="24">
        <v>34.7072</v>
      </c>
      <c r="O13" s="24">
        <v>35.217599999999997</v>
      </c>
      <c r="P13" s="24">
        <v>9.7452379894736829</v>
      </c>
      <c r="R13" s="41">
        <v>140</v>
      </c>
      <c r="S13" s="41">
        <v>70</v>
      </c>
      <c r="T13" s="41">
        <v>23</v>
      </c>
      <c r="U13" s="41">
        <v>2</v>
      </c>
      <c r="V13" s="41">
        <f t="shared" si="0"/>
        <v>142</v>
      </c>
      <c r="W13" s="41">
        <f t="shared" si="1"/>
        <v>72</v>
      </c>
      <c r="X13" s="41">
        <f t="shared" si="2"/>
        <v>24</v>
      </c>
      <c r="Y13" s="41">
        <f t="shared" si="3"/>
        <v>0.67142857142857137</v>
      </c>
    </row>
    <row r="14" spans="1:31" ht="15" customHeight="1" x14ac:dyDescent="0.2">
      <c r="A14" s="42" t="s">
        <v>68</v>
      </c>
      <c r="B14" s="24">
        <v>183.55634918610403</v>
      </c>
      <c r="C14" s="24">
        <v>27.075700728604257</v>
      </c>
      <c r="D14" s="24">
        <v>70</v>
      </c>
      <c r="E14" s="24">
        <v>156.8941663040016</v>
      </c>
      <c r="F14" s="25">
        <v>34138.63921647962</v>
      </c>
      <c r="G14" s="24">
        <v>7.5105006276255191</v>
      </c>
      <c r="H14" s="25">
        <v>34138.63921647962</v>
      </c>
      <c r="I14" s="24">
        <v>7.5105006276255173</v>
      </c>
      <c r="J14" s="25">
        <v>11932.024461964647</v>
      </c>
      <c r="K14" s="24">
        <v>2.6250453816322228</v>
      </c>
      <c r="L14" s="25">
        <v>12211.570320204093</v>
      </c>
      <c r="M14" s="24">
        <v>2.6865454704449006</v>
      </c>
      <c r="N14" s="24">
        <v>43.064999999999998</v>
      </c>
      <c r="O14" s="24">
        <v>43.862499999999997</v>
      </c>
      <c r="P14" s="24">
        <v>14.632095379385962</v>
      </c>
      <c r="R14" s="41">
        <v>140</v>
      </c>
      <c r="S14" s="41">
        <v>70</v>
      </c>
      <c r="T14" s="41">
        <v>25</v>
      </c>
      <c r="U14" s="41">
        <v>2.5</v>
      </c>
      <c r="V14" s="41">
        <f t="shared" si="0"/>
        <v>142.5</v>
      </c>
      <c r="W14" s="41">
        <f t="shared" si="1"/>
        <v>72.5</v>
      </c>
      <c r="X14" s="41">
        <f t="shared" si="2"/>
        <v>26.25</v>
      </c>
      <c r="Y14" s="41">
        <f t="shared" si="3"/>
        <v>0.6428571428571429</v>
      </c>
    </row>
    <row r="15" spans="1:31" ht="15" customHeight="1" x14ac:dyDescent="0.2">
      <c r="A15" s="42" t="s">
        <v>69</v>
      </c>
      <c r="B15" s="24">
        <v>107.00028570699746</v>
      </c>
      <c r="C15" s="24">
        <v>24.698241602892928</v>
      </c>
      <c r="D15" s="24">
        <v>74.999999999999986</v>
      </c>
      <c r="E15" s="24">
        <v>68.632900976814966</v>
      </c>
      <c r="F15" s="25">
        <v>20234.675255461014</v>
      </c>
      <c r="G15" s="24">
        <v>4.4516285562014239</v>
      </c>
      <c r="H15" s="25">
        <v>20234.675255461014</v>
      </c>
      <c r="I15" s="24">
        <v>4.4516285562014231</v>
      </c>
      <c r="J15" s="25">
        <v>5799.0293862526369</v>
      </c>
      <c r="K15" s="24">
        <v>1.2757864649755803</v>
      </c>
      <c r="L15" s="25">
        <v>5398.6879467466479</v>
      </c>
      <c r="M15" s="24">
        <v>1.1877113482842627</v>
      </c>
      <c r="N15" s="24">
        <v>26.221799999999998</v>
      </c>
      <c r="O15" s="24">
        <v>21.216250988906065</v>
      </c>
      <c r="P15" s="24">
        <v>5.7047931513157879</v>
      </c>
      <c r="R15" s="41">
        <f>150</f>
        <v>150</v>
      </c>
      <c r="S15" s="41">
        <v>70</v>
      </c>
      <c r="T15" s="41">
        <v>16</v>
      </c>
      <c r="U15" s="41">
        <v>2</v>
      </c>
      <c r="V15" s="41">
        <f t="shared" si="0"/>
        <v>152</v>
      </c>
      <c r="W15" s="41">
        <f t="shared" si="1"/>
        <v>72</v>
      </c>
      <c r="X15" s="41">
        <f t="shared" si="2"/>
        <v>17</v>
      </c>
      <c r="Y15" s="41">
        <f t="shared" si="3"/>
        <v>0.78666666666666663</v>
      </c>
    </row>
    <row r="16" spans="1:31" ht="15" customHeight="1" x14ac:dyDescent="0.2">
      <c r="A16" s="42" t="s">
        <v>70</v>
      </c>
      <c r="B16" s="24">
        <v>144.75606347910659</v>
      </c>
      <c r="C16" s="24">
        <v>25.135426616096517</v>
      </c>
      <c r="D16" s="24">
        <v>75.000000000000014</v>
      </c>
      <c r="E16" s="24">
        <v>109.35523698437106</v>
      </c>
      <c r="F16" s="25">
        <v>28849.106390491001</v>
      </c>
      <c r="G16" s="24">
        <v>6.3468034059080205</v>
      </c>
      <c r="H16" s="25">
        <v>28849.106390491001</v>
      </c>
      <c r="I16" s="24">
        <v>6.3468034059080205</v>
      </c>
      <c r="J16" s="25">
        <v>8122.6293085868137</v>
      </c>
      <c r="K16" s="24">
        <v>1.7869784478890993</v>
      </c>
      <c r="L16" s="25">
        <v>8101.6069591075138</v>
      </c>
      <c r="M16" s="24">
        <v>1.7823535310036531</v>
      </c>
      <c r="N16" s="24">
        <v>34.7072</v>
      </c>
      <c r="O16" s="24">
        <v>37.769599999999997</v>
      </c>
      <c r="P16" s="24">
        <v>9.6423098315789471</v>
      </c>
      <c r="R16" s="41">
        <v>150</v>
      </c>
      <c r="S16" s="41">
        <v>70</v>
      </c>
      <c r="T16" s="41">
        <v>18</v>
      </c>
      <c r="U16" s="41">
        <v>2</v>
      </c>
      <c r="V16" s="41">
        <f t="shared" si="0"/>
        <v>152</v>
      </c>
      <c r="W16" s="41">
        <f t="shared" si="1"/>
        <v>72</v>
      </c>
      <c r="X16" s="41">
        <f t="shared" si="2"/>
        <v>19</v>
      </c>
      <c r="Y16" s="41">
        <f t="shared" si="3"/>
        <v>0.76</v>
      </c>
    </row>
    <row r="17" spans="1:31" ht="15" customHeight="1" x14ac:dyDescent="0.2">
      <c r="A17" s="42" t="s">
        <v>71</v>
      </c>
      <c r="B17" s="24">
        <v>183.55634918610403</v>
      </c>
      <c r="C17" s="24">
        <v>25.098510068346478</v>
      </c>
      <c r="D17" s="24">
        <v>75.000000000000014</v>
      </c>
      <c r="E17" s="24">
        <v>151.54748528098472</v>
      </c>
      <c r="F17" s="25">
        <v>36505.702818135323</v>
      </c>
      <c r="G17" s="24">
        <v>8.0312546199897703</v>
      </c>
      <c r="H17" s="25">
        <v>36505.702818135323</v>
      </c>
      <c r="I17" s="24">
        <v>8.0312546199897703</v>
      </c>
      <c r="J17" s="25">
        <v>10542.42630171519</v>
      </c>
      <c r="K17" s="24">
        <v>2.3193337863773418</v>
      </c>
      <c r="L17" s="25">
        <v>10857.769021001548</v>
      </c>
      <c r="M17" s="24">
        <v>2.3887091846203403</v>
      </c>
      <c r="N17" s="24">
        <v>43.064999999999998</v>
      </c>
      <c r="O17" s="24">
        <v>47.052500000000002</v>
      </c>
      <c r="P17" s="24">
        <v>14.512012528508771</v>
      </c>
      <c r="R17" s="41">
        <v>150</v>
      </c>
      <c r="S17" s="41">
        <v>70</v>
      </c>
      <c r="T17" s="41">
        <v>20</v>
      </c>
      <c r="U17" s="41">
        <v>2.5</v>
      </c>
      <c r="V17" s="41">
        <f t="shared" si="0"/>
        <v>152.5</v>
      </c>
      <c r="W17" s="41">
        <f t="shared" si="1"/>
        <v>72.5</v>
      </c>
      <c r="X17" s="41">
        <f t="shared" si="2"/>
        <v>21.25</v>
      </c>
      <c r="Y17" s="41">
        <f t="shared" si="3"/>
        <v>0.73333333333333328</v>
      </c>
    </row>
    <row r="18" spans="1:31" ht="15" customHeight="1" x14ac:dyDescent="0.2">
      <c r="A18" s="42" t="s">
        <v>72</v>
      </c>
      <c r="B18" s="24">
        <v>107.00028570699746</v>
      </c>
      <c r="C18" s="24">
        <v>24.04753240729536</v>
      </c>
      <c r="D18" s="24">
        <v>80.000000000000014</v>
      </c>
      <c r="E18" s="24">
        <v>72.667670095981805</v>
      </c>
      <c r="F18" s="25">
        <v>22392.296577746009</v>
      </c>
      <c r="G18" s="24">
        <v>4.9263052471041222</v>
      </c>
      <c r="H18" s="25">
        <v>22392.296577746009</v>
      </c>
      <c r="I18" s="24">
        <v>4.9263052471041222</v>
      </c>
      <c r="J18" s="25">
        <v>5335.3445822810636</v>
      </c>
      <c r="K18" s="24">
        <v>1.1737758081018341</v>
      </c>
      <c r="L18" s="25">
        <v>5490.9550537012037</v>
      </c>
      <c r="M18" s="24">
        <v>1.208010111814265</v>
      </c>
      <c r="N18" s="24">
        <v>22.393799999999999</v>
      </c>
      <c r="O18" s="24">
        <v>21.216250988906062</v>
      </c>
      <c r="P18" s="24">
        <v>5.619019686403508</v>
      </c>
      <c r="R18" s="41">
        <v>160</v>
      </c>
      <c r="S18" s="41">
        <v>60</v>
      </c>
      <c r="T18" s="41">
        <v>21</v>
      </c>
      <c r="U18" s="41">
        <v>1.5</v>
      </c>
      <c r="V18" s="41">
        <f t="shared" si="0"/>
        <v>161.5</v>
      </c>
      <c r="W18" s="41">
        <f t="shared" si="1"/>
        <v>61.5</v>
      </c>
      <c r="X18" s="41">
        <f t="shared" si="2"/>
        <v>21.75</v>
      </c>
      <c r="Y18" s="41">
        <f t="shared" si="3"/>
        <v>0.73750000000000004</v>
      </c>
    </row>
    <row r="19" spans="1:31" ht="15" customHeight="1" x14ac:dyDescent="0.2">
      <c r="A19" s="42" t="s">
        <v>73</v>
      </c>
      <c r="B19" s="24">
        <v>144.75606347910659</v>
      </c>
      <c r="C19" s="24">
        <v>23.496116807712948</v>
      </c>
      <c r="D19" s="24">
        <v>80</v>
      </c>
      <c r="E19" s="24">
        <v>110.39442327409256</v>
      </c>
      <c r="F19" s="25">
        <v>29996.343487694579</v>
      </c>
      <c r="G19" s="24">
        <v>6.5991955672928091</v>
      </c>
      <c r="H19" s="25">
        <v>29996.343487694579</v>
      </c>
      <c r="I19" s="24">
        <v>6.5991955672928073</v>
      </c>
      <c r="J19" s="25">
        <v>7426.9968669596637</v>
      </c>
      <c r="K19" s="24">
        <v>1.6339393107311262</v>
      </c>
      <c r="L19" s="25">
        <v>7827.0629905860651</v>
      </c>
      <c r="M19" s="24">
        <v>1.7219538579289346</v>
      </c>
      <c r="N19" s="24">
        <v>29.603199999999998</v>
      </c>
      <c r="O19" s="24">
        <v>37.717779535832996</v>
      </c>
      <c r="P19" s="24">
        <v>9.5393816736842094</v>
      </c>
      <c r="R19" s="41">
        <v>160</v>
      </c>
      <c r="S19" s="41">
        <v>60</v>
      </c>
      <c r="T19" s="41">
        <v>23</v>
      </c>
      <c r="U19" s="41">
        <v>2</v>
      </c>
      <c r="V19" s="41">
        <f t="shared" si="0"/>
        <v>162</v>
      </c>
      <c r="W19" s="41">
        <f t="shared" si="1"/>
        <v>62</v>
      </c>
      <c r="X19" s="41">
        <f t="shared" si="2"/>
        <v>24</v>
      </c>
      <c r="Y19" s="41">
        <f t="shared" si="3"/>
        <v>0.71250000000000002</v>
      </c>
    </row>
    <row r="20" spans="1:31" ht="15" customHeight="1" x14ac:dyDescent="0.2">
      <c r="A20" s="42" t="s">
        <v>74</v>
      </c>
      <c r="B20" s="24">
        <v>183.55634918610403</v>
      </c>
      <c r="C20" s="24">
        <v>22.377826274470788</v>
      </c>
      <c r="D20" s="24">
        <v>80.000000000000014</v>
      </c>
      <c r="E20" s="24">
        <v>148.40002934372038</v>
      </c>
      <c r="F20" s="25">
        <v>36921.8588934082</v>
      </c>
      <c r="G20" s="24">
        <v>8.1228089565498074</v>
      </c>
      <c r="H20" s="25">
        <v>36921.8588934082</v>
      </c>
      <c r="I20" s="24">
        <v>8.1228089565498038</v>
      </c>
      <c r="J20" s="25">
        <v>9588.9065665313083</v>
      </c>
      <c r="K20" s="24">
        <v>2.1095594446368882</v>
      </c>
      <c r="L20" s="25">
        <v>9895.4803372129463</v>
      </c>
      <c r="M20" s="24">
        <v>2.1770056741868484</v>
      </c>
      <c r="N20" s="24">
        <v>36.685000000000002</v>
      </c>
      <c r="O20" s="24">
        <v>50.2425</v>
      </c>
      <c r="P20" s="24">
        <v>14.391929677631577</v>
      </c>
      <c r="R20" s="41">
        <v>160</v>
      </c>
      <c r="S20" s="41">
        <v>60</v>
      </c>
      <c r="T20" s="41">
        <v>25</v>
      </c>
      <c r="U20" s="41">
        <v>2.5</v>
      </c>
      <c r="V20" s="41">
        <f t="shared" si="0"/>
        <v>162.5</v>
      </c>
      <c r="W20" s="41">
        <f t="shared" si="1"/>
        <v>62.5</v>
      </c>
      <c r="X20" s="41">
        <f t="shared" si="2"/>
        <v>26.25</v>
      </c>
      <c r="Y20" s="41">
        <f t="shared" si="3"/>
        <v>0.6875</v>
      </c>
    </row>
    <row r="21" spans="1:31" ht="15" customHeight="1" x14ac:dyDescent="0.2">
      <c r="A21" s="42" t="s">
        <v>75</v>
      </c>
      <c r="B21" s="24">
        <v>113.60028570699744</v>
      </c>
      <c r="C21" s="24">
        <v>23.755002754005311</v>
      </c>
      <c r="D21" s="24">
        <v>90</v>
      </c>
      <c r="E21" s="24">
        <v>72.62544567620877</v>
      </c>
      <c r="F21" s="25">
        <v>26143.216293418165</v>
      </c>
      <c r="G21" s="24">
        <v>5.7515075845519972</v>
      </c>
      <c r="H21" s="25">
        <v>26143.216293418165</v>
      </c>
      <c r="I21" s="24">
        <v>5.7515075845519963</v>
      </c>
      <c r="J21" s="25">
        <v>5346.6512160478978</v>
      </c>
      <c r="K21" s="24">
        <v>1.1762632675305376</v>
      </c>
      <c r="L21" s="25">
        <v>5483.4449938875414</v>
      </c>
      <c r="M21" s="24">
        <v>1.206357898655259</v>
      </c>
      <c r="N21" s="24">
        <v>22.393799999999999</v>
      </c>
      <c r="O21" s="24">
        <v>21.216250988906065</v>
      </c>
      <c r="P21" s="24">
        <v>5.4474727565789456</v>
      </c>
      <c r="R21" s="41">
        <v>180</v>
      </c>
      <c r="S21" s="41">
        <v>60</v>
      </c>
      <c r="T21" s="41">
        <v>21</v>
      </c>
      <c r="U21" s="41">
        <v>1.5</v>
      </c>
      <c r="V21" s="41">
        <f t="shared" si="0"/>
        <v>181.5</v>
      </c>
      <c r="W21" s="41">
        <f t="shared" si="1"/>
        <v>61.5</v>
      </c>
      <c r="X21" s="41">
        <f t="shared" si="2"/>
        <v>21.75</v>
      </c>
      <c r="Y21" s="41">
        <f t="shared" si="3"/>
        <v>0.76666666666666672</v>
      </c>
    </row>
    <row r="22" spans="1:31" ht="15" customHeight="1" x14ac:dyDescent="0.2">
      <c r="A22" s="42" t="s">
        <v>76</v>
      </c>
      <c r="B22" s="24">
        <v>153.5560634791066</v>
      </c>
      <c r="C22" s="24">
        <v>23.202358942560128</v>
      </c>
      <c r="D22" s="24">
        <v>90</v>
      </c>
      <c r="E22" s="24">
        <v>110.97450045692769</v>
      </c>
      <c r="F22" s="25">
        <v>35212.652667802657</v>
      </c>
      <c r="G22" s="24">
        <v>7.7467835869165853</v>
      </c>
      <c r="H22" s="25">
        <v>35212.652667802657</v>
      </c>
      <c r="I22" s="24">
        <v>7.7467835869165853</v>
      </c>
      <c r="J22" s="25">
        <v>7447.7804213139252</v>
      </c>
      <c r="K22" s="24">
        <v>1.6385116926890637</v>
      </c>
      <c r="L22" s="25">
        <v>7919.4905589761611</v>
      </c>
      <c r="M22" s="24">
        <v>1.7422879229747557</v>
      </c>
      <c r="N22" s="24">
        <v>29.603199999999998</v>
      </c>
      <c r="O22" s="24">
        <v>37.717779535833003</v>
      </c>
      <c r="P22" s="24">
        <v>9.3335253578947359</v>
      </c>
      <c r="R22" s="41">
        <v>180</v>
      </c>
      <c r="S22" s="41">
        <v>60</v>
      </c>
      <c r="T22" s="41">
        <v>23</v>
      </c>
      <c r="U22" s="41">
        <v>2</v>
      </c>
      <c r="V22" s="41">
        <f t="shared" si="0"/>
        <v>182</v>
      </c>
      <c r="W22" s="41">
        <f t="shared" si="1"/>
        <v>62</v>
      </c>
      <c r="X22" s="41">
        <f t="shared" si="2"/>
        <v>24</v>
      </c>
      <c r="Y22" s="41">
        <f t="shared" si="3"/>
        <v>0.74444444444444446</v>
      </c>
      <c r="AA22" s="41"/>
      <c r="AB22" s="41"/>
      <c r="AC22" s="41"/>
      <c r="AD22" s="41"/>
      <c r="AE22" s="41"/>
    </row>
    <row r="23" spans="1:31" ht="15" customHeight="1" x14ac:dyDescent="0.2">
      <c r="A23" s="42" t="s">
        <v>77</v>
      </c>
      <c r="B23" s="24">
        <v>194.55634918610406</v>
      </c>
      <c r="C23" s="24">
        <v>22.106344323242961</v>
      </c>
      <c r="D23" s="24">
        <v>89.999999999999986</v>
      </c>
      <c r="E23" s="24">
        <v>150.33171635962768</v>
      </c>
      <c r="F23" s="25">
        <v>43425.433112023733</v>
      </c>
      <c r="G23" s="24">
        <v>9.5535952846452261</v>
      </c>
      <c r="H23" s="25">
        <v>43425.433112023733</v>
      </c>
      <c r="I23" s="24">
        <v>9.5535952846452226</v>
      </c>
      <c r="J23" s="25">
        <v>9622.4328249955943</v>
      </c>
      <c r="K23" s="24">
        <v>2.1169352214990309</v>
      </c>
      <c r="L23" s="25">
        <v>10014.691984421097</v>
      </c>
      <c r="M23" s="24">
        <v>2.2032322365726413</v>
      </c>
      <c r="N23" s="24">
        <v>36.685000000000002</v>
      </c>
      <c r="O23" s="24">
        <v>56.622500000000002</v>
      </c>
      <c r="P23" s="24">
        <v>14.151763975877188</v>
      </c>
      <c r="R23" s="41">
        <v>180</v>
      </c>
      <c r="S23" s="41">
        <v>60</v>
      </c>
      <c r="T23" s="41">
        <v>25</v>
      </c>
      <c r="U23" s="41">
        <v>2.5</v>
      </c>
      <c r="V23" s="41">
        <f t="shared" si="0"/>
        <v>182.5</v>
      </c>
      <c r="W23" s="41">
        <f t="shared" si="1"/>
        <v>62.5</v>
      </c>
      <c r="X23" s="41">
        <f t="shared" si="2"/>
        <v>26.25</v>
      </c>
      <c r="Y23" s="41">
        <f t="shared" si="3"/>
        <v>0.72222222222222221</v>
      </c>
    </row>
    <row r="24" spans="1:31" ht="15" customHeight="1" x14ac:dyDescent="0.2">
      <c r="A24" s="42" t="s">
        <v>78</v>
      </c>
      <c r="B24" s="24">
        <v>126.80028570699744</v>
      </c>
      <c r="C24" s="24">
        <v>26.669677905060457</v>
      </c>
      <c r="D24" s="24">
        <v>100</v>
      </c>
      <c r="E24" s="24">
        <v>73.779552926837027</v>
      </c>
      <c r="F24" s="25">
        <v>30342.224845842848</v>
      </c>
      <c r="G24" s="24">
        <v>6.6752894660854274</v>
      </c>
      <c r="H24" s="25">
        <v>30342.224845842848</v>
      </c>
      <c r="I24" s="24">
        <v>6.6752894660854274</v>
      </c>
      <c r="J24" s="25">
        <v>6677.7966534469879</v>
      </c>
      <c r="K24" s="24">
        <v>1.4691152637583373</v>
      </c>
      <c r="L24" s="25">
        <v>6509.3096415424952</v>
      </c>
      <c r="M24" s="24">
        <v>1.4320481211393492</v>
      </c>
      <c r="N24" s="24">
        <v>26.221799999999998</v>
      </c>
      <c r="O24" s="24">
        <v>19.982745899131725</v>
      </c>
      <c r="P24" s="24">
        <v>5.2759258267543858</v>
      </c>
      <c r="R24" s="41">
        <v>200</v>
      </c>
      <c r="S24" s="41">
        <v>70</v>
      </c>
      <c r="T24" s="41">
        <v>21</v>
      </c>
      <c r="U24" s="41">
        <v>1.5</v>
      </c>
      <c r="V24" s="41">
        <f t="shared" si="0"/>
        <v>201.5</v>
      </c>
      <c r="W24" s="41">
        <f t="shared" si="1"/>
        <v>71.5</v>
      </c>
      <c r="X24" s="41">
        <f t="shared" si="2"/>
        <v>21.75</v>
      </c>
      <c r="Y24" s="41">
        <f t="shared" si="3"/>
        <v>0.79</v>
      </c>
    </row>
    <row r="25" spans="1:31" ht="15" customHeight="1" x14ac:dyDescent="0.2">
      <c r="A25" s="42" t="s">
        <v>79</v>
      </c>
      <c r="B25" s="24">
        <v>171.15606347910662</v>
      </c>
      <c r="C25" s="24">
        <v>26.545854704767084</v>
      </c>
      <c r="D25" s="24">
        <v>100</v>
      </c>
      <c r="E25" s="24">
        <v>117.12515927707329</v>
      </c>
      <c r="F25" s="25">
        <v>44027.640736786278</v>
      </c>
      <c r="G25" s="24">
        <v>9.68608096209298</v>
      </c>
      <c r="H25" s="25">
        <v>44027.640736786278</v>
      </c>
      <c r="I25" s="24">
        <v>9.6860809620929817</v>
      </c>
      <c r="J25" s="25">
        <v>9324.0531235668823</v>
      </c>
      <c r="K25" s="24">
        <v>2.0512916871847144</v>
      </c>
      <c r="L25" s="25">
        <v>9642.1065199444474</v>
      </c>
      <c r="M25" s="24">
        <v>2.1212634343877785</v>
      </c>
      <c r="N25" s="24">
        <v>34.7072</v>
      </c>
      <c r="O25" s="24">
        <v>37.717779535833003</v>
      </c>
      <c r="P25" s="24">
        <v>9.1276690421052606</v>
      </c>
      <c r="R25" s="41">
        <v>200</v>
      </c>
      <c r="S25" s="41">
        <v>70</v>
      </c>
      <c r="T25" s="41">
        <v>23</v>
      </c>
      <c r="U25" s="41">
        <v>2</v>
      </c>
      <c r="V25" s="41">
        <f t="shared" si="0"/>
        <v>202</v>
      </c>
      <c r="W25" s="41">
        <f t="shared" si="1"/>
        <v>72</v>
      </c>
      <c r="X25" s="41">
        <f t="shared" si="2"/>
        <v>24</v>
      </c>
      <c r="Y25" s="41">
        <f t="shared" si="3"/>
        <v>0.77</v>
      </c>
    </row>
    <row r="26" spans="1:31" ht="15" customHeight="1" x14ac:dyDescent="0.2">
      <c r="A26" s="42" t="s">
        <v>80</v>
      </c>
      <c r="B26" s="24">
        <v>216.55634918610406</v>
      </c>
      <c r="C26" s="24">
        <v>26.113476315096392</v>
      </c>
      <c r="D26" s="24">
        <v>100</v>
      </c>
      <c r="E26" s="24">
        <v>162.78932308290808</v>
      </c>
      <c r="F26" s="25">
        <v>55145.755509820141</v>
      </c>
      <c r="G26" s="24">
        <v>12.132066212160435</v>
      </c>
      <c r="H26" s="25">
        <v>55145.755509820141</v>
      </c>
      <c r="I26" s="24">
        <v>12.132066212160431</v>
      </c>
      <c r="J26" s="25">
        <v>12072.34625717947</v>
      </c>
      <c r="K26" s="24">
        <v>2.6559161765794834</v>
      </c>
      <c r="L26" s="25">
        <v>12708.846522713011</v>
      </c>
      <c r="M26" s="24">
        <v>2.7959462349968627</v>
      </c>
      <c r="N26" s="24">
        <v>43.064999999999998</v>
      </c>
      <c r="O26" s="24">
        <v>58.934030524739065</v>
      </c>
      <c r="P26" s="24">
        <v>13.911598274122804</v>
      </c>
      <c r="R26" s="41">
        <v>200</v>
      </c>
      <c r="S26" s="41">
        <v>70</v>
      </c>
      <c r="T26" s="41">
        <v>25</v>
      </c>
      <c r="U26" s="41">
        <v>2.5</v>
      </c>
      <c r="V26" s="41">
        <f t="shared" si="0"/>
        <v>202.5</v>
      </c>
      <c r="W26" s="41">
        <f t="shared" si="1"/>
        <v>72.5</v>
      </c>
      <c r="X26" s="41">
        <f t="shared" si="2"/>
        <v>26.25</v>
      </c>
      <c r="Y26" s="41">
        <f t="shared" si="3"/>
        <v>0.75</v>
      </c>
      <c r="AA26" s="41"/>
      <c r="AB26" s="41"/>
      <c r="AC26" s="41"/>
      <c r="AD26" s="41"/>
      <c r="AE26" s="41"/>
    </row>
    <row r="27" spans="1:31" ht="15" customHeight="1" x14ac:dyDescent="0.2">
      <c r="A27" s="42" t="s">
        <v>96</v>
      </c>
      <c r="B27" s="24">
        <v>126.80028570699744</v>
      </c>
      <c r="C27" s="24">
        <v>23.27149126202244</v>
      </c>
      <c r="D27" s="24">
        <v>109.99999999999994</v>
      </c>
      <c r="E27" s="24">
        <v>72.403789475047404</v>
      </c>
      <c r="F27" s="25">
        <v>32352.247905476524</v>
      </c>
      <c r="G27" s="24">
        <v>7.1174945392048352</v>
      </c>
      <c r="H27" s="25">
        <v>32352.247905476524</v>
      </c>
      <c r="I27" s="24">
        <v>7.1174945392048352</v>
      </c>
      <c r="J27" s="25">
        <v>5362.6480616448007</v>
      </c>
      <c r="K27" s="24">
        <v>1.1797825735618563</v>
      </c>
      <c r="L27" s="25">
        <v>5448.7916840476628</v>
      </c>
      <c r="M27" s="24">
        <v>1.1987341704904859</v>
      </c>
      <c r="N27" s="24">
        <v>22.393799999999999</v>
      </c>
      <c r="O27" s="24">
        <v>18.153661606305029</v>
      </c>
      <c r="P27" s="24">
        <v>5.1043788969298243</v>
      </c>
      <c r="R27" s="41">
        <v>220</v>
      </c>
      <c r="S27" s="41">
        <v>60</v>
      </c>
      <c r="T27" s="41">
        <v>21</v>
      </c>
      <c r="U27" s="41">
        <v>1.5</v>
      </c>
      <c r="V27" s="41">
        <f t="shared" si="0"/>
        <v>221.5</v>
      </c>
      <c r="W27" s="41">
        <f t="shared" si="1"/>
        <v>61.5</v>
      </c>
      <c r="X27" s="41">
        <f t="shared" si="2"/>
        <v>21.75</v>
      </c>
      <c r="Y27" s="41">
        <f t="shared" si="3"/>
        <v>0.80909090909090908</v>
      </c>
    </row>
    <row r="28" spans="1:31" ht="15" customHeight="1" x14ac:dyDescent="0.2">
      <c r="A28" s="42" t="s">
        <v>81</v>
      </c>
      <c r="B28" s="24">
        <v>171.15606347910662</v>
      </c>
      <c r="C28" s="24">
        <v>22.699804380392042</v>
      </c>
      <c r="D28" s="24">
        <v>110</v>
      </c>
      <c r="E28" s="24">
        <v>111.47297969652524</v>
      </c>
      <c r="F28" s="25">
        <v>46457.765115210437</v>
      </c>
      <c r="G28" s="24">
        <v>10.220708325346299</v>
      </c>
      <c r="H28" s="25">
        <v>46457.765115210437</v>
      </c>
      <c r="I28" s="24">
        <v>10.220708325346298</v>
      </c>
      <c r="J28" s="25">
        <v>7476.7716550697733</v>
      </c>
      <c r="K28" s="24">
        <v>1.6448897641153504</v>
      </c>
      <c r="L28" s="25">
        <v>8003.0148481652477</v>
      </c>
      <c r="M28" s="24">
        <v>1.7606632665963546</v>
      </c>
      <c r="N28" s="24">
        <v>29.603199999999998</v>
      </c>
      <c r="O28" s="24">
        <v>37.717779535832996</v>
      </c>
      <c r="P28" s="24">
        <v>8.9218127263157889</v>
      </c>
      <c r="R28" s="41">
        <v>220</v>
      </c>
      <c r="S28" s="41">
        <v>60</v>
      </c>
      <c r="T28" s="41">
        <v>23</v>
      </c>
      <c r="U28" s="41">
        <v>2</v>
      </c>
      <c r="V28" s="41">
        <f t="shared" si="0"/>
        <v>222</v>
      </c>
      <c r="W28" s="41">
        <f t="shared" si="1"/>
        <v>62</v>
      </c>
      <c r="X28" s="41">
        <f t="shared" si="2"/>
        <v>24</v>
      </c>
      <c r="Y28" s="41">
        <f t="shared" si="3"/>
        <v>0.79090909090909089</v>
      </c>
    </row>
    <row r="29" spans="1:31" ht="15" customHeight="1" x14ac:dyDescent="0.2">
      <c r="A29" s="42" t="s">
        <v>82</v>
      </c>
      <c r="B29" s="24">
        <v>216.55634918610406</v>
      </c>
      <c r="C29" s="24">
        <v>21.727252111335673</v>
      </c>
      <c r="D29" s="24">
        <v>110.00000000000001</v>
      </c>
      <c r="E29" s="24">
        <v>153.11478425197646</v>
      </c>
      <c r="F29" s="25">
        <v>57452.690219748103</v>
      </c>
      <c r="G29" s="24">
        <v>12.639591848344585</v>
      </c>
      <c r="H29" s="25">
        <v>57452.690219748103</v>
      </c>
      <c r="I29" s="24">
        <v>12.639591848344585</v>
      </c>
      <c r="J29" s="25">
        <v>9668.4577672127889</v>
      </c>
      <c r="K29" s="24">
        <v>2.1270607087868134</v>
      </c>
      <c r="L29" s="25">
        <v>10200.572882099832</v>
      </c>
      <c r="M29" s="24">
        <v>2.2441260340619631</v>
      </c>
      <c r="N29" s="24">
        <v>36.685000000000002</v>
      </c>
      <c r="O29" s="24">
        <v>58.934030524739072</v>
      </c>
      <c r="P29" s="24">
        <v>13.671432572368419</v>
      </c>
      <c r="R29" s="41">
        <v>220</v>
      </c>
      <c r="S29" s="41">
        <v>60</v>
      </c>
      <c r="T29" s="41">
        <v>25</v>
      </c>
      <c r="U29" s="41">
        <v>2.5</v>
      </c>
      <c r="V29" s="41">
        <f t="shared" si="0"/>
        <v>222.5</v>
      </c>
      <c r="W29" s="41">
        <f t="shared" si="1"/>
        <v>62.5</v>
      </c>
      <c r="X29" s="41">
        <f t="shared" si="2"/>
        <v>26.25</v>
      </c>
      <c r="Y29" s="41">
        <f t="shared" si="3"/>
        <v>0.77272727272727271</v>
      </c>
    </row>
    <row r="30" spans="1:31" ht="15" customHeight="1" x14ac:dyDescent="0.2">
      <c r="A30" s="42" t="s">
        <v>83</v>
      </c>
      <c r="B30" s="24">
        <v>171.15606347910662</v>
      </c>
      <c r="C30" s="24">
        <v>20.826514693380936</v>
      </c>
      <c r="D30" s="24">
        <v>110.00000000000003</v>
      </c>
      <c r="E30" s="24">
        <v>102.00960588336595</v>
      </c>
      <c r="F30" s="25">
        <v>44469.699424895167</v>
      </c>
      <c r="G30" s="24">
        <v>9.7833338734769395</v>
      </c>
      <c r="H30" s="25">
        <v>44469.699424895167</v>
      </c>
      <c r="I30" s="24">
        <v>9.7833338734769359</v>
      </c>
      <c r="J30" s="25">
        <v>7052.1729708540279</v>
      </c>
      <c r="K30" s="24">
        <v>1.5514780535878863</v>
      </c>
      <c r="L30" s="25">
        <v>6406.057022866401</v>
      </c>
      <c r="M30" s="24">
        <v>1.4093325450306085</v>
      </c>
      <c r="N30" s="24">
        <v>34.7072</v>
      </c>
      <c r="O30" s="24">
        <v>37.717779535832996</v>
      </c>
      <c r="P30" s="24">
        <v>8.9218127263157889</v>
      </c>
      <c r="R30" s="41">
        <v>220</v>
      </c>
      <c r="S30" s="41">
        <v>70</v>
      </c>
      <c r="T30" s="41">
        <v>13</v>
      </c>
      <c r="U30" s="41">
        <v>2</v>
      </c>
      <c r="V30" s="41">
        <f t="shared" si="0"/>
        <v>222</v>
      </c>
      <c r="W30" s="41">
        <f t="shared" si="1"/>
        <v>72</v>
      </c>
      <c r="X30" s="41">
        <f t="shared" si="2"/>
        <v>14</v>
      </c>
      <c r="Y30" s="41">
        <f t="shared" si="3"/>
        <v>0.88181818181818183</v>
      </c>
    </row>
    <row r="31" spans="1:31" ht="15" customHeight="1" x14ac:dyDescent="0.15">
      <c r="A31" s="48" t="s">
        <v>84</v>
      </c>
      <c r="B31" s="37">
        <v>216.55634918610406</v>
      </c>
      <c r="C31" s="37">
        <v>21.234855856563055</v>
      </c>
      <c r="D31" s="37">
        <v>110</v>
      </c>
      <c r="E31" s="8">
        <v>145.93939284227449</v>
      </c>
      <c r="F31" s="39">
        <v>57355.856544547358</v>
      </c>
      <c r="G31" s="40">
        <v>12.618288439800418</v>
      </c>
      <c r="H31" s="38">
        <v>57355.856544547358</v>
      </c>
      <c r="I31" s="37">
        <v>12.61828843980042</v>
      </c>
      <c r="J31" s="39">
        <v>9225.8652623637736</v>
      </c>
      <c r="K31" s="40">
        <v>2.0296903577200305</v>
      </c>
      <c r="L31" s="39">
        <v>9053.7350916859214</v>
      </c>
      <c r="M31" s="40">
        <v>1.9918217201709025</v>
      </c>
      <c r="N31" s="40">
        <v>43.064999999999998</v>
      </c>
      <c r="O31" s="40">
        <v>58.934030524739072</v>
      </c>
      <c r="P31" s="40">
        <v>13.671432572368419</v>
      </c>
      <c r="R31" s="41">
        <v>220</v>
      </c>
      <c r="S31" s="41">
        <v>70</v>
      </c>
      <c r="T31" s="41">
        <v>15</v>
      </c>
      <c r="U31" s="41">
        <v>2.5</v>
      </c>
      <c r="V31" s="41">
        <f t="shared" si="0"/>
        <v>222.5</v>
      </c>
      <c r="W31" s="41">
        <f t="shared" si="1"/>
        <v>72.5</v>
      </c>
      <c r="X31" s="41">
        <f t="shared" si="2"/>
        <v>16.25</v>
      </c>
      <c r="Y31" s="41">
        <f t="shared" si="3"/>
        <v>0.86363636363636365</v>
      </c>
    </row>
    <row r="32" spans="1:31" ht="15" customHeight="1" x14ac:dyDescent="0.2">
      <c r="A32" s="42" t="s">
        <v>85</v>
      </c>
      <c r="B32" s="24">
        <v>138.35028570699745</v>
      </c>
      <c r="C32" s="24">
        <v>24.704384719462258</v>
      </c>
      <c r="D32" s="24">
        <v>120</v>
      </c>
      <c r="E32" s="24">
        <v>70.7408492988707</v>
      </c>
      <c r="F32" s="25">
        <v>35094.635302719835</v>
      </c>
      <c r="G32" s="24">
        <v>7.7208197665983693</v>
      </c>
      <c r="H32" s="25">
        <v>35094.635302719835</v>
      </c>
      <c r="I32" s="24">
        <v>7.7208197665983631</v>
      </c>
      <c r="J32" s="25">
        <v>6270.6902450064936</v>
      </c>
      <c r="K32" s="24">
        <v>1.3795518539014286</v>
      </c>
      <c r="L32" s="25">
        <v>5848.9625813912062</v>
      </c>
      <c r="M32" s="24">
        <v>1.2867717679060655</v>
      </c>
      <c r="N32" s="24">
        <v>26.221799999999998</v>
      </c>
      <c r="O32" s="24">
        <v>16.631341974749052</v>
      </c>
      <c r="P32" s="24">
        <v>4.932831967105261</v>
      </c>
      <c r="R32" s="41">
        <v>240</v>
      </c>
      <c r="S32" s="41">
        <v>70</v>
      </c>
      <c r="T32" s="41">
        <v>19</v>
      </c>
      <c r="U32" s="41">
        <v>1.5</v>
      </c>
      <c r="V32" s="41">
        <f t="shared" si="0"/>
        <v>241.5</v>
      </c>
      <c r="W32" s="41">
        <f t="shared" si="1"/>
        <v>71.5</v>
      </c>
      <c r="X32" s="41">
        <f t="shared" si="2"/>
        <v>19.75</v>
      </c>
      <c r="Y32" s="41">
        <f t="shared" si="3"/>
        <v>0.84166666666666667</v>
      </c>
    </row>
    <row r="33" spans="1:25" ht="15" customHeight="1" x14ac:dyDescent="0.2">
      <c r="A33" s="42" t="s">
        <v>86</v>
      </c>
      <c r="B33" s="24">
        <v>186.5560634791066</v>
      </c>
      <c r="C33" s="24">
        <v>24.873330770372302</v>
      </c>
      <c r="D33" s="24">
        <v>120.00000000000001</v>
      </c>
      <c r="E33" s="24">
        <v>113.85420139371205</v>
      </c>
      <c r="F33" s="25">
        <v>54845.28150262151</v>
      </c>
      <c r="G33" s="24">
        <v>12.065961930576735</v>
      </c>
      <c r="H33" s="25">
        <v>54845.28150262151</v>
      </c>
      <c r="I33" s="24">
        <v>12.065961930576734</v>
      </c>
      <c r="J33" s="25">
        <v>8782.9538117442844</v>
      </c>
      <c r="K33" s="24">
        <v>1.9322498385837426</v>
      </c>
      <c r="L33" s="25">
        <v>8842.1390973525231</v>
      </c>
      <c r="M33" s="24">
        <v>1.9452706014175551</v>
      </c>
      <c r="N33" s="24">
        <v>34.7072</v>
      </c>
      <c r="O33" s="24">
        <v>37.717779535832996</v>
      </c>
      <c r="P33" s="24">
        <v>8.7159564105263136</v>
      </c>
      <c r="R33" s="41">
        <v>240</v>
      </c>
      <c r="S33" s="41">
        <v>70</v>
      </c>
      <c r="T33" s="41">
        <v>21</v>
      </c>
      <c r="U33" s="41">
        <v>2</v>
      </c>
      <c r="V33" s="41">
        <f t="shared" si="0"/>
        <v>242</v>
      </c>
      <c r="W33" s="41">
        <f t="shared" si="1"/>
        <v>72</v>
      </c>
      <c r="X33" s="41">
        <f t="shared" si="2"/>
        <v>22</v>
      </c>
      <c r="Y33" s="41">
        <f t="shared" si="3"/>
        <v>0.82499999999999996</v>
      </c>
    </row>
    <row r="34" spans="1:25" ht="15" customHeight="1" x14ac:dyDescent="0.2">
      <c r="A34" s="42" t="s">
        <v>87</v>
      </c>
      <c r="B34" s="24">
        <v>235.80634918610406</v>
      </c>
      <c r="C34" s="24">
        <v>24.542295686264296</v>
      </c>
      <c r="D34" s="24">
        <v>120.00000000000001</v>
      </c>
      <c r="E34" s="24">
        <v>159.88920198172696</v>
      </c>
      <c r="F34" s="25">
        <v>69836.58775128104</v>
      </c>
      <c r="G34" s="24">
        <v>15.364049305281828</v>
      </c>
      <c r="H34" s="25">
        <v>69836.58775128104</v>
      </c>
      <c r="I34" s="24">
        <v>15.36404930528183</v>
      </c>
      <c r="J34" s="25">
        <v>11403.340651501425</v>
      </c>
      <c r="K34" s="24">
        <v>2.5087349433303134</v>
      </c>
      <c r="L34" s="25">
        <v>12007.660162767881</v>
      </c>
      <c r="M34" s="24">
        <v>2.641685235808934</v>
      </c>
      <c r="N34" s="24">
        <v>43.064999999999998</v>
      </c>
      <c r="O34" s="24">
        <v>58.934030524739065</v>
      </c>
      <c r="P34" s="24">
        <v>13.431266870614031</v>
      </c>
      <c r="R34" s="41">
        <v>240</v>
      </c>
      <c r="S34" s="41">
        <v>70</v>
      </c>
      <c r="T34" s="41">
        <v>23</v>
      </c>
      <c r="U34" s="41">
        <v>2.5</v>
      </c>
      <c r="V34" s="41">
        <f t="shared" si="0"/>
        <v>242.5</v>
      </c>
      <c r="W34" s="41">
        <f t="shared" si="1"/>
        <v>72.5</v>
      </c>
      <c r="X34" s="41">
        <f t="shared" si="2"/>
        <v>24.25</v>
      </c>
      <c r="Y34" s="41">
        <f t="shared" si="3"/>
        <v>0.80833333333333335</v>
      </c>
    </row>
    <row r="35" spans="1:25" ht="15" customHeight="1" x14ac:dyDescent="0.2">
      <c r="A35" s="42" t="s">
        <v>88</v>
      </c>
      <c r="B35" s="24">
        <v>138.35028570699745</v>
      </c>
      <c r="C35" s="24">
        <v>24.015169072518677</v>
      </c>
      <c r="D35" s="24">
        <v>124.99999999999996</v>
      </c>
      <c r="E35" s="24">
        <v>74.555397145813245</v>
      </c>
      <c r="F35" s="25">
        <v>37664.981110585657</v>
      </c>
      <c r="G35" s="24">
        <v>8.2862958443288406</v>
      </c>
      <c r="H35" s="25">
        <v>37664.981110585657</v>
      </c>
      <c r="I35" s="24">
        <v>8.2862958443288459</v>
      </c>
      <c r="J35" s="25">
        <v>5737.3058447339463</v>
      </c>
      <c r="K35" s="24">
        <v>1.2622072858414684</v>
      </c>
      <c r="L35" s="25">
        <v>5901.8630138668104</v>
      </c>
      <c r="M35" s="24">
        <v>1.2984098630506984</v>
      </c>
      <c r="N35" s="24">
        <v>22.393799999999999</v>
      </c>
      <c r="O35" s="24">
        <v>15.962072679990539</v>
      </c>
      <c r="P35" s="24">
        <v>4.847058502192982</v>
      </c>
      <c r="R35" s="41">
        <v>250</v>
      </c>
      <c r="S35" s="41">
        <v>60</v>
      </c>
      <c r="T35" s="41">
        <v>24</v>
      </c>
      <c r="U35" s="41">
        <v>1.5</v>
      </c>
      <c r="V35" s="41">
        <f t="shared" si="0"/>
        <v>251.5</v>
      </c>
      <c r="W35" s="41">
        <f t="shared" si="1"/>
        <v>61.5</v>
      </c>
      <c r="X35" s="41">
        <f t="shared" si="2"/>
        <v>24.75</v>
      </c>
      <c r="Y35" s="41">
        <f t="shared" si="3"/>
        <v>0.80800000000000005</v>
      </c>
    </row>
    <row r="36" spans="1:25" ht="15" customHeight="1" x14ac:dyDescent="0.2">
      <c r="A36" s="42" t="s">
        <v>89</v>
      </c>
      <c r="B36" s="24">
        <v>186.5560634791066</v>
      </c>
      <c r="C36" s="24">
        <v>23.313512661805422</v>
      </c>
      <c r="D36" s="24">
        <v>124.99999999999999</v>
      </c>
      <c r="E36" s="24">
        <v>114.6947298862235</v>
      </c>
      <c r="F36" s="25">
        <v>56410.682806260273</v>
      </c>
      <c r="G36" s="24">
        <v>12.410350217377259</v>
      </c>
      <c r="H36" s="25">
        <v>56410.682806260273</v>
      </c>
      <c r="I36" s="24">
        <v>12.41035021737726</v>
      </c>
      <c r="J36" s="25">
        <v>7984.4757376465632</v>
      </c>
      <c r="K36" s="24">
        <v>1.7565846622822439</v>
      </c>
      <c r="L36" s="25">
        <v>8636.324156378616</v>
      </c>
      <c r="M36" s="24">
        <v>1.8999913144032954</v>
      </c>
      <c r="N36" s="24">
        <v>29.603199999999998</v>
      </c>
      <c r="O36" s="24">
        <v>37.717779535833003</v>
      </c>
      <c r="P36" s="24">
        <v>8.6130282526315778</v>
      </c>
      <c r="R36" s="41">
        <v>250</v>
      </c>
      <c r="S36" s="41">
        <v>60</v>
      </c>
      <c r="T36" s="41">
        <v>26</v>
      </c>
      <c r="U36" s="41">
        <v>2</v>
      </c>
      <c r="V36" s="41">
        <f t="shared" si="0"/>
        <v>252</v>
      </c>
      <c r="W36" s="41">
        <f t="shared" si="1"/>
        <v>62</v>
      </c>
      <c r="X36" s="41">
        <f t="shared" si="2"/>
        <v>27</v>
      </c>
      <c r="Y36" s="41">
        <f t="shared" si="3"/>
        <v>0.79200000000000004</v>
      </c>
    </row>
    <row r="37" spans="1:25" ht="15" customHeight="1" x14ac:dyDescent="0.2">
      <c r="A37" s="42" t="s">
        <v>90</v>
      </c>
      <c r="B37" s="24">
        <v>235.80634918610406</v>
      </c>
      <c r="C37" s="24">
        <v>22.180393043159224</v>
      </c>
      <c r="D37" s="24">
        <v>125</v>
      </c>
      <c r="E37" s="24">
        <v>157.35466755493727</v>
      </c>
      <c r="F37" s="25">
        <v>69834.602239350948</v>
      </c>
      <c r="G37" s="24">
        <v>15.363612492657211</v>
      </c>
      <c r="H37" s="25">
        <v>69834.602239350948</v>
      </c>
      <c r="I37" s="24">
        <v>15.363612492657211</v>
      </c>
      <c r="J37" s="25">
        <v>10308.802764257151</v>
      </c>
      <c r="K37" s="24">
        <v>2.2679366081365733</v>
      </c>
      <c r="L37" s="25">
        <v>10958.075618709609</v>
      </c>
      <c r="M37" s="24">
        <v>2.4107766361161143</v>
      </c>
      <c r="N37" s="24">
        <v>36.685000000000002</v>
      </c>
      <c r="O37" s="24">
        <v>58.934030524739065</v>
      </c>
      <c r="P37" s="24">
        <v>13.311184019736841</v>
      </c>
      <c r="R37" s="41">
        <v>250</v>
      </c>
      <c r="S37" s="41">
        <v>60</v>
      </c>
      <c r="T37" s="41">
        <v>28</v>
      </c>
      <c r="U37" s="41">
        <v>2.5</v>
      </c>
      <c r="V37" s="41">
        <f t="shared" si="0"/>
        <v>252.5</v>
      </c>
      <c r="W37" s="41">
        <f t="shared" si="1"/>
        <v>62.5</v>
      </c>
      <c r="X37" s="41">
        <f t="shared" si="2"/>
        <v>29.25</v>
      </c>
      <c r="Y37" s="41">
        <f t="shared" si="3"/>
        <v>0.77600000000000002</v>
      </c>
    </row>
    <row r="38" spans="1:25" ht="15" customHeight="1" x14ac:dyDescent="0.2">
      <c r="A38" s="42" t="s">
        <v>91</v>
      </c>
      <c r="B38" s="24">
        <v>235.80634918610406</v>
      </c>
      <c r="C38" s="24">
        <v>22.153501233039258</v>
      </c>
      <c r="D38" s="24">
        <v>124.99999999999999</v>
      </c>
      <c r="E38" s="24">
        <v>151.39395029837178</v>
      </c>
      <c r="F38" s="25">
        <v>70284.552935154468</v>
      </c>
      <c r="G38" s="24">
        <v>15.462601645733978</v>
      </c>
      <c r="H38" s="25">
        <v>70284.552935154468</v>
      </c>
      <c r="I38" s="24">
        <v>15.462601645733983</v>
      </c>
      <c r="J38" s="25">
        <v>9972.5147216170717</v>
      </c>
      <c r="K38" s="24">
        <v>2.1939532387557557</v>
      </c>
      <c r="L38" s="25">
        <v>10041.324204643272</v>
      </c>
      <c r="M38" s="24">
        <v>2.2090913250215198</v>
      </c>
      <c r="N38" s="24">
        <v>43.064999999999998</v>
      </c>
      <c r="O38" s="24">
        <v>58.934030524739065</v>
      </c>
      <c r="P38" s="24">
        <v>13.311184019736841</v>
      </c>
      <c r="R38" s="41">
        <v>250</v>
      </c>
      <c r="S38" s="41">
        <v>70</v>
      </c>
      <c r="T38" s="41">
        <v>18</v>
      </c>
      <c r="U38" s="41">
        <v>2.5</v>
      </c>
      <c r="V38" s="41">
        <f t="shared" si="0"/>
        <v>252.5</v>
      </c>
      <c r="W38" s="41">
        <f t="shared" si="1"/>
        <v>72.5</v>
      </c>
      <c r="X38" s="41">
        <f t="shared" si="2"/>
        <v>19.25</v>
      </c>
      <c r="Y38" s="41">
        <f t="shared" si="3"/>
        <v>0.85599999999999998</v>
      </c>
    </row>
    <row r="39" spans="1:25" ht="15" customHeight="1" x14ac:dyDescent="0.2">
      <c r="A39" s="42" t="s">
        <v>92</v>
      </c>
      <c r="B39" s="24">
        <v>138.35028570699748</v>
      </c>
      <c r="C39" s="24">
        <v>21.719117980611543</v>
      </c>
      <c r="D39" s="24">
        <v>130</v>
      </c>
      <c r="E39" s="24">
        <v>69.587795891700821</v>
      </c>
      <c r="F39" s="25">
        <v>36937.305341009844</v>
      </c>
      <c r="G39" s="24">
        <v>8.1262071750221647</v>
      </c>
      <c r="H39" s="25">
        <v>36937.305341009844</v>
      </c>
      <c r="I39" s="24">
        <v>8.1262071750221647</v>
      </c>
      <c r="J39" s="25">
        <v>5006.7303500294638</v>
      </c>
      <c r="K39" s="24">
        <v>1.101480677006482</v>
      </c>
      <c r="L39" s="25">
        <v>4898.7641107850322</v>
      </c>
      <c r="M39" s="24">
        <v>1.0777281043727072</v>
      </c>
      <c r="N39" s="24">
        <v>22.393799999999999</v>
      </c>
      <c r="O39" s="24">
        <v>15.344584375155311</v>
      </c>
      <c r="P39" s="24">
        <v>4.7612850372807003</v>
      </c>
      <c r="R39" s="41">
        <v>260</v>
      </c>
      <c r="S39" s="41">
        <v>60</v>
      </c>
      <c r="T39" s="41">
        <v>19</v>
      </c>
      <c r="U39" s="41">
        <v>1.5</v>
      </c>
      <c r="V39" s="41">
        <f t="shared" si="0"/>
        <v>261.5</v>
      </c>
      <c r="W39" s="41">
        <f t="shared" si="1"/>
        <v>61.5</v>
      </c>
      <c r="X39" s="41">
        <f t="shared" si="2"/>
        <v>19.75</v>
      </c>
      <c r="Y39" s="41">
        <f t="shared" si="3"/>
        <v>0.85384615384615381</v>
      </c>
    </row>
    <row r="40" spans="1:25" ht="15" customHeight="1" x14ac:dyDescent="0.2">
      <c r="A40" s="42" t="s">
        <v>93</v>
      </c>
      <c r="B40" s="24">
        <v>186.5560634791066</v>
      </c>
      <c r="C40" s="24">
        <v>21.326979983371018</v>
      </c>
      <c r="D40" s="24">
        <v>130</v>
      </c>
      <c r="E40" s="24">
        <v>108.45350817073667</v>
      </c>
      <c r="F40" s="25">
        <v>56790.845412221643</v>
      </c>
      <c r="G40" s="24">
        <v>12.49398599068876</v>
      </c>
      <c r="H40" s="25">
        <v>56790.845412221643</v>
      </c>
      <c r="I40" s="24">
        <v>12.493985990688762</v>
      </c>
      <c r="J40" s="25">
        <v>7002.6663490441979</v>
      </c>
      <c r="K40" s="24">
        <v>1.5405865967897239</v>
      </c>
      <c r="L40" s="25">
        <v>7320.353830340332</v>
      </c>
      <c r="M40" s="24">
        <v>1.6104778426748732</v>
      </c>
      <c r="N40" s="24">
        <v>29.603199999999998</v>
      </c>
      <c r="O40" s="24">
        <v>36.442837195315747</v>
      </c>
      <c r="P40" s="24">
        <v>8.5101000947368401</v>
      </c>
      <c r="R40" s="41">
        <v>260</v>
      </c>
      <c r="S40" s="41">
        <v>60</v>
      </c>
      <c r="T40" s="41">
        <v>21</v>
      </c>
      <c r="U40" s="41">
        <v>2</v>
      </c>
      <c r="V40" s="41">
        <f t="shared" si="0"/>
        <v>262</v>
      </c>
      <c r="W40" s="41">
        <f t="shared" si="1"/>
        <v>62</v>
      </c>
      <c r="X40" s="41">
        <f t="shared" si="2"/>
        <v>22</v>
      </c>
      <c r="Y40" s="41">
        <f t="shared" si="3"/>
        <v>0.83846153846153848</v>
      </c>
    </row>
    <row r="41" spans="1:25" ht="15" customHeight="1" x14ac:dyDescent="0.2">
      <c r="A41" s="42" t="s">
        <v>94</v>
      </c>
      <c r="B41" s="24">
        <v>235.80634918610406</v>
      </c>
      <c r="C41" s="24">
        <v>20.801988356212561</v>
      </c>
      <c r="D41" s="24">
        <v>130</v>
      </c>
      <c r="E41" s="24">
        <v>152.27326166826836</v>
      </c>
      <c r="F41" s="25">
        <v>71744.243223774654</v>
      </c>
      <c r="G41" s="24">
        <v>15.783733509230423</v>
      </c>
      <c r="H41" s="25">
        <v>71744.243223774654</v>
      </c>
      <c r="I41" s="24">
        <v>15.783733509230423</v>
      </c>
      <c r="J41" s="25">
        <v>9080.7638158240134</v>
      </c>
      <c r="K41" s="24">
        <v>1.9977680394812829</v>
      </c>
      <c r="L41" s="25">
        <v>9686.4286350316124</v>
      </c>
      <c r="M41" s="24">
        <v>2.1310142997069548</v>
      </c>
      <c r="N41" s="24">
        <v>36.685000000000002</v>
      </c>
      <c r="O41" s="24">
        <v>58.934030524739065</v>
      </c>
      <c r="P41" s="24">
        <v>13.191101168859646</v>
      </c>
      <c r="R41" s="41">
        <v>260</v>
      </c>
      <c r="S41" s="41">
        <v>60</v>
      </c>
      <c r="T41" s="41">
        <v>23</v>
      </c>
      <c r="U41" s="41">
        <v>2.5</v>
      </c>
      <c r="V41" s="41">
        <f t="shared" si="0"/>
        <v>262.5</v>
      </c>
      <c r="W41" s="41">
        <f t="shared" si="1"/>
        <v>62.5</v>
      </c>
      <c r="X41" s="41">
        <f t="shared" si="2"/>
        <v>24.25</v>
      </c>
      <c r="Y41" s="41">
        <f t="shared" si="3"/>
        <v>0.82307692307692304</v>
      </c>
    </row>
    <row r="42" spans="1:25" ht="15" customHeight="1" x14ac:dyDescent="0.2">
      <c r="A42" s="42" t="s">
        <v>95</v>
      </c>
      <c r="B42" s="24">
        <v>149.90028570699747</v>
      </c>
      <c r="C42" s="24">
        <v>22.561374965112368</v>
      </c>
      <c r="D42" s="24">
        <v>140.00000000000003</v>
      </c>
      <c r="E42" s="24">
        <v>67.401040748447869</v>
      </c>
      <c r="F42" s="25">
        <v>39201.987610958298</v>
      </c>
      <c r="G42" s="24">
        <v>8.6244372744108251</v>
      </c>
      <c r="H42" s="25">
        <v>39201.987610958298</v>
      </c>
      <c r="I42" s="24">
        <v>8.6244372744108269</v>
      </c>
      <c r="J42" s="25">
        <v>5856.9982131308034</v>
      </c>
      <c r="K42" s="24">
        <v>1.2885396068887769</v>
      </c>
      <c r="L42" s="25">
        <v>5134.9329104325807</v>
      </c>
      <c r="M42" s="24">
        <v>1.129685240295168</v>
      </c>
      <c r="N42" s="24">
        <v>26.221799999999998</v>
      </c>
      <c r="O42" s="24">
        <v>14.242639357190841</v>
      </c>
      <c r="P42" s="24">
        <v>4.5897381074561396</v>
      </c>
      <c r="R42" s="41">
        <v>280</v>
      </c>
      <c r="S42" s="41">
        <v>70</v>
      </c>
      <c r="T42" s="41">
        <v>16</v>
      </c>
      <c r="U42" s="41">
        <v>1.5</v>
      </c>
      <c r="V42" s="41">
        <f t="shared" si="0"/>
        <v>281.5</v>
      </c>
      <c r="W42" s="41">
        <f t="shared" si="1"/>
        <v>71.5</v>
      </c>
      <c r="X42" s="41">
        <f t="shared" si="2"/>
        <v>16.75</v>
      </c>
      <c r="Y42" s="41">
        <f t="shared" si="3"/>
        <v>0.88571428571428568</v>
      </c>
    </row>
    <row r="43" spans="1:25" ht="15" customHeight="1" x14ac:dyDescent="0.2">
      <c r="A43" s="42" t="s">
        <v>97</v>
      </c>
      <c r="B43" s="24">
        <v>201.95606347910658</v>
      </c>
      <c r="C43" s="24">
        <v>23.157788040426304</v>
      </c>
      <c r="D43" s="24">
        <v>140</v>
      </c>
      <c r="E43" s="24">
        <v>110.12807154751567</v>
      </c>
      <c r="F43" s="25">
        <v>62954.183668713908</v>
      </c>
      <c r="G43" s="24">
        <v>13.849920407117057</v>
      </c>
      <c r="H43" s="25">
        <v>62954.183668713908</v>
      </c>
      <c r="I43" s="24">
        <v>13.849920407117061</v>
      </c>
      <c r="J43" s="25">
        <v>8229.6881332081557</v>
      </c>
      <c r="K43" s="24">
        <v>1.8105313893057944</v>
      </c>
      <c r="L43" s="25">
        <v>7978.9771339432982</v>
      </c>
      <c r="M43" s="24">
        <v>1.7553749694675256</v>
      </c>
      <c r="N43" s="24">
        <v>34.7072</v>
      </c>
      <c r="O43" s="24">
        <v>33.821050346731887</v>
      </c>
      <c r="P43" s="24">
        <v>8.3042437789473684</v>
      </c>
      <c r="R43" s="41">
        <v>280</v>
      </c>
      <c r="S43" s="41">
        <v>70</v>
      </c>
      <c r="T43" s="41">
        <v>18</v>
      </c>
      <c r="U43" s="41">
        <v>2</v>
      </c>
      <c r="V43" s="41">
        <f t="shared" si="0"/>
        <v>282</v>
      </c>
      <c r="W43" s="41">
        <f t="shared" si="1"/>
        <v>72</v>
      </c>
      <c r="X43" s="41">
        <f t="shared" si="2"/>
        <v>19</v>
      </c>
      <c r="Y43" s="41">
        <f t="shared" si="3"/>
        <v>0.87142857142857144</v>
      </c>
    </row>
    <row r="44" spans="1:25" ht="15" customHeight="1" x14ac:dyDescent="0.2">
      <c r="A44" s="42" t="s">
        <v>98</v>
      </c>
      <c r="B44" s="24">
        <v>255.05634918610406</v>
      </c>
      <c r="C44" s="24">
        <v>23.009441222757406</v>
      </c>
      <c r="D44" s="24">
        <v>140</v>
      </c>
      <c r="E44" s="24">
        <v>156.26419469556123</v>
      </c>
      <c r="F44" s="25">
        <v>84282.509618430151</v>
      </c>
      <c r="G44" s="24">
        <v>18.542152116054623</v>
      </c>
      <c r="H44" s="25">
        <v>84282.509618430151</v>
      </c>
      <c r="I44" s="24">
        <v>18.542152116054634</v>
      </c>
      <c r="J44" s="25">
        <v>10714.705647798395</v>
      </c>
      <c r="K44" s="24">
        <v>2.3572352425156469</v>
      </c>
      <c r="L44" s="25">
        <v>11004.224537851453</v>
      </c>
      <c r="M44" s="24">
        <v>2.4209293983273201</v>
      </c>
      <c r="N44" s="24">
        <v>43.064999999999998</v>
      </c>
      <c r="O44" s="24">
        <v>58.934030524739057</v>
      </c>
      <c r="P44" s="24">
        <v>12.950935467105261</v>
      </c>
      <c r="R44" s="41">
        <v>280</v>
      </c>
      <c r="S44" s="41">
        <v>70</v>
      </c>
      <c r="T44" s="41">
        <v>20</v>
      </c>
      <c r="U44" s="41">
        <v>2.5</v>
      </c>
      <c r="V44" s="41">
        <f t="shared" si="0"/>
        <v>282.5</v>
      </c>
      <c r="W44" s="41">
        <f t="shared" si="1"/>
        <v>72.5</v>
      </c>
      <c r="X44" s="41">
        <f t="shared" si="2"/>
        <v>21.25</v>
      </c>
      <c r="Y44" s="41">
        <f t="shared" si="3"/>
        <v>0.8571428571428571</v>
      </c>
    </row>
    <row r="45" spans="1:25" ht="15" customHeight="1" x14ac:dyDescent="0.2">
      <c r="A45" s="42" t="s">
        <v>99</v>
      </c>
      <c r="B45" s="24">
        <v>309.20114282798983</v>
      </c>
      <c r="C45" s="24">
        <v>22.75017946436563</v>
      </c>
      <c r="D45" s="24">
        <v>140</v>
      </c>
      <c r="E45" s="24">
        <v>207.20300918639205</v>
      </c>
      <c r="F45" s="25">
        <v>101775.15151786023</v>
      </c>
      <c r="G45" s="24">
        <v>22.390533333929255</v>
      </c>
      <c r="H45" s="25">
        <v>101775.15151786023</v>
      </c>
      <c r="I45" s="24">
        <v>22.390533333929252</v>
      </c>
      <c r="J45" s="25">
        <v>13292.948245292242</v>
      </c>
      <c r="K45" s="24">
        <v>2.9244486139642936</v>
      </c>
      <c r="L45" s="25">
        <v>14088.30327524263</v>
      </c>
      <c r="M45" s="24">
        <v>3.099426720553379</v>
      </c>
      <c r="N45" s="24">
        <v>51.295199999999994</v>
      </c>
      <c r="O45" s="24">
        <v>84.86500395562426</v>
      </c>
      <c r="P45" s="24">
        <v>18.52981317192982</v>
      </c>
      <c r="R45" s="41">
        <v>280</v>
      </c>
      <c r="S45" s="41">
        <v>70</v>
      </c>
      <c r="T45" s="41">
        <v>22</v>
      </c>
      <c r="U45" s="41">
        <v>3</v>
      </c>
      <c r="V45" s="41">
        <f t="shared" si="0"/>
        <v>283</v>
      </c>
      <c r="W45" s="41">
        <f t="shared" si="1"/>
        <v>73</v>
      </c>
      <c r="X45" s="41">
        <f t="shared" si="2"/>
        <v>23.5</v>
      </c>
      <c r="Y45" s="41">
        <f t="shared" si="3"/>
        <v>0.84285714285714286</v>
      </c>
    </row>
    <row r="46" spans="1:25" ht="15" customHeight="1" x14ac:dyDescent="0.2">
      <c r="A46" s="42" t="s">
        <v>100</v>
      </c>
      <c r="B46" s="24">
        <v>210.75606347910659</v>
      </c>
      <c r="C46" s="24">
        <v>22.955399316278012</v>
      </c>
      <c r="D46" s="24">
        <v>150</v>
      </c>
      <c r="E46" s="24">
        <v>110.01376229894936</v>
      </c>
      <c r="F46" s="25">
        <v>67254.906787486485</v>
      </c>
      <c r="G46" s="24">
        <v>14.796079493247031</v>
      </c>
      <c r="H46" s="25">
        <v>67254.906787486485</v>
      </c>
      <c r="I46" s="24">
        <v>14.796079493247028</v>
      </c>
      <c r="J46" s="25">
        <v>8237.3109006887917</v>
      </c>
      <c r="K46" s="24">
        <v>1.8122083981515342</v>
      </c>
      <c r="L46" s="25">
        <v>7939.4285399979717</v>
      </c>
      <c r="M46" s="24">
        <v>1.7466742787995537</v>
      </c>
      <c r="N46" s="24">
        <v>34.7072</v>
      </c>
      <c r="O46" s="24">
        <v>31.551181195944505</v>
      </c>
      <c r="P46" s="24">
        <v>8.0983874631578932</v>
      </c>
      <c r="R46" s="41">
        <v>300</v>
      </c>
      <c r="S46" s="41">
        <v>70</v>
      </c>
      <c r="T46" s="41">
        <v>18</v>
      </c>
      <c r="U46" s="41">
        <v>2</v>
      </c>
      <c r="V46" s="41">
        <f t="shared" si="0"/>
        <v>302</v>
      </c>
      <c r="W46" s="41">
        <f t="shared" si="1"/>
        <v>72</v>
      </c>
      <c r="X46" s="41">
        <f t="shared" si="2"/>
        <v>19</v>
      </c>
      <c r="Y46" s="41">
        <f t="shared" si="3"/>
        <v>0.88</v>
      </c>
    </row>
    <row r="47" spans="1:25" ht="15" customHeight="1" x14ac:dyDescent="0.2">
      <c r="A47" s="42" t="s">
        <v>101</v>
      </c>
      <c r="B47" s="24">
        <v>266.05634918610411</v>
      </c>
      <c r="C47" s="24">
        <v>22.815668884508273</v>
      </c>
      <c r="D47" s="24">
        <v>150</v>
      </c>
      <c r="E47" s="24">
        <v>156.43336319115085</v>
      </c>
      <c r="F47" s="25">
        <v>92780.308227817834</v>
      </c>
      <c r="G47" s="24">
        <v>20.411667810119933</v>
      </c>
      <c r="H47" s="25">
        <v>92780.308227817834</v>
      </c>
      <c r="I47" s="24">
        <v>20.411667810119923</v>
      </c>
      <c r="J47" s="25">
        <v>10726.613747429583</v>
      </c>
      <c r="K47" s="24">
        <v>2.3598550244345082</v>
      </c>
      <c r="L47" s="25">
        <v>10978.277589248533</v>
      </c>
      <c r="M47" s="24">
        <v>2.4152210696346774</v>
      </c>
      <c r="N47" s="24">
        <v>43.064999999999998</v>
      </c>
      <c r="O47" s="24">
        <v>58.934030524739065</v>
      </c>
      <c r="P47" s="24">
        <v>12.710769765350873</v>
      </c>
      <c r="R47" s="41">
        <v>300</v>
      </c>
      <c r="S47" s="41">
        <v>70</v>
      </c>
      <c r="T47" s="41">
        <v>20</v>
      </c>
      <c r="U47" s="41">
        <v>2.5</v>
      </c>
      <c r="V47" s="41">
        <f t="shared" si="0"/>
        <v>302.5</v>
      </c>
      <c r="W47" s="41">
        <f t="shared" si="1"/>
        <v>72.5</v>
      </c>
      <c r="X47" s="41">
        <f t="shared" si="2"/>
        <v>21.25</v>
      </c>
      <c r="Y47" s="41">
        <f t="shared" si="3"/>
        <v>0.8666666666666667</v>
      </c>
    </row>
    <row r="48" spans="1:25" ht="15" customHeight="1" x14ac:dyDescent="0.2">
      <c r="A48" s="42" t="s">
        <v>102</v>
      </c>
      <c r="B48" s="24">
        <v>322.40114282798982</v>
      </c>
      <c r="C48" s="24">
        <v>22.551361364422942</v>
      </c>
      <c r="D48" s="24">
        <v>150</v>
      </c>
      <c r="E48" s="24">
        <v>207.82116627517377</v>
      </c>
      <c r="F48" s="25">
        <v>112302.7660029317</v>
      </c>
      <c r="G48" s="24">
        <v>24.706608520644991</v>
      </c>
      <c r="H48" s="25">
        <v>112302.7660029317</v>
      </c>
      <c r="I48" s="24">
        <v>24.706608520644977</v>
      </c>
      <c r="J48" s="25">
        <v>13310.074168308109</v>
      </c>
      <c r="K48" s="24">
        <v>2.9282163170277844</v>
      </c>
      <c r="L48" s="25">
        <v>14167.078170729306</v>
      </c>
      <c r="M48" s="24">
        <v>3.1167571975604473</v>
      </c>
      <c r="N48" s="24">
        <v>51.295199999999994</v>
      </c>
      <c r="O48" s="24">
        <v>84.86500395562426</v>
      </c>
      <c r="P48" s="24">
        <v>18.255338084210518</v>
      </c>
      <c r="R48" s="41">
        <v>300</v>
      </c>
      <c r="S48" s="41">
        <v>70</v>
      </c>
      <c r="T48" s="41">
        <v>22</v>
      </c>
      <c r="U48" s="41">
        <v>3</v>
      </c>
      <c r="V48" s="41">
        <f t="shared" si="0"/>
        <v>303</v>
      </c>
      <c r="W48" s="41">
        <f t="shared" si="1"/>
        <v>73</v>
      </c>
      <c r="X48" s="41">
        <f t="shared" si="2"/>
        <v>23.5</v>
      </c>
      <c r="Y48" s="41">
        <f t="shared" si="3"/>
        <v>0.85333333333333339</v>
      </c>
    </row>
    <row r="49" spans="1:25" ht="15" customHeight="1" x14ac:dyDescent="0.2">
      <c r="A49" s="42" t="s">
        <v>103</v>
      </c>
      <c r="B49" s="24">
        <v>279.80634918610411</v>
      </c>
      <c r="C49" s="24">
        <v>22.595934624434904</v>
      </c>
      <c r="D49" s="24">
        <v>162.49999999999997</v>
      </c>
      <c r="E49" s="24">
        <v>156.56044857965082</v>
      </c>
      <c r="F49" s="25">
        <v>102593.62857545778</v>
      </c>
      <c r="G49" s="24">
        <v>22.57059828660072</v>
      </c>
      <c r="H49" s="25">
        <v>102593.62857545778</v>
      </c>
      <c r="I49" s="24">
        <v>22.570598286600717</v>
      </c>
      <c r="J49" s="25">
        <v>10739.246409412899</v>
      </c>
      <c r="K49" s="24">
        <v>2.362634210070838</v>
      </c>
      <c r="L49" s="25">
        <v>10940.520455937827</v>
      </c>
      <c r="M49" s="24">
        <v>2.4069145003063221</v>
      </c>
      <c r="N49" s="24">
        <v>43.064999999999998</v>
      </c>
      <c r="O49" s="24">
        <v>56.941933117680854</v>
      </c>
      <c r="P49" s="24">
        <v>12.410562638157892</v>
      </c>
      <c r="R49" s="41">
        <v>325</v>
      </c>
      <c r="S49" s="41">
        <v>70</v>
      </c>
      <c r="T49" s="41">
        <v>20</v>
      </c>
      <c r="U49" s="41">
        <v>2.5</v>
      </c>
      <c r="V49" s="41">
        <f t="shared" si="0"/>
        <v>327.5</v>
      </c>
      <c r="W49" s="41">
        <f t="shared" si="1"/>
        <v>72.5</v>
      </c>
      <c r="X49" s="41">
        <f t="shared" si="2"/>
        <v>21.25</v>
      </c>
      <c r="Y49" s="41">
        <f t="shared" si="3"/>
        <v>0.87692307692307692</v>
      </c>
    </row>
    <row r="50" spans="1:25" ht="15" customHeight="1" x14ac:dyDescent="0.2">
      <c r="A50" s="42" t="s">
        <v>104</v>
      </c>
      <c r="B50" s="24">
        <v>338.90114282798982</v>
      </c>
      <c r="C50" s="24">
        <v>22.329479163439231</v>
      </c>
      <c r="D50" s="24">
        <v>162.5</v>
      </c>
      <c r="E50" s="24">
        <v>208.4265354289783</v>
      </c>
      <c r="F50" s="25">
        <v>126026.62206155059</v>
      </c>
      <c r="G50" s="24">
        <v>27.725856853541135</v>
      </c>
      <c r="H50" s="25">
        <v>126026.62206155059</v>
      </c>
      <c r="I50" s="24">
        <v>27.725856853541135</v>
      </c>
      <c r="J50" s="25">
        <v>13328.16374588854</v>
      </c>
      <c r="K50" s="24">
        <v>2.9321960240954787</v>
      </c>
      <c r="L50" s="25">
        <v>14147.79958644832</v>
      </c>
      <c r="M50" s="24">
        <v>3.1125159090186303</v>
      </c>
      <c r="N50" s="24">
        <v>51.295199999999994</v>
      </c>
      <c r="O50" s="24">
        <v>84.86500395562426</v>
      </c>
      <c r="P50" s="24">
        <v>17.912244224561402</v>
      </c>
      <c r="R50" s="41">
        <v>325</v>
      </c>
      <c r="S50" s="41">
        <v>70</v>
      </c>
      <c r="T50" s="41">
        <v>22</v>
      </c>
      <c r="U50" s="41">
        <v>3</v>
      </c>
      <c r="V50" s="41">
        <f t="shared" si="0"/>
        <v>328</v>
      </c>
      <c r="W50" s="41">
        <f t="shared" si="1"/>
        <v>73</v>
      </c>
      <c r="X50" s="41">
        <f t="shared" si="2"/>
        <v>23.5</v>
      </c>
      <c r="Y50" s="41">
        <f t="shared" si="3"/>
        <v>0.86461538461538456</v>
      </c>
    </row>
  </sheetData>
  <conditionalFormatting sqref="B3 E3:P5 B2:P2 A4:D5">
    <cfRule type="cellIs" dxfId="4" priority="4" operator="equal">
      <formula>"SLS"</formula>
    </cfRule>
    <cfRule type="cellIs" dxfId="3" priority="5" operator="equal">
      <formula>"Verify"</formula>
    </cfRule>
  </conditionalFormatting>
  <conditionalFormatting sqref="B31:P31">
    <cfRule type="cellIs" dxfId="2" priority="3" operator="equal">
      <formula>"SLS"</formula>
    </cfRule>
  </conditionalFormatting>
  <conditionalFormatting sqref="A31">
    <cfRule type="cellIs" dxfId="1" priority="1" operator="equal">
      <formula>"SLS"</formula>
    </cfRule>
    <cfRule type="cellIs" dxfId="0" priority="2" operator="equal">
      <formula>"Verify"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5C32-A3BE-46B3-B2AA-315F3F64E784}">
  <dimension ref="A1:D453"/>
  <sheetViews>
    <sheetView zoomScale="85" zoomScaleNormal="85" workbookViewId="0">
      <selection activeCell="A2" sqref="A2"/>
    </sheetView>
  </sheetViews>
  <sheetFormatPr baseColWidth="10" defaultColWidth="8.83203125" defaultRowHeight="15" x14ac:dyDescent="0.2"/>
  <cols>
    <col min="1" max="1" width="27.83203125" customWidth="1"/>
    <col min="3" max="3" width="11.83203125" customWidth="1"/>
  </cols>
  <sheetData>
    <row r="1" spans="1:3" x14ac:dyDescent="0.2">
      <c r="A1" t="s">
        <v>110</v>
      </c>
      <c r="B1" s="89" t="s">
        <v>111</v>
      </c>
      <c r="C1" s="89" t="s">
        <v>112</v>
      </c>
    </row>
    <row r="2" spans="1:3" x14ac:dyDescent="0.2">
      <c r="A2" s="89" t="str">
        <f>Resistance!A6</f>
        <v>C 120/50/21 x 1.5</v>
      </c>
      <c r="B2" s="43">
        <v>3000</v>
      </c>
      <c r="C2" s="44">
        <v>243.21231132648916</v>
      </c>
    </row>
    <row r="3" spans="1:3" x14ac:dyDescent="0.2">
      <c r="B3" s="43">
        <v>3999.9999999999959</v>
      </c>
      <c r="C3" s="44">
        <v>145.23878403775436</v>
      </c>
    </row>
    <row r="4" spans="1:3" x14ac:dyDescent="0.2">
      <c r="B4" s="43">
        <v>4999.9999999999918</v>
      </c>
      <c r="C4" s="44">
        <v>99.150390282198074</v>
      </c>
    </row>
    <row r="5" spans="1:3" x14ac:dyDescent="0.2">
      <c r="B5" s="43">
        <v>6000</v>
      </c>
      <c r="C5" s="44">
        <v>73.713516986429994</v>
      </c>
    </row>
    <row r="6" spans="1:3" x14ac:dyDescent="0.2">
      <c r="B6" s="43">
        <v>6999.9999999999964</v>
      </c>
      <c r="C6" s="44">
        <v>58.07716687834624</v>
      </c>
    </row>
    <row r="7" spans="1:3" x14ac:dyDescent="0.2">
      <c r="B7" s="43">
        <v>7999.9999999999918</v>
      </c>
      <c r="C7" s="44">
        <v>47.688851945617905</v>
      </c>
    </row>
    <row r="8" spans="1:3" x14ac:dyDescent="0.2">
      <c r="B8" s="43">
        <v>9000</v>
      </c>
      <c r="C8" s="44">
        <v>40.370708430318729</v>
      </c>
    </row>
    <row r="9" spans="1:3" x14ac:dyDescent="0.2">
      <c r="B9" s="43">
        <v>9999.9999999999964</v>
      </c>
      <c r="C9" s="44">
        <v>34.974703304790737</v>
      </c>
    </row>
    <row r="10" spans="1:3" x14ac:dyDescent="0.2">
      <c r="B10" s="43">
        <v>10999.999999999993</v>
      </c>
      <c r="C10" s="44">
        <v>30.848660552664899</v>
      </c>
    </row>
    <row r="11" spans="1:3" x14ac:dyDescent="0.2">
      <c r="B11" s="43">
        <v>12000</v>
      </c>
      <c r="C11" s="44">
        <v>27.59984422287587</v>
      </c>
    </row>
    <row r="12" spans="1:3" x14ac:dyDescent="0.2">
      <c r="A12" s="89" t="str">
        <f>Resistance!A7</f>
        <v>C 120/60/13 x 2.0</v>
      </c>
      <c r="B12" s="43">
        <v>3000</v>
      </c>
      <c r="C12" s="45">
        <v>393.14082365721197</v>
      </c>
    </row>
    <row r="13" spans="1:3" x14ac:dyDescent="0.2">
      <c r="B13" s="43">
        <v>3999.9999999999959</v>
      </c>
      <c r="C13" s="45">
        <v>241.91579071546821</v>
      </c>
    </row>
    <row r="14" spans="1:3" x14ac:dyDescent="0.2">
      <c r="B14" s="43">
        <v>4999.9999999999918</v>
      </c>
      <c r="C14" s="45">
        <v>169.78155041114584</v>
      </c>
    </row>
    <row r="15" spans="1:3" x14ac:dyDescent="0.2">
      <c r="B15" s="43">
        <v>6000</v>
      </c>
      <c r="C15" s="45">
        <v>129.3561949340199</v>
      </c>
    </row>
    <row r="16" spans="1:3" x14ac:dyDescent="0.2">
      <c r="B16" s="43">
        <v>6999.9999999999964</v>
      </c>
      <c r="C16" s="45">
        <v>104.07822016437372</v>
      </c>
    </row>
    <row r="17" spans="1:3" x14ac:dyDescent="0.2">
      <c r="B17" s="43">
        <v>7999.9999999999918</v>
      </c>
      <c r="C17" s="45">
        <v>86.980392804085241</v>
      </c>
    </row>
    <row r="18" spans="1:3" x14ac:dyDescent="0.2">
      <c r="B18" s="43">
        <v>9000</v>
      </c>
      <c r="C18" s="45">
        <v>74.718761953503076</v>
      </c>
    </row>
    <row r="19" spans="1:3" x14ac:dyDescent="0.2">
      <c r="B19" s="43">
        <v>9999.9999999999964</v>
      </c>
      <c r="C19" s="45">
        <v>65.522245632176308</v>
      </c>
    </row>
    <row r="20" spans="1:3" x14ac:dyDescent="0.2">
      <c r="B20" s="43">
        <v>10999.999999999993</v>
      </c>
      <c r="C20" s="45">
        <v>58.377863383178813</v>
      </c>
    </row>
    <row r="21" spans="1:3" x14ac:dyDescent="0.2">
      <c r="B21" s="43">
        <v>12000</v>
      </c>
      <c r="C21" s="45">
        <v>52.654283321589361</v>
      </c>
    </row>
    <row r="22" spans="1:3" x14ac:dyDescent="0.2">
      <c r="A22" s="89" t="str">
        <f>Resistance!A8</f>
        <v>C 120/60/15 x 2.5</v>
      </c>
      <c r="B22" s="43">
        <v>3000</v>
      </c>
      <c r="C22" s="46">
        <v>554.09728237887771</v>
      </c>
    </row>
    <row r="23" spans="1:3" x14ac:dyDescent="0.2">
      <c r="B23" s="43">
        <v>3999.9999999999959</v>
      </c>
      <c r="C23" s="46">
        <v>348.57861700930289</v>
      </c>
    </row>
    <row r="24" spans="1:3" x14ac:dyDescent="0.2">
      <c r="B24" s="43">
        <v>4999.9999999999918</v>
      </c>
      <c r="C24" s="46">
        <v>249.57464165242664</v>
      </c>
    </row>
    <row r="25" spans="1:3" x14ac:dyDescent="0.2">
      <c r="B25" s="43">
        <v>6000</v>
      </c>
      <c r="C25" s="46">
        <v>193.3157523342847</v>
      </c>
    </row>
    <row r="26" spans="1:3" x14ac:dyDescent="0.2">
      <c r="B26" s="43">
        <v>6999.9999999999964</v>
      </c>
      <c r="C26" s="46">
        <v>157.60559601234496</v>
      </c>
    </row>
    <row r="27" spans="1:3" x14ac:dyDescent="0.2">
      <c r="B27" s="43">
        <v>7999.9999999999918</v>
      </c>
      <c r="C27" s="46">
        <v>133.09684615520368</v>
      </c>
    </row>
    <row r="28" spans="1:3" x14ac:dyDescent="0.2">
      <c r="B28" s="43">
        <v>9000</v>
      </c>
      <c r="C28" s="46">
        <v>115.2821589805704</v>
      </c>
    </row>
    <row r="29" spans="1:3" x14ac:dyDescent="0.2">
      <c r="B29" s="43">
        <v>9999.9999999999964</v>
      </c>
      <c r="C29" s="46">
        <v>101.76000812444623</v>
      </c>
    </row>
    <row r="30" spans="1:3" x14ac:dyDescent="0.2">
      <c r="B30" s="43">
        <v>10999.999999999993</v>
      </c>
      <c r="C30" s="46">
        <v>91.143118819593127</v>
      </c>
    </row>
    <row r="31" spans="1:3" x14ac:dyDescent="0.2">
      <c r="B31" s="43">
        <v>12000</v>
      </c>
      <c r="C31" s="46">
        <v>82.583298322256553</v>
      </c>
    </row>
    <row r="32" spans="1:3" x14ac:dyDescent="0.2">
      <c r="A32" s="89" t="str">
        <f>Resistance!A9</f>
        <v>C 140/50/11 x 1.5</v>
      </c>
      <c r="B32" s="43">
        <v>2999.9999999999959</v>
      </c>
      <c r="C32" s="47">
        <v>209.34633004175194</v>
      </c>
    </row>
    <row r="33" spans="1:3" x14ac:dyDescent="0.2">
      <c r="B33" s="43">
        <v>3999.99999999999</v>
      </c>
      <c r="C33" s="47">
        <v>125.55731215303393</v>
      </c>
    </row>
    <row r="34" spans="1:3" x14ac:dyDescent="0.2">
      <c r="B34" s="43">
        <v>4999.9999999999982</v>
      </c>
      <c r="C34" s="47">
        <v>86.213284531010004</v>
      </c>
    </row>
    <row r="35" spans="1:3" x14ac:dyDescent="0.2">
      <c r="B35" s="43">
        <v>5999.9999999999918</v>
      </c>
      <c r="C35" s="47">
        <v>64.465303198065527</v>
      </c>
    </row>
    <row r="36" spans="1:3" x14ac:dyDescent="0.2">
      <c r="B36" s="43">
        <v>7000</v>
      </c>
      <c r="C36" s="47">
        <v>51.056655307025288</v>
      </c>
    </row>
    <row r="37" spans="1:3" x14ac:dyDescent="0.2">
      <c r="B37" s="43">
        <v>7999.9999999999945</v>
      </c>
      <c r="C37" s="47">
        <v>42.115959516800217</v>
      </c>
    </row>
    <row r="38" spans="1:3" x14ac:dyDescent="0.2">
      <c r="B38" s="43">
        <v>8999.9999999999891</v>
      </c>
      <c r="C38" s="47">
        <v>35.79232725280302</v>
      </c>
    </row>
    <row r="39" spans="1:3" x14ac:dyDescent="0.2">
      <c r="B39" s="43">
        <v>9999.9999999999964</v>
      </c>
      <c r="C39" s="47">
        <v>31.111134088521201</v>
      </c>
    </row>
    <row r="40" spans="1:3" x14ac:dyDescent="0.2">
      <c r="B40" s="43">
        <v>10999.999999999989</v>
      </c>
      <c r="C40" s="47">
        <v>27.517831495454452</v>
      </c>
    </row>
    <row r="41" spans="1:3" x14ac:dyDescent="0.2">
      <c r="B41" s="43">
        <v>11999.999999999996</v>
      </c>
      <c r="C41" s="47">
        <v>24.678039411225882</v>
      </c>
    </row>
    <row r="42" spans="1:3" x14ac:dyDescent="0.2">
      <c r="A42" s="89" t="str">
        <f>Resistance!A10</f>
        <v>C 140/50/13 x 2.0</v>
      </c>
      <c r="B42" s="43">
        <v>2999.9999999999959</v>
      </c>
      <c r="C42" s="49">
        <v>316.40835746801554</v>
      </c>
    </row>
    <row r="43" spans="1:3" x14ac:dyDescent="0.2">
      <c r="B43" s="43">
        <v>3999.99999999999</v>
      </c>
      <c r="C43" s="49">
        <v>194.98574394562155</v>
      </c>
    </row>
    <row r="44" spans="1:3" x14ac:dyDescent="0.2">
      <c r="B44" s="43">
        <v>4999.9999999999982</v>
      </c>
      <c r="C44" s="49">
        <v>137.36806566845681</v>
      </c>
    </row>
    <row r="45" spans="1:3" x14ac:dyDescent="0.2">
      <c r="B45" s="43">
        <v>5999.9999999999918</v>
      </c>
      <c r="C45" s="49">
        <v>105.05524156056069</v>
      </c>
    </row>
    <row r="46" spans="1:3" x14ac:dyDescent="0.2">
      <c r="B46" s="43">
        <v>7000</v>
      </c>
      <c r="C46" s="49">
        <v>84.799570854481303</v>
      </c>
    </row>
    <row r="47" spans="1:3" x14ac:dyDescent="0.2">
      <c r="B47" s="43">
        <v>7999.9999999999945</v>
      </c>
      <c r="C47" s="49">
        <v>71.057287558136196</v>
      </c>
    </row>
    <row r="48" spans="1:3" x14ac:dyDescent="0.2">
      <c r="B48" s="43">
        <v>8999.9999999999891</v>
      </c>
      <c r="C48" s="49">
        <v>61.172132290625726</v>
      </c>
    </row>
    <row r="49" spans="1:3" x14ac:dyDescent="0.2">
      <c r="B49" s="43">
        <v>9999.9999999999964</v>
      </c>
      <c r="C49" s="49">
        <v>53.736500098440828</v>
      </c>
    </row>
    <row r="50" spans="1:3" x14ac:dyDescent="0.2">
      <c r="B50" s="43">
        <v>10999.999999999989</v>
      </c>
      <c r="C50" s="49">
        <v>47.945298674986503</v>
      </c>
    </row>
    <row r="51" spans="1:3" x14ac:dyDescent="0.2">
      <c r="B51" s="43">
        <v>11999.999999999996</v>
      </c>
      <c r="C51" s="49">
        <v>43.303042883503466</v>
      </c>
    </row>
    <row r="52" spans="1:3" x14ac:dyDescent="0.2">
      <c r="A52" s="89" t="str">
        <f>Resistance!A11</f>
        <v>C 140/50/15 x 2.5</v>
      </c>
      <c r="B52" s="43">
        <v>2999.9999999999959</v>
      </c>
      <c r="C52" s="50">
        <v>447.61223777840718</v>
      </c>
    </row>
    <row r="53" spans="1:3" x14ac:dyDescent="0.2">
      <c r="B53" s="43">
        <v>3999.99999999999</v>
      </c>
      <c r="C53" s="50">
        <v>282.57396077403996</v>
      </c>
    </row>
    <row r="54" spans="1:3" x14ac:dyDescent="0.2">
      <c r="B54" s="43">
        <v>4999.9999999999982</v>
      </c>
      <c r="C54" s="50">
        <v>203.21817474470609</v>
      </c>
    </row>
    <row r="55" spans="1:3" x14ac:dyDescent="0.2">
      <c r="A55" s="49"/>
      <c r="B55" s="43">
        <v>5999.9999999999918</v>
      </c>
      <c r="C55" s="50">
        <v>158.0123148061393</v>
      </c>
    </row>
    <row r="56" spans="1:3" x14ac:dyDescent="0.2">
      <c r="B56" s="43">
        <v>7000</v>
      </c>
      <c r="C56" s="50">
        <v>129.21610206615966</v>
      </c>
    </row>
    <row r="57" spans="1:3" x14ac:dyDescent="0.2">
      <c r="B57" s="43">
        <v>7999.9999999999945</v>
      </c>
      <c r="C57" s="50">
        <v>109.38112348099081</v>
      </c>
    </row>
    <row r="58" spans="1:3" x14ac:dyDescent="0.2">
      <c r="B58" s="43">
        <v>8999.9999999999891</v>
      </c>
      <c r="C58" s="50">
        <v>94.916268627740777</v>
      </c>
    </row>
    <row r="59" spans="1:3" x14ac:dyDescent="0.2">
      <c r="B59" s="43">
        <v>9999.9999999999964</v>
      </c>
      <c r="C59" s="50">
        <v>83.904298725030046</v>
      </c>
    </row>
    <row r="60" spans="1:3" x14ac:dyDescent="0.2">
      <c r="B60" s="43">
        <v>10999.999999999989</v>
      </c>
      <c r="C60" s="50">
        <v>75.237358986285201</v>
      </c>
    </row>
    <row r="61" spans="1:3" x14ac:dyDescent="0.2">
      <c r="B61" s="43">
        <v>11999.999999999996</v>
      </c>
      <c r="C61" s="50">
        <v>68.233857407545116</v>
      </c>
    </row>
    <row r="62" spans="1:3" x14ac:dyDescent="0.2">
      <c r="A62" s="89" t="str">
        <f>Resistance!A12</f>
        <v>C 140/70/21 x 1.5</v>
      </c>
      <c r="B62" s="43">
        <v>2999.9999999999959</v>
      </c>
      <c r="C62" s="51">
        <v>568.78849087868332</v>
      </c>
    </row>
    <row r="63" spans="1:3" x14ac:dyDescent="0.2">
      <c r="B63" s="43">
        <v>3999.99999999999</v>
      </c>
      <c r="C63" s="51">
        <v>337.47677789988819</v>
      </c>
    </row>
    <row r="64" spans="1:3" x14ac:dyDescent="0.2">
      <c r="B64" s="43">
        <v>4999.9999999999982</v>
      </c>
      <c r="C64" s="51">
        <v>224.9817567979027</v>
      </c>
    </row>
    <row r="65" spans="1:3" x14ac:dyDescent="0.2">
      <c r="B65" s="43">
        <v>5999.9999999999918</v>
      </c>
      <c r="C65" s="51">
        <v>162.67865600648204</v>
      </c>
    </row>
    <row r="66" spans="1:3" x14ac:dyDescent="0.2">
      <c r="B66" s="43">
        <v>7000</v>
      </c>
      <c r="C66" s="51">
        <v>124.66251148655846</v>
      </c>
    </row>
    <row r="67" spans="1:3" x14ac:dyDescent="0.2">
      <c r="B67" s="43">
        <v>7999.9999999999945</v>
      </c>
      <c r="C67" s="51">
        <v>99.727724827106698</v>
      </c>
    </row>
    <row r="68" spans="1:3" x14ac:dyDescent="0.2">
      <c r="A68" s="49"/>
      <c r="B68" s="43">
        <v>8999.9999999999891</v>
      </c>
      <c r="C68" s="51">
        <v>82.43987668636538</v>
      </c>
    </row>
    <row r="69" spans="1:3" x14ac:dyDescent="0.2">
      <c r="A69" s="49"/>
      <c r="B69" s="43">
        <v>9999.9999999999964</v>
      </c>
      <c r="C69" s="51">
        <v>69.916509069827555</v>
      </c>
    </row>
    <row r="70" spans="1:3" x14ac:dyDescent="0.2">
      <c r="A70" s="49"/>
      <c r="B70" s="43">
        <v>10999.999999999989</v>
      </c>
      <c r="C70" s="51">
        <v>60.516568988545515</v>
      </c>
    </row>
    <row r="71" spans="1:3" x14ac:dyDescent="0.2">
      <c r="A71" s="49"/>
      <c r="B71" s="43">
        <v>11999.999999999996</v>
      </c>
      <c r="C71" s="51">
        <v>53.251081964711418</v>
      </c>
    </row>
    <row r="72" spans="1:3" x14ac:dyDescent="0.2">
      <c r="A72" s="89" t="str">
        <f>Resistance!A13</f>
        <v>C 140/70/23 x 2.0</v>
      </c>
      <c r="B72" s="43">
        <v>2999.9999999999959</v>
      </c>
      <c r="C72" s="52">
        <v>831.2032853739745</v>
      </c>
    </row>
    <row r="73" spans="1:3" x14ac:dyDescent="0.2">
      <c r="B73" s="43">
        <v>3999.99999999999</v>
      </c>
      <c r="C73" s="52">
        <v>496.33505541975023</v>
      </c>
    </row>
    <row r="74" spans="1:3" x14ac:dyDescent="0.2">
      <c r="A74" s="51"/>
      <c r="B74" s="43">
        <v>4999.9999999999982</v>
      </c>
      <c r="C74" s="52">
        <v>335.62777433291404</v>
      </c>
    </row>
    <row r="75" spans="1:3" x14ac:dyDescent="0.2">
      <c r="A75" s="51"/>
      <c r="B75" s="43">
        <v>5999.9999999999918</v>
      </c>
      <c r="C75" s="52">
        <v>246.68238954081346</v>
      </c>
    </row>
    <row r="76" spans="1:3" x14ac:dyDescent="0.2">
      <c r="A76" s="51"/>
      <c r="B76" s="43">
        <v>7000</v>
      </c>
      <c r="C76" s="52">
        <v>192.18069388257052</v>
      </c>
    </row>
    <row r="77" spans="1:3" x14ac:dyDescent="0.2">
      <c r="A77" s="51"/>
      <c r="B77" s="43">
        <v>7999.9999999999945</v>
      </c>
      <c r="C77" s="52">
        <v>156.18556384198774</v>
      </c>
    </row>
    <row r="78" spans="1:3" x14ac:dyDescent="0.2">
      <c r="A78" s="51"/>
      <c r="B78" s="43">
        <v>8999.9999999999891</v>
      </c>
      <c r="C78" s="52">
        <v>131.01296020910027</v>
      </c>
    </row>
    <row r="79" spans="1:3" x14ac:dyDescent="0.2">
      <c r="A79" s="51"/>
      <c r="B79" s="43">
        <v>9999.9999999999964</v>
      </c>
      <c r="C79" s="52">
        <v>112.59865501029408</v>
      </c>
    </row>
    <row r="80" spans="1:3" x14ac:dyDescent="0.2">
      <c r="A80" s="51"/>
      <c r="B80" s="43">
        <v>10999.999999999989</v>
      </c>
      <c r="C80" s="52">
        <v>98.631982640617821</v>
      </c>
    </row>
    <row r="81" spans="1:3" x14ac:dyDescent="0.2">
      <c r="A81" s="51"/>
      <c r="B81" s="43">
        <v>11999.999999999996</v>
      </c>
      <c r="C81" s="52">
        <v>87.720225201269074</v>
      </c>
    </row>
    <row r="82" spans="1:3" x14ac:dyDescent="0.2">
      <c r="A82" s="89" t="str">
        <f>Resistance!A14</f>
        <v>C 140/70/25 x 2.5</v>
      </c>
      <c r="B82" s="43">
        <v>2999.9999999999959</v>
      </c>
      <c r="C82" s="53">
        <v>1132.5312705120464</v>
      </c>
    </row>
    <row r="83" spans="1:3" x14ac:dyDescent="0.2">
      <c r="A83" s="51"/>
      <c r="B83" s="43">
        <v>3999.99999999999</v>
      </c>
      <c r="C83" s="53">
        <v>683.93677306140921</v>
      </c>
    </row>
    <row r="84" spans="1:3" x14ac:dyDescent="0.2">
      <c r="A84" s="51"/>
      <c r="B84" s="43">
        <v>4999.9999999999982</v>
      </c>
      <c r="C84" s="53">
        <v>469.43647362625956</v>
      </c>
    </row>
    <row r="85" spans="1:3" x14ac:dyDescent="0.2">
      <c r="B85" s="43">
        <v>5999.9999999999918</v>
      </c>
      <c r="C85" s="53">
        <v>350.27641556533342</v>
      </c>
    </row>
    <row r="86" spans="1:3" x14ac:dyDescent="0.2">
      <c r="B86" s="43">
        <v>7000</v>
      </c>
      <c r="C86" s="53">
        <v>276.7502488524047</v>
      </c>
    </row>
    <row r="87" spans="1:3" x14ac:dyDescent="0.2">
      <c r="A87" s="52"/>
      <c r="B87" s="43">
        <v>7999.9999999999945</v>
      </c>
      <c r="C87" s="53">
        <v>227.76395973559312</v>
      </c>
    </row>
    <row r="88" spans="1:3" x14ac:dyDescent="0.2">
      <c r="A88" s="52"/>
      <c r="B88" s="43">
        <v>8999.9999999999891</v>
      </c>
      <c r="C88" s="53">
        <v>193.1724665235229</v>
      </c>
    </row>
    <row r="89" spans="1:3" x14ac:dyDescent="0.2">
      <c r="A89" s="52"/>
      <c r="B89" s="43">
        <v>9999.9999999999964</v>
      </c>
      <c r="C89" s="53">
        <v>167.61240873897529</v>
      </c>
    </row>
    <row r="90" spans="1:3" x14ac:dyDescent="0.2">
      <c r="A90" s="52"/>
      <c r="B90" s="43">
        <v>10999.999999999989</v>
      </c>
      <c r="C90" s="53">
        <v>148.03084368614662</v>
      </c>
    </row>
    <row r="91" spans="1:3" x14ac:dyDescent="0.2">
      <c r="A91" s="52"/>
      <c r="B91" s="43">
        <v>11999.999999999996</v>
      </c>
      <c r="C91" s="53">
        <v>132.58398080503014</v>
      </c>
    </row>
    <row r="92" spans="1:3" x14ac:dyDescent="0.2">
      <c r="A92" s="89" t="str">
        <f>Resistance!A15</f>
        <v>C 150/70/16 x 1.5</v>
      </c>
      <c r="B92" s="43">
        <v>3000</v>
      </c>
      <c r="C92" s="54">
        <v>752.20153066795615</v>
      </c>
    </row>
    <row r="93" spans="1:3" x14ac:dyDescent="0.2">
      <c r="A93" s="52"/>
      <c r="B93" s="43">
        <v>3999.99999999999</v>
      </c>
      <c r="C93" s="54">
        <v>448.79028319950396</v>
      </c>
    </row>
    <row r="94" spans="1:3" x14ac:dyDescent="0.2">
      <c r="A94" s="52"/>
      <c r="B94" s="43">
        <v>4999.9999999999955</v>
      </c>
      <c r="C94" s="54">
        <v>304.3738032578853</v>
      </c>
    </row>
    <row r="95" spans="1:3" x14ac:dyDescent="0.2">
      <c r="A95" s="52"/>
      <c r="B95" s="43">
        <v>6000</v>
      </c>
      <c r="C95" s="54">
        <v>224.57197724211048</v>
      </c>
    </row>
    <row r="96" spans="1:3" x14ac:dyDescent="0.2">
      <c r="A96" s="52"/>
      <c r="B96" s="43">
        <v>6999.99999999999</v>
      </c>
      <c r="C96" s="54">
        <v>175.63787949361753</v>
      </c>
    </row>
    <row r="97" spans="1:3" x14ac:dyDescent="0.2">
      <c r="A97" s="52"/>
      <c r="B97" s="43">
        <v>7999.9999999999955</v>
      </c>
      <c r="C97" s="54">
        <v>143.26168589406717</v>
      </c>
    </row>
    <row r="98" spans="1:3" x14ac:dyDescent="0.2">
      <c r="B98" s="43">
        <v>9000</v>
      </c>
      <c r="C98" s="54">
        <v>120.56679838934006</v>
      </c>
    </row>
    <row r="99" spans="1:3" x14ac:dyDescent="0.2">
      <c r="B99" s="43">
        <v>9999.9999999999909</v>
      </c>
      <c r="C99" s="54">
        <v>103.92059593461872</v>
      </c>
    </row>
    <row r="100" spans="1:3" x14ac:dyDescent="0.2">
      <c r="A100" s="52"/>
      <c r="B100" s="43">
        <v>10999.999999999995</v>
      </c>
      <c r="C100" s="54">
        <v>91.261792938996464</v>
      </c>
    </row>
    <row r="101" spans="1:3" x14ac:dyDescent="0.2">
      <c r="A101" s="52"/>
      <c r="B101" s="43">
        <v>12000</v>
      </c>
      <c r="C101" s="54">
        <v>81.344004673833254</v>
      </c>
    </row>
    <row r="102" spans="1:3" x14ac:dyDescent="0.2">
      <c r="A102" s="89" t="str">
        <f>Resistance!A16</f>
        <v>C 150/70/18 x 2.0</v>
      </c>
      <c r="B102" s="43">
        <v>3000</v>
      </c>
      <c r="C102" s="55">
        <v>791.87455482386008</v>
      </c>
    </row>
    <row r="103" spans="1:3" x14ac:dyDescent="0.2">
      <c r="A103" s="52"/>
      <c r="B103" s="43">
        <v>3999.99999999999</v>
      </c>
      <c r="C103" s="55">
        <v>471.75651423158268</v>
      </c>
    </row>
    <row r="104" spans="1:3" x14ac:dyDescent="0.2">
      <c r="A104" s="52"/>
      <c r="B104" s="43">
        <v>4999.9999999999955</v>
      </c>
      <c r="C104" s="55">
        <v>319.24632785070963</v>
      </c>
    </row>
    <row r="105" spans="1:3" x14ac:dyDescent="0.2">
      <c r="A105" s="52"/>
      <c r="B105" s="43">
        <v>6000</v>
      </c>
      <c r="C105" s="55">
        <v>235.0002351621917</v>
      </c>
    </row>
    <row r="106" spans="1:3" x14ac:dyDescent="0.2">
      <c r="A106" s="52"/>
      <c r="B106" s="43">
        <v>6999.99999999999</v>
      </c>
      <c r="C106" s="55">
        <v>183.38732360930936</v>
      </c>
    </row>
    <row r="107" spans="1:3" x14ac:dyDescent="0.2">
      <c r="A107" s="52"/>
      <c r="B107" s="43">
        <v>7999.9999999999955</v>
      </c>
      <c r="C107" s="55">
        <v>149.2808343496925</v>
      </c>
    </row>
    <row r="108" spans="1:3" x14ac:dyDescent="0.2">
      <c r="A108" s="52"/>
      <c r="B108" s="43">
        <v>9000</v>
      </c>
      <c r="C108" s="55">
        <v>125.40814039750126</v>
      </c>
    </row>
    <row r="109" spans="1:3" x14ac:dyDescent="0.2">
      <c r="A109" s="52"/>
      <c r="B109" s="43">
        <v>9999.9999999999909</v>
      </c>
      <c r="C109" s="55">
        <v>107.92335938911127</v>
      </c>
    </row>
    <row r="110" spans="1:3" x14ac:dyDescent="0.2">
      <c r="A110" s="52"/>
      <c r="B110" s="43">
        <v>10999.999999999995</v>
      </c>
      <c r="C110" s="55">
        <v>94.64672128070896</v>
      </c>
    </row>
    <row r="111" spans="1:3" x14ac:dyDescent="0.2">
      <c r="B111" s="43">
        <v>12000</v>
      </c>
      <c r="C111" s="55">
        <v>84.261500445993889</v>
      </c>
    </row>
    <row r="112" spans="1:3" x14ac:dyDescent="0.2">
      <c r="A112" s="89" t="str">
        <f>Resistance!A17</f>
        <v>C 150/70/20 x 2.5</v>
      </c>
      <c r="B112" s="43">
        <v>3000</v>
      </c>
      <c r="C112" s="56">
        <v>1079.7140791330139</v>
      </c>
    </row>
    <row r="113" spans="1:3" x14ac:dyDescent="0.2">
      <c r="B113" s="43">
        <v>3999.99999999999</v>
      </c>
      <c r="C113" s="56">
        <v>651.76309756697276</v>
      </c>
    </row>
    <row r="114" spans="1:3" x14ac:dyDescent="0.2">
      <c r="A114" s="54"/>
      <c r="B114" s="43">
        <v>4999.9999999999955</v>
      </c>
      <c r="C114" s="56">
        <v>448.09526937388608</v>
      </c>
    </row>
    <row r="115" spans="1:3" x14ac:dyDescent="0.2">
      <c r="A115" s="54"/>
      <c r="B115" s="43">
        <v>6000</v>
      </c>
      <c r="C115" s="56">
        <v>335.03368090634268</v>
      </c>
    </row>
    <row r="116" spans="1:3" x14ac:dyDescent="0.2">
      <c r="A116" s="54"/>
      <c r="B116" s="43">
        <v>6999.99999999999</v>
      </c>
      <c r="C116" s="56">
        <v>265.22593184930633</v>
      </c>
    </row>
    <row r="117" spans="1:3" x14ac:dyDescent="0.2">
      <c r="A117" s="54"/>
      <c r="B117" s="43">
        <v>7999.9999999999955</v>
      </c>
      <c r="C117" s="56">
        <v>218.66156720850412</v>
      </c>
    </row>
    <row r="118" spans="1:3" x14ac:dyDescent="0.2">
      <c r="A118" s="54"/>
      <c r="B118" s="43">
        <v>9000</v>
      </c>
      <c r="C118" s="56">
        <v>185.7311029437999</v>
      </c>
    </row>
    <row r="119" spans="1:3" x14ac:dyDescent="0.2">
      <c r="A119" s="54"/>
      <c r="B119" s="43">
        <v>9999.9999999999909</v>
      </c>
      <c r="C119" s="56">
        <v>161.36441940183036</v>
      </c>
    </row>
    <row r="120" spans="1:3" x14ac:dyDescent="0.2">
      <c r="A120" s="54"/>
      <c r="B120" s="43">
        <v>10999.999999999995</v>
      </c>
      <c r="C120" s="56">
        <v>142.66828067942041</v>
      </c>
    </row>
    <row r="121" spans="1:3" x14ac:dyDescent="0.2">
      <c r="A121" s="54"/>
      <c r="B121" s="43">
        <v>12000</v>
      </c>
      <c r="C121" s="56">
        <v>127.89849257854138</v>
      </c>
    </row>
    <row r="122" spans="1:3" x14ac:dyDescent="0.2">
      <c r="A122" s="89" t="str">
        <f>Resistance!A18</f>
        <v>C 160/60/21 x 1.5</v>
      </c>
      <c r="B122" s="43">
        <v>3000</v>
      </c>
      <c r="C122" s="57">
        <v>483.45185318390264</v>
      </c>
    </row>
    <row r="123" spans="1:3" x14ac:dyDescent="0.2">
      <c r="A123" s="54"/>
      <c r="B123" s="43">
        <v>4000</v>
      </c>
      <c r="C123" s="57">
        <v>282.10293569193215</v>
      </c>
    </row>
    <row r="124" spans="1:3" x14ac:dyDescent="0.2">
      <c r="A124" s="54"/>
      <c r="B124" s="43">
        <v>5000</v>
      </c>
      <c r="C124" s="57">
        <v>187.46535600130787</v>
      </c>
    </row>
    <row r="125" spans="1:3" x14ac:dyDescent="0.2">
      <c r="B125" s="43">
        <v>6000</v>
      </c>
      <c r="C125" s="57">
        <v>135.60597830624855</v>
      </c>
    </row>
    <row r="126" spans="1:3" x14ac:dyDescent="0.2">
      <c r="B126" s="43">
        <v>7000</v>
      </c>
      <c r="C126" s="57">
        <v>104.08036015404436</v>
      </c>
    </row>
    <row r="127" spans="1:3" x14ac:dyDescent="0.2">
      <c r="A127" s="54"/>
      <c r="B127" s="43">
        <v>8000</v>
      </c>
      <c r="C127" s="57">
        <v>83.426156298692064</v>
      </c>
    </row>
    <row r="128" spans="1:3" x14ac:dyDescent="0.2">
      <c r="A128" s="54"/>
      <c r="B128" s="43">
        <v>9000</v>
      </c>
      <c r="C128" s="57">
        <v>69.105139184806092</v>
      </c>
    </row>
    <row r="129" spans="1:3" x14ac:dyDescent="0.2">
      <c r="A129" s="54"/>
      <c r="B129" s="43">
        <v>10000</v>
      </c>
      <c r="C129" s="57">
        <v>58.723769569412106</v>
      </c>
    </row>
    <row r="130" spans="1:3" x14ac:dyDescent="0.2">
      <c r="A130" s="54"/>
      <c r="B130" s="43">
        <v>11000</v>
      </c>
      <c r="C130" s="57">
        <v>50.923136738593847</v>
      </c>
    </row>
    <row r="131" spans="1:3" x14ac:dyDescent="0.2">
      <c r="A131" s="54"/>
      <c r="B131" s="43">
        <v>12000</v>
      </c>
      <c r="C131" s="57">
        <v>44.886343400290563</v>
      </c>
    </row>
    <row r="132" spans="1:3" x14ac:dyDescent="0.2">
      <c r="A132" s="89" t="str">
        <f>Resistance!A19</f>
        <v>C 160/60/23 x 2.0</v>
      </c>
      <c r="B132" s="43">
        <v>3000</v>
      </c>
      <c r="C132" s="58">
        <v>700.00499676617801</v>
      </c>
    </row>
    <row r="133" spans="1:3" x14ac:dyDescent="0.2">
      <c r="A133" s="54"/>
      <c r="B133" s="43">
        <v>4000</v>
      </c>
      <c r="C133" s="58">
        <v>414.46562423126051</v>
      </c>
    </row>
    <row r="134" spans="1:3" x14ac:dyDescent="0.2">
      <c r="A134" s="54"/>
      <c r="B134" s="43">
        <v>5000</v>
      </c>
      <c r="C134" s="58">
        <v>280.2528858344009</v>
      </c>
    </row>
    <row r="135" spans="1:3" x14ac:dyDescent="0.2">
      <c r="A135" s="54"/>
      <c r="B135" s="43">
        <v>6000</v>
      </c>
      <c r="C135" s="58">
        <v>206.40464100379481</v>
      </c>
    </row>
    <row r="136" spans="1:3" x14ac:dyDescent="0.2">
      <c r="A136" s="54"/>
      <c r="B136" s="43">
        <v>7000</v>
      </c>
      <c r="C136" s="58">
        <v>161.21389091510073</v>
      </c>
    </row>
    <row r="137" spans="1:3" x14ac:dyDescent="0.2">
      <c r="A137" s="54"/>
      <c r="B137" s="43">
        <v>8000</v>
      </c>
      <c r="C137" s="58">
        <v>131.35429088293853</v>
      </c>
    </row>
    <row r="138" spans="1:3" x14ac:dyDescent="0.2">
      <c r="B138" s="43">
        <v>9000</v>
      </c>
      <c r="C138" s="58">
        <v>110.44561232224393</v>
      </c>
    </row>
    <row r="139" spans="1:3" x14ac:dyDescent="0.2">
      <c r="B139" s="43">
        <v>10000</v>
      </c>
      <c r="C139" s="58">
        <v>95.124440982054907</v>
      </c>
    </row>
    <row r="140" spans="1:3" x14ac:dyDescent="0.2">
      <c r="A140" s="54"/>
      <c r="B140" s="43">
        <v>11000</v>
      </c>
      <c r="C140" s="58">
        <v>83.481793850974796</v>
      </c>
    </row>
    <row r="141" spans="1:3" x14ac:dyDescent="0.2">
      <c r="A141" s="54"/>
      <c r="B141" s="43">
        <v>12000</v>
      </c>
      <c r="C141" s="58">
        <v>74.368044527877942</v>
      </c>
    </row>
    <row r="142" spans="1:3" x14ac:dyDescent="0.2">
      <c r="A142" s="89" t="str">
        <f>Resistance!A20</f>
        <v>C 160/60/25 x 2.5</v>
      </c>
      <c r="B142" s="43">
        <v>3000</v>
      </c>
      <c r="C142" s="59">
        <v>950.15008827465999</v>
      </c>
    </row>
    <row r="143" spans="1:3" x14ac:dyDescent="0.2">
      <c r="A143" s="54"/>
      <c r="B143" s="43">
        <v>4000</v>
      </c>
      <c r="C143" s="59">
        <v>571.57904259817599</v>
      </c>
    </row>
    <row r="144" spans="1:3" x14ac:dyDescent="0.2">
      <c r="A144" s="54"/>
      <c r="B144" s="43">
        <v>5000</v>
      </c>
      <c r="C144" s="59">
        <v>393.04742508161866</v>
      </c>
    </row>
    <row r="145" spans="1:3" x14ac:dyDescent="0.2">
      <c r="A145" s="54"/>
      <c r="B145" s="43">
        <v>6000</v>
      </c>
      <c r="C145" s="59">
        <v>294.16879586287234</v>
      </c>
    </row>
    <row r="146" spans="1:3" x14ac:dyDescent="0.2">
      <c r="A146" s="54"/>
      <c r="B146" s="43">
        <v>7000</v>
      </c>
      <c r="C146" s="59">
        <v>233.13619771521741</v>
      </c>
    </row>
    <row r="147" spans="1:3" x14ac:dyDescent="0.2">
      <c r="A147" s="54"/>
      <c r="B147" s="43">
        <v>8000</v>
      </c>
      <c r="C147" s="59">
        <v>192.40672018811625</v>
      </c>
    </row>
    <row r="148" spans="1:3" x14ac:dyDescent="0.2">
      <c r="A148" s="54"/>
      <c r="B148" s="43">
        <v>9000</v>
      </c>
      <c r="C148" s="59">
        <v>163.58211342826561</v>
      </c>
    </row>
    <row r="149" spans="1:3" x14ac:dyDescent="0.2">
      <c r="A149" s="54"/>
      <c r="B149" s="43">
        <v>10000</v>
      </c>
      <c r="C149" s="59">
        <v>142.23212240604224</v>
      </c>
    </row>
    <row r="150" spans="1:3" x14ac:dyDescent="0.2">
      <c r="A150" s="54"/>
      <c r="B150" s="43">
        <v>11000</v>
      </c>
      <c r="C150" s="59">
        <v>125.83699228024136</v>
      </c>
    </row>
    <row r="151" spans="1:3" x14ac:dyDescent="0.2">
      <c r="B151" s="43">
        <v>12000</v>
      </c>
      <c r="C151" s="59">
        <v>112.87348779994608</v>
      </c>
    </row>
    <row r="152" spans="1:3" x14ac:dyDescent="0.2">
      <c r="A152" s="89" t="str">
        <f>Resistance!A21</f>
        <v>C 180/60/21 x 1.5</v>
      </c>
      <c r="B152" s="43">
        <v>2999.9999999999882</v>
      </c>
      <c r="C152" s="60">
        <v>553.18604903838752</v>
      </c>
    </row>
    <row r="153" spans="1:3" x14ac:dyDescent="0.2">
      <c r="A153" s="54"/>
      <c r="B153" s="43">
        <v>3999.9999999999959</v>
      </c>
      <c r="C153" s="60">
        <v>320.93621287277358</v>
      </c>
    </row>
    <row r="154" spans="1:3" x14ac:dyDescent="0.2">
      <c r="A154" s="54"/>
      <c r="B154" s="43">
        <v>4999.9999999999864</v>
      </c>
      <c r="C154" s="60">
        <v>212.13628867215058</v>
      </c>
    </row>
    <row r="155" spans="1:3" x14ac:dyDescent="0.2">
      <c r="A155" s="54"/>
      <c r="B155" s="43">
        <v>5999.9999999999936</v>
      </c>
      <c r="C155" s="60">
        <v>152.62632065159102</v>
      </c>
    </row>
    <row r="156" spans="1:3" x14ac:dyDescent="0.2">
      <c r="A156" s="54"/>
      <c r="B156" s="43">
        <v>6999.9999999999836</v>
      </c>
      <c r="C156" s="60">
        <v>116.51515314100899</v>
      </c>
    </row>
    <row r="157" spans="1:3" x14ac:dyDescent="0.2">
      <c r="A157" s="54"/>
      <c r="B157" s="43">
        <v>7999.9999999999918</v>
      </c>
      <c r="C157" s="60">
        <v>92.906279527444113</v>
      </c>
    </row>
    <row r="158" spans="1:3" x14ac:dyDescent="0.2">
      <c r="A158" s="54"/>
      <c r="B158" s="43">
        <v>9000</v>
      </c>
      <c r="C158" s="60">
        <v>76.576822921806041</v>
      </c>
    </row>
    <row r="159" spans="1:3" x14ac:dyDescent="0.2">
      <c r="A159" s="54"/>
      <c r="B159" s="43">
        <v>9999.9999999999909</v>
      </c>
      <c r="C159" s="60">
        <v>64.772411393874989</v>
      </c>
    </row>
    <row r="160" spans="1:3" x14ac:dyDescent="0.2">
      <c r="A160" s="54"/>
      <c r="B160" s="43">
        <v>10999.999999999998</v>
      </c>
      <c r="C160" s="60">
        <v>55.929595545582096</v>
      </c>
    </row>
    <row r="161" spans="1:3" x14ac:dyDescent="0.2">
      <c r="A161" s="54"/>
      <c r="B161" s="43">
        <v>11999.999999999987</v>
      </c>
      <c r="C161" s="60">
        <v>49.108118651405967</v>
      </c>
    </row>
    <row r="162" spans="1:3" x14ac:dyDescent="0.2">
      <c r="A162" s="89" t="str">
        <f>Resistance!A22</f>
        <v>C 180/60/23 x 2.0</v>
      </c>
      <c r="B162" s="43">
        <v>2999.9999999999882</v>
      </c>
      <c r="C162" s="61">
        <v>795.523852190414</v>
      </c>
    </row>
    <row r="163" spans="1:3" x14ac:dyDescent="0.2">
      <c r="A163" s="54"/>
      <c r="B163" s="43">
        <v>3999.9999999999959</v>
      </c>
      <c r="C163" s="61">
        <v>467.70741322310118</v>
      </c>
    </row>
    <row r="164" spans="1:3" x14ac:dyDescent="0.2">
      <c r="A164" s="54"/>
      <c r="B164" s="43">
        <v>4999.9999999999864</v>
      </c>
      <c r="C164" s="61">
        <v>314.07868607222161</v>
      </c>
    </row>
    <row r="165" spans="1:3" x14ac:dyDescent="0.2">
      <c r="A165" s="54"/>
      <c r="B165" s="43">
        <v>5999.9999999999936</v>
      </c>
      <c r="C165" s="61">
        <v>229.76937071936129</v>
      </c>
    </row>
    <row r="166" spans="1:3" x14ac:dyDescent="0.2">
      <c r="A166" s="54"/>
      <c r="B166" s="43">
        <v>6999.9999999999836</v>
      </c>
      <c r="C166" s="61">
        <v>178.33529989049035</v>
      </c>
    </row>
    <row r="167" spans="1:3" x14ac:dyDescent="0.2">
      <c r="A167" s="54"/>
      <c r="B167" s="43">
        <v>7999.9999999999918</v>
      </c>
      <c r="C167" s="61">
        <v>144.47149628265129</v>
      </c>
    </row>
    <row r="168" spans="1:3" x14ac:dyDescent="0.2">
      <c r="A168" s="54"/>
      <c r="B168" s="43">
        <v>9000</v>
      </c>
      <c r="C168" s="61">
        <v>120.85243641807637</v>
      </c>
    </row>
    <row r="169" spans="1:3" x14ac:dyDescent="0.2">
      <c r="A169" s="54"/>
      <c r="B169" s="43">
        <v>9999.9999999999909</v>
      </c>
      <c r="C169" s="61">
        <v>103.61725831025488</v>
      </c>
    </row>
    <row r="170" spans="1:3" x14ac:dyDescent="0.2">
      <c r="A170" s="54"/>
      <c r="B170" s="43">
        <v>10999.999999999998</v>
      </c>
      <c r="C170" s="61">
        <v>90.574964683361642</v>
      </c>
    </row>
    <row r="171" spans="1:3" x14ac:dyDescent="0.2">
      <c r="A171" s="54"/>
      <c r="B171" s="43">
        <v>11999.999999999987</v>
      </c>
      <c r="C171" s="61">
        <v>80.40957591485143</v>
      </c>
    </row>
    <row r="172" spans="1:3" x14ac:dyDescent="0.2">
      <c r="A172" s="89" t="str">
        <f>Resistance!A23</f>
        <v>C 180/60/25 x 2.5</v>
      </c>
      <c r="B172" s="43">
        <v>2999.9999999999882</v>
      </c>
      <c r="C172" s="62">
        <v>1072.8654153163011</v>
      </c>
    </row>
    <row r="173" spans="1:3" x14ac:dyDescent="0.2">
      <c r="A173" s="54"/>
      <c r="B173" s="43">
        <v>3999.9999999999959</v>
      </c>
      <c r="C173" s="62">
        <v>640.0451157506925</v>
      </c>
    </row>
    <row r="174" spans="1:3" x14ac:dyDescent="0.2">
      <c r="B174" s="43">
        <v>4999.9999999999864</v>
      </c>
      <c r="C174" s="62">
        <v>436.63021869495088</v>
      </c>
    </row>
    <row r="175" spans="1:3" x14ac:dyDescent="0.2">
      <c r="B175" s="43">
        <v>5999.9999999999936</v>
      </c>
      <c r="C175" s="62">
        <v>324.39424071793604</v>
      </c>
    </row>
    <row r="176" spans="1:3" x14ac:dyDescent="0.2">
      <c r="A176" s="54"/>
      <c r="B176" s="43">
        <v>6999.9999999999836</v>
      </c>
      <c r="C176" s="62">
        <v>255.42090105304672</v>
      </c>
    </row>
    <row r="177" spans="1:3" x14ac:dyDescent="0.2">
      <c r="A177" s="54"/>
      <c r="B177" s="43">
        <v>7999.9999999999918</v>
      </c>
      <c r="C177" s="62">
        <v>209.61436091554009</v>
      </c>
    </row>
    <row r="178" spans="1:3" x14ac:dyDescent="0.2">
      <c r="A178" s="54"/>
      <c r="B178" s="43">
        <v>9000</v>
      </c>
      <c r="C178" s="62">
        <v>177.35888379681785</v>
      </c>
    </row>
    <row r="179" spans="1:3" x14ac:dyDescent="0.2">
      <c r="A179" s="54"/>
      <c r="B179" s="43">
        <v>9999.9999999999909</v>
      </c>
      <c r="C179" s="62">
        <v>153.58668369646887</v>
      </c>
    </row>
    <row r="180" spans="1:3" x14ac:dyDescent="0.2">
      <c r="A180" s="54"/>
      <c r="B180" s="43">
        <v>10999.999999999998</v>
      </c>
      <c r="C180" s="62">
        <v>135.41819489133619</v>
      </c>
    </row>
    <row r="181" spans="1:3" x14ac:dyDescent="0.2">
      <c r="A181" s="54"/>
      <c r="B181" s="43">
        <v>11999.999999999987</v>
      </c>
      <c r="C181" s="62">
        <v>121.1175608700712</v>
      </c>
    </row>
    <row r="182" spans="1:3" x14ac:dyDescent="0.2">
      <c r="A182" s="89" t="str">
        <f>Resistance!A24</f>
        <v>C 200/70/21 x 1.5</v>
      </c>
      <c r="B182" s="43">
        <v>3000</v>
      </c>
      <c r="C182" s="63">
        <v>871.71953043579106</v>
      </c>
    </row>
    <row r="183" spans="1:3" x14ac:dyDescent="0.2">
      <c r="A183" s="54"/>
      <c r="B183" s="43">
        <v>4000</v>
      </c>
      <c r="C183" s="63">
        <v>504.28968440493253</v>
      </c>
    </row>
    <row r="184" spans="1:3" x14ac:dyDescent="0.2">
      <c r="A184" s="54"/>
      <c r="B184" s="43">
        <v>5000</v>
      </c>
      <c r="C184" s="63">
        <v>330.64305873042002</v>
      </c>
    </row>
    <row r="185" spans="1:3" x14ac:dyDescent="0.2">
      <c r="A185" s="54"/>
      <c r="B185" s="43">
        <v>6000</v>
      </c>
      <c r="C185" s="63">
        <v>235.48414030438593</v>
      </c>
    </row>
    <row r="186" spans="1:3" x14ac:dyDescent="0.2">
      <c r="A186" s="54"/>
      <c r="B186" s="43">
        <v>7000</v>
      </c>
      <c r="C186" s="63">
        <v>177.79276950796171</v>
      </c>
    </row>
    <row r="187" spans="1:3" x14ac:dyDescent="0.2">
      <c r="B187" s="43">
        <v>8000</v>
      </c>
      <c r="C187" s="63">
        <v>140.16996503021755</v>
      </c>
    </row>
    <row r="188" spans="1:3" x14ac:dyDescent="0.2">
      <c r="B188" s="43">
        <v>9000</v>
      </c>
      <c r="C188" s="63">
        <v>114.24428724667573</v>
      </c>
    </row>
    <row r="189" spans="1:3" x14ac:dyDescent="0.2">
      <c r="A189" s="54"/>
      <c r="B189" s="43">
        <v>10000</v>
      </c>
      <c r="C189" s="63">
        <v>95.590356503367616</v>
      </c>
    </row>
    <row r="190" spans="1:3" x14ac:dyDescent="0.2">
      <c r="A190" s="54"/>
      <c r="B190" s="43">
        <v>11000</v>
      </c>
      <c r="C190" s="63">
        <v>81.692956732958692</v>
      </c>
    </row>
    <row r="191" spans="1:3" x14ac:dyDescent="0.2">
      <c r="A191" s="54"/>
      <c r="B191" s="43">
        <v>12000</v>
      </c>
      <c r="C191" s="63">
        <v>71.037581787751478</v>
      </c>
    </row>
    <row r="192" spans="1:3" x14ac:dyDescent="0.2">
      <c r="A192" s="89" t="str">
        <f>Resistance!A25</f>
        <v>C 200/70/23 x 2.0</v>
      </c>
      <c r="B192" s="43">
        <v>3000</v>
      </c>
      <c r="C192" s="64">
        <v>1242.5341923401279</v>
      </c>
    </row>
    <row r="193" spans="1:3" x14ac:dyDescent="0.2">
      <c r="A193" s="54"/>
      <c r="B193" s="43">
        <v>4000</v>
      </c>
      <c r="C193" s="64">
        <v>723.94466809230914</v>
      </c>
    </row>
    <row r="194" spans="1:3" x14ac:dyDescent="0.2">
      <c r="A194" s="54"/>
      <c r="B194" s="43">
        <v>5000</v>
      </c>
      <c r="C194" s="64">
        <v>479.86670600097182</v>
      </c>
    </row>
    <row r="195" spans="1:3" x14ac:dyDescent="0.2">
      <c r="A195" s="54"/>
      <c r="B195" s="43">
        <v>6000</v>
      </c>
      <c r="C195" s="64">
        <v>346.08859041385392</v>
      </c>
    </row>
    <row r="196" spans="1:3" x14ac:dyDescent="0.2">
      <c r="A196" s="54"/>
      <c r="B196" s="43">
        <v>7000</v>
      </c>
      <c r="C196" s="64">
        <v>264.80316168242388</v>
      </c>
    </row>
    <row r="197" spans="1:3" x14ac:dyDescent="0.2">
      <c r="A197" s="54"/>
      <c r="B197" s="43">
        <v>8000</v>
      </c>
      <c r="C197" s="64">
        <v>211.59951380247165</v>
      </c>
    </row>
    <row r="198" spans="1:3" x14ac:dyDescent="0.2">
      <c r="A198" s="54"/>
      <c r="B198" s="43">
        <v>9000</v>
      </c>
      <c r="C198" s="64">
        <v>174.75889145573464</v>
      </c>
    </row>
    <row r="199" spans="1:3" x14ac:dyDescent="0.2">
      <c r="A199" s="54"/>
      <c r="B199" s="43">
        <v>10000</v>
      </c>
      <c r="C199" s="64">
        <v>148.09521389828075</v>
      </c>
    </row>
    <row r="200" spans="1:3" x14ac:dyDescent="0.2">
      <c r="B200" s="43">
        <v>11000</v>
      </c>
      <c r="C200" s="64">
        <v>128.09631626964648</v>
      </c>
    </row>
    <row r="201" spans="1:3" x14ac:dyDescent="0.2">
      <c r="B201" s="43">
        <v>12000</v>
      </c>
      <c r="C201" s="64">
        <v>112.64887264864713</v>
      </c>
    </row>
    <row r="202" spans="1:3" x14ac:dyDescent="0.2">
      <c r="A202" s="89" t="str">
        <f>Resistance!A26</f>
        <v>C 200/70/25 x 2.5</v>
      </c>
      <c r="B202" s="43">
        <v>3000</v>
      </c>
      <c r="C202" s="65">
        <v>1657.9736779085945</v>
      </c>
    </row>
    <row r="203" spans="1:3" x14ac:dyDescent="0.2">
      <c r="A203" s="64"/>
      <c r="B203" s="43">
        <v>4000</v>
      </c>
      <c r="C203" s="65">
        <v>975.36774695115969</v>
      </c>
    </row>
    <row r="204" spans="1:3" x14ac:dyDescent="0.2">
      <c r="A204" s="64"/>
      <c r="B204" s="43">
        <v>5000</v>
      </c>
      <c r="C204" s="65">
        <v>654.3074498623107</v>
      </c>
    </row>
    <row r="205" spans="1:3" x14ac:dyDescent="0.2">
      <c r="A205" s="64"/>
      <c r="B205" s="43">
        <v>6000</v>
      </c>
      <c r="C205" s="65">
        <v>477.94292802430368</v>
      </c>
    </row>
    <row r="206" spans="1:3" x14ac:dyDescent="0.2">
      <c r="A206" s="64"/>
      <c r="B206" s="43">
        <v>7000</v>
      </c>
      <c r="C206" s="65">
        <v>370.35321161853778</v>
      </c>
    </row>
    <row r="207" spans="1:3" x14ac:dyDescent="0.2">
      <c r="A207" s="64"/>
      <c r="B207" s="43">
        <v>8000</v>
      </c>
      <c r="C207" s="65">
        <v>299.55513843639915</v>
      </c>
    </row>
    <row r="208" spans="1:3" x14ac:dyDescent="0.2">
      <c r="A208" s="64"/>
      <c r="B208" s="43">
        <v>9000</v>
      </c>
      <c r="C208" s="65">
        <v>250.21645427967181</v>
      </c>
    </row>
    <row r="209" spans="1:3" x14ac:dyDescent="0.2">
      <c r="A209" s="64"/>
      <c r="B209" s="43">
        <v>10000</v>
      </c>
      <c r="C209" s="65">
        <v>214.2488273339404</v>
      </c>
    </row>
    <row r="210" spans="1:3" x14ac:dyDescent="0.2">
      <c r="A210" s="64"/>
      <c r="B210" s="43">
        <v>11000</v>
      </c>
      <c r="C210" s="65">
        <v>187.06238360386425</v>
      </c>
    </row>
    <row r="211" spans="1:3" x14ac:dyDescent="0.2">
      <c r="A211" s="64"/>
      <c r="B211" s="43">
        <v>12000</v>
      </c>
      <c r="C211" s="65">
        <v>165.89390433039299</v>
      </c>
    </row>
    <row r="212" spans="1:3" x14ac:dyDescent="0.2">
      <c r="A212" s="89" t="str">
        <f>Resistance!A27</f>
        <v>C 220/60/21 x 1.5</v>
      </c>
      <c r="B212" s="43">
        <v>2999.9999999999918</v>
      </c>
      <c r="C212" s="66">
        <v>699.10559418119362</v>
      </c>
    </row>
    <row r="213" spans="1:3" x14ac:dyDescent="0.2">
      <c r="A213" s="64"/>
      <c r="B213" s="43">
        <v>3999.9999999999823</v>
      </c>
      <c r="C213" s="66">
        <v>402.74035082295813</v>
      </c>
    </row>
    <row r="214" spans="1:3" x14ac:dyDescent="0.2">
      <c r="B214" s="43">
        <v>4999.9999999999945</v>
      </c>
      <c r="C214" s="66">
        <v>264.24418005933524</v>
      </c>
    </row>
    <row r="215" spans="1:3" x14ac:dyDescent="0.2">
      <c r="B215" s="43">
        <v>5999.9999999999836</v>
      </c>
      <c r="C215" s="66">
        <v>188.62307328563219</v>
      </c>
    </row>
    <row r="216" spans="1:3" x14ac:dyDescent="0.2">
      <c r="A216" s="64"/>
      <c r="B216" s="43">
        <v>6999.9999999999955</v>
      </c>
      <c r="C216" s="66">
        <v>142.82689513587843</v>
      </c>
    </row>
    <row r="217" spans="1:3" x14ac:dyDescent="0.2">
      <c r="A217" s="64"/>
      <c r="B217" s="43">
        <v>7999.9999999999864</v>
      </c>
      <c r="C217" s="66">
        <v>112.96153681374253</v>
      </c>
    </row>
    <row r="218" spans="1:3" x14ac:dyDescent="0.2">
      <c r="A218" s="64"/>
      <c r="B218" s="43">
        <v>8999.9999999999982</v>
      </c>
      <c r="C218" s="66">
        <v>92.368565750490745</v>
      </c>
    </row>
    <row r="219" spans="1:3" x14ac:dyDescent="0.2">
      <c r="A219" s="64"/>
      <c r="B219" s="43">
        <v>9999.9999999999891</v>
      </c>
      <c r="C219" s="66">
        <v>77.536714595753665</v>
      </c>
    </row>
    <row r="220" spans="1:3" x14ac:dyDescent="0.2">
      <c r="A220" s="64"/>
      <c r="B220" s="43">
        <v>11000</v>
      </c>
      <c r="C220" s="66">
        <v>66.471757271520332</v>
      </c>
    </row>
    <row r="221" spans="1:3" x14ac:dyDescent="0.2">
      <c r="A221" s="64"/>
      <c r="B221" s="43">
        <v>11999.999999999989</v>
      </c>
      <c r="C221" s="66">
        <v>57.974977460731161</v>
      </c>
    </row>
    <row r="222" spans="1:3" x14ac:dyDescent="0.2">
      <c r="A222" s="89" t="str">
        <f>Resistance!A28</f>
        <v>C 220/60/23 x 2.0</v>
      </c>
      <c r="B222" s="43">
        <v>2999.9999999999918</v>
      </c>
      <c r="C222" s="67">
        <v>996.29976649544778</v>
      </c>
    </row>
    <row r="223" spans="1:3" x14ac:dyDescent="0.2">
      <c r="A223" s="64"/>
      <c r="B223" s="43">
        <v>3999.9999999999823</v>
      </c>
      <c r="C223" s="67">
        <v>580.17032961080724</v>
      </c>
    </row>
    <row r="224" spans="1:3" x14ac:dyDescent="0.2">
      <c r="A224" s="64"/>
      <c r="B224" s="43">
        <v>4999.9999999999945</v>
      </c>
      <c r="C224" s="67">
        <v>385.64484168512678</v>
      </c>
    </row>
    <row r="225" spans="1:3" x14ac:dyDescent="0.2">
      <c r="A225" s="64"/>
      <c r="B225" s="43">
        <v>5999.9999999999836</v>
      </c>
      <c r="C225" s="67">
        <v>279.20361817096176</v>
      </c>
    </row>
    <row r="226" spans="1:3" x14ac:dyDescent="0.2">
      <c r="A226" s="64"/>
      <c r="B226" s="43">
        <v>6999.9999999999955</v>
      </c>
      <c r="C226" s="67">
        <v>214.51486519876985</v>
      </c>
    </row>
    <row r="227" spans="1:3" x14ac:dyDescent="0.2">
      <c r="B227" s="43">
        <v>7999.9999999999864</v>
      </c>
      <c r="C227" s="67">
        <v>172.12512812173327</v>
      </c>
    </row>
    <row r="228" spans="1:3" x14ac:dyDescent="0.2">
      <c r="B228" s="43">
        <v>8999.9999999999982</v>
      </c>
      <c r="C228" s="67">
        <v>142.72106237037298</v>
      </c>
    </row>
    <row r="229" spans="1:3" x14ac:dyDescent="0.2">
      <c r="A229" s="64"/>
      <c r="B229" s="43">
        <v>9999.9999999999891</v>
      </c>
      <c r="C229" s="67">
        <v>121.39363512020584</v>
      </c>
    </row>
    <row r="230" spans="1:3" x14ac:dyDescent="0.2">
      <c r="A230" s="64"/>
      <c r="B230" s="43">
        <v>11000</v>
      </c>
      <c r="C230" s="67">
        <v>105.35853875002428</v>
      </c>
    </row>
    <row r="231" spans="1:3" x14ac:dyDescent="0.2">
      <c r="A231" s="64"/>
      <c r="B231" s="43">
        <v>11999.999999999989</v>
      </c>
      <c r="C231" s="67">
        <v>92.939863149665825</v>
      </c>
    </row>
    <row r="232" spans="1:3" x14ac:dyDescent="0.2">
      <c r="A232" s="89" t="str">
        <f>Resistance!A29</f>
        <v>C 220/60/25 x 2.5</v>
      </c>
      <c r="B232" s="43">
        <v>2999.9999999999918</v>
      </c>
      <c r="C232" s="68">
        <v>1331.5385467053363</v>
      </c>
    </row>
    <row r="233" spans="1:3" x14ac:dyDescent="0.2">
      <c r="A233" s="64"/>
      <c r="B233" s="43">
        <v>3999.9999999999823</v>
      </c>
      <c r="C233" s="68">
        <v>784.86837279429187</v>
      </c>
    </row>
    <row r="234" spans="1:3" x14ac:dyDescent="0.2">
      <c r="A234" s="64"/>
      <c r="B234" s="43">
        <v>4999.9999999999945</v>
      </c>
      <c r="C234" s="68">
        <v>528.82987935548408</v>
      </c>
    </row>
    <row r="235" spans="1:3" x14ac:dyDescent="0.2">
      <c r="A235" s="64"/>
      <c r="B235" s="43">
        <v>5999.9999999999836</v>
      </c>
      <c r="C235" s="68">
        <v>388.21439553026551</v>
      </c>
    </row>
    <row r="236" spans="1:3" x14ac:dyDescent="0.2">
      <c r="A236" s="64"/>
      <c r="B236" s="43">
        <v>6999.9999999999955</v>
      </c>
      <c r="C236" s="68">
        <v>302.31232987285307</v>
      </c>
    </row>
    <row r="237" spans="1:3" x14ac:dyDescent="0.2">
      <c r="A237" s="64"/>
      <c r="B237" s="43">
        <v>7999.9999999999864</v>
      </c>
      <c r="C237" s="68">
        <v>245.65486820032422</v>
      </c>
    </row>
    <row r="238" spans="1:3" x14ac:dyDescent="0.2">
      <c r="A238" s="64"/>
      <c r="B238" s="43">
        <v>8999.9999999999982</v>
      </c>
      <c r="C238" s="68">
        <v>206.0579563494889</v>
      </c>
    </row>
    <row r="239" spans="1:3" x14ac:dyDescent="0.2">
      <c r="A239" s="64"/>
      <c r="B239" s="43">
        <v>9999.9999999999891</v>
      </c>
      <c r="C239" s="68">
        <v>177.1011956630841</v>
      </c>
    </row>
    <row r="240" spans="1:3" x14ac:dyDescent="0.2">
      <c r="B240" s="43">
        <v>11000</v>
      </c>
      <c r="C240" s="68">
        <v>155.14147758559548</v>
      </c>
    </row>
    <row r="241" spans="1:3" x14ac:dyDescent="0.2">
      <c r="B241" s="43">
        <v>11999.999999999989</v>
      </c>
      <c r="C241" s="68">
        <v>137.98566891808662</v>
      </c>
    </row>
    <row r="242" spans="1:3" x14ac:dyDescent="0.2">
      <c r="A242" s="89" t="str">
        <f>Resistance!A30</f>
        <v>C 220/70/13 x 2.0</v>
      </c>
      <c r="B242" s="43">
        <v>2999.9999999999918</v>
      </c>
      <c r="C242" s="69">
        <v>1096.8996019134163</v>
      </c>
    </row>
    <row r="243" spans="1:3" x14ac:dyDescent="0.2">
      <c r="A243" s="64"/>
      <c r="B243" s="43">
        <v>3999.9999999999823</v>
      </c>
      <c r="C243" s="69">
        <v>638.63438349613546</v>
      </c>
    </row>
    <row r="244" spans="1:3" x14ac:dyDescent="0.2">
      <c r="A244" s="64"/>
      <c r="B244" s="43">
        <v>4999.9999999999945</v>
      </c>
      <c r="C244" s="69">
        <v>424.06150072184982</v>
      </c>
    </row>
    <row r="245" spans="1:3" x14ac:dyDescent="0.2">
      <c r="A245" s="64"/>
      <c r="B245" s="43">
        <v>5999.9999999999836</v>
      </c>
      <c r="C245" s="69">
        <v>306.61879929899737</v>
      </c>
    </row>
    <row r="246" spans="1:3" x14ac:dyDescent="0.2">
      <c r="A246" s="64"/>
      <c r="B246" s="43">
        <v>6999.9999999999955</v>
      </c>
      <c r="C246" s="69">
        <v>235.2590933715405</v>
      </c>
    </row>
    <row r="247" spans="1:3" x14ac:dyDescent="0.2">
      <c r="A247" s="64"/>
      <c r="B247" s="43">
        <v>7999.9999999999864</v>
      </c>
      <c r="C247" s="69">
        <v>188.51967669275194</v>
      </c>
    </row>
    <row r="248" spans="1:3" x14ac:dyDescent="0.2">
      <c r="A248" s="64"/>
      <c r="B248" s="43">
        <v>8999.9999999999982</v>
      </c>
      <c r="C248" s="69">
        <v>156.11868712816261</v>
      </c>
    </row>
    <row r="249" spans="1:3" x14ac:dyDescent="0.2">
      <c r="A249" s="64"/>
      <c r="B249" s="43">
        <v>9999.9999999999891</v>
      </c>
      <c r="C249" s="69">
        <v>132.63457717326497</v>
      </c>
    </row>
    <row r="250" spans="1:3" x14ac:dyDescent="0.2">
      <c r="A250" s="64"/>
      <c r="B250" s="43">
        <v>11000</v>
      </c>
      <c r="C250" s="69">
        <v>114.99251832122222</v>
      </c>
    </row>
    <row r="251" spans="1:3" x14ac:dyDescent="0.2">
      <c r="A251" s="64"/>
      <c r="B251" s="43">
        <v>11999.999999999989</v>
      </c>
      <c r="C251" s="69">
        <v>101.34150214927662</v>
      </c>
    </row>
    <row r="252" spans="1:3" x14ac:dyDescent="0.2">
      <c r="A252" s="89" t="str">
        <f>Resistance!A31</f>
        <v>C 220/70/15 x 2.5</v>
      </c>
      <c r="B252" s="43">
        <v>2999.9999999999918</v>
      </c>
      <c r="C252" s="70">
        <v>1473.9653007531379</v>
      </c>
    </row>
    <row r="253" spans="1:3" x14ac:dyDescent="0.2">
      <c r="A253" s="64"/>
      <c r="B253" s="43">
        <v>3999.9999999999823</v>
      </c>
      <c r="C253" s="70">
        <v>867.86247353289389</v>
      </c>
    </row>
    <row r="254" spans="1:3" x14ac:dyDescent="0.2">
      <c r="B254" s="43">
        <v>4999.9999999999945</v>
      </c>
      <c r="C254" s="70">
        <v>583.78785115492872</v>
      </c>
    </row>
    <row r="255" spans="1:3" x14ac:dyDescent="0.2">
      <c r="B255" s="43">
        <v>5999.9999999999836</v>
      </c>
      <c r="C255" s="70">
        <v>427.81311884717411</v>
      </c>
    </row>
    <row r="256" spans="1:3" x14ac:dyDescent="0.2">
      <c r="A256" s="64"/>
      <c r="B256" s="43">
        <v>6999.9999999999955</v>
      </c>
      <c r="C256" s="70">
        <v>332.58875494719803</v>
      </c>
    </row>
    <row r="257" spans="1:3" x14ac:dyDescent="0.2">
      <c r="A257" s="64"/>
      <c r="B257" s="43">
        <v>7999.9999999999864</v>
      </c>
      <c r="C257" s="70">
        <v>269.83930271729088</v>
      </c>
    </row>
    <row r="258" spans="1:3" x14ac:dyDescent="0.2">
      <c r="A258" s="64"/>
      <c r="B258" s="43">
        <v>8999.9999999999982</v>
      </c>
      <c r="C258" s="70">
        <v>226.02847327799824</v>
      </c>
    </row>
    <row r="259" spans="1:3" x14ac:dyDescent="0.2">
      <c r="A259" s="64"/>
      <c r="B259" s="43">
        <v>9999.9999999999891</v>
      </c>
      <c r="C259" s="70">
        <v>194.02694047986338</v>
      </c>
    </row>
    <row r="260" spans="1:3" x14ac:dyDescent="0.2">
      <c r="A260" s="64"/>
      <c r="B260" s="43">
        <v>11000</v>
      </c>
      <c r="C260" s="70">
        <v>169.78447314250383</v>
      </c>
    </row>
    <row r="261" spans="1:3" x14ac:dyDescent="0.2">
      <c r="B261" s="43">
        <v>11999.999999999989</v>
      </c>
      <c r="C261" s="70">
        <v>150.86834397257502</v>
      </c>
    </row>
    <row r="262" spans="1:3" x14ac:dyDescent="0.2">
      <c r="A262" s="89" t="str">
        <f>Resistance!A32</f>
        <v>C 240/70/19 x 1.5</v>
      </c>
      <c r="B262" s="43">
        <v>3000</v>
      </c>
      <c r="C262" s="71">
        <v>1040.616049322663</v>
      </c>
    </row>
    <row r="263" spans="1:3" x14ac:dyDescent="0.2">
      <c r="A263" s="64"/>
      <c r="B263" s="43">
        <v>3999.9999999999841</v>
      </c>
      <c r="C263" s="71">
        <v>597.61795335893351</v>
      </c>
    </row>
    <row r="264" spans="1:3" x14ac:dyDescent="0.2">
      <c r="A264" s="64"/>
      <c r="B264" s="43">
        <v>4999.9999999999918</v>
      </c>
      <c r="C264" s="71">
        <v>389.81672024645451</v>
      </c>
    </row>
    <row r="265" spans="1:3" x14ac:dyDescent="0.2">
      <c r="A265" s="64"/>
      <c r="B265" s="43">
        <v>6000</v>
      </c>
      <c r="C265" s="71">
        <v>276.2598825165789</v>
      </c>
    </row>
    <row r="266" spans="1:3" x14ac:dyDescent="0.2">
      <c r="A266" s="64"/>
      <c r="B266" s="43">
        <v>6999.9999999999836</v>
      </c>
      <c r="C266" s="71">
        <v>207.52704497072739</v>
      </c>
    </row>
    <row r="267" spans="1:3" x14ac:dyDescent="0.2">
      <c r="B267" s="43">
        <v>7999.9999999999918</v>
      </c>
      <c r="C267" s="71">
        <v>162.7678803559306</v>
      </c>
    </row>
    <row r="268" spans="1:3" x14ac:dyDescent="0.2">
      <c r="B268" s="43">
        <v>9000</v>
      </c>
      <c r="C268" s="71">
        <v>131.97215930549604</v>
      </c>
    </row>
    <row r="269" spans="1:3" x14ac:dyDescent="0.2">
      <c r="A269" s="64"/>
      <c r="B269" s="43">
        <v>9999.9999999999836</v>
      </c>
      <c r="C269" s="71">
        <v>109.85360401369842</v>
      </c>
    </row>
    <row r="270" spans="1:3" x14ac:dyDescent="0.2">
      <c r="A270" s="64"/>
      <c r="B270" s="43">
        <v>10999.999999999993</v>
      </c>
      <c r="C270" s="71">
        <v>93.408750412531262</v>
      </c>
    </row>
    <row r="271" spans="1:3" x14ac:dyDescent="0.2">
      <c r="A271" s="64"/>
      <c r="B271" s="43">
        <v>12000</v>
      </c>
      <c r="C271" s="71">
        <v>80.829504691828319</v>
      </c>
    </row>
    <row r="272" spans="1:3" x14ac:dyDescent="0.2">
      <c r="A272" s="89" t="str">
        <f>Resistance!A33</f>
        <v>C 240/70/21 x 2.0</v>
      </c>
      <c r="B272" s="43">
        <v>3000</v>
      </c>
      <c r="C272" s="72">
        <v>1473.9569898253985</v>
      </c>
    </row>
    <row r="273" spans="1:3" x14ac:dyDescent="0.2">
      <c r="A273" s="64"/>
      <c r="B273" s="43">
        <v>3999.9999999999841</v>
      </c>
      <c r="C273" s="72">
        <v>852.36006847410488</v>
      </c>
    </row>
    <row r="274" spans="1:3" x14ac:dyDescent="0.2">
      <c r="A274" s="64"/>
      <c r="B274" s="43">
        <v>4999.9999999999918</v>
      </c>
      <c r="C274" s="72">
        <v>561.24989262900488</v>
      </c>
    </row>
    <row r="275" spans="1:3" x14ac:dyDescent="0.2">
      <c r="A275" s="64"/>
      <c r="B275" s="43">
        <v>6000</v>
      </c>
      <c r="C275" s="72">
        <v>402.08942667431694</v>
      </c>
    </row>
    <row r="276" spans="1:3" x14ac:dyDescent="0.2">
      <c r="A276" s="64"/>
      <c r="B276" s="43">
        <v>6999.9999999999836</v>
      </c>
      <c r="C276" s="72">
        <v>305.59082051315409</v>
      </c>
    </row>
    <row r="277" spans="1:3" x14ac:dyDescent="0.2">
      <c r="A277" s="64"/>
      <c r="B277" s="43">
        <v>7999.9999999999918</v>
      </c>
      <c r="C277" s="72">
        <v>242.58253106691339</v>
      </c>
    </row>
    <row r="278" spans="1:3" x14ac:dyDescent="0.2">
      <c r="A278" s="64"/>
      <c r="B278" s="43">
        <v>9000</v>
      </c>
      <c r="C278" s="72">
        <v>199.07551482851946</v>
      </c>
    </row>
    <row r="279" spans="1:3" x14ac:dyDescent="0.2">
      <c r="A279" s="64"/>
      <c r="B279" s="43">
        <v>9999.9999999999836</v>
      </c>
      <c r="C279" s="72">
        <v>167.68161057449962</v>
      </c>
    </row>
    <row r="280" spans="1:3" x14ac:dyDescent="0.2">
      <c r="B280" s="43">
        <v>10999.999999999993</v>
      </c>
      <c r="C280" s="72">
        <v>144.23166656934728</v>
      </c>
    </row>
    <row r="281" spans="1:3" x14ac:dyDescent="0.2">
      <c r="B281" s="43">
        <v>12000</v>
      </c>
      <c r="C281" s="72">
        <v>126.18268559218087</v>
      </c>
    </row>
    <row r="282" spans="1:3" x14ac:dyDescent="0.2">
      <c r="A282" s="89" t="str">
        <f>Resistance!A34</f>
        <v>C 240/70/23 x 2.5</v>
      </c>
      <c r="B282" s="43">
        <v>3000</v>
      </c>
      <c r="C282" s="73">
        <v>1955.9203855105195</v>
      </c>
    </row>
    <row r="283" spans="1:3" x14ac:dyDescent="0.2">
      <c r="A283" s="64"/>
      <c r="B283" s="43">
        <v>3999.9999999999841</v>
      </c>
      <c r="C283" s="73">
        <v>1140.8989007142852</v>
      </c>
    </row>
    <row r="284" spans="1:3" x14ac:dyDescent="0.2">
      <c r="A284" s="64"/>
      <c r="B284" s="43">
        <v>4999.9999999999918</v>
      </c>
      <c r="C284" s="73">
        <v>759.14248975326313</v>
      </c>
    </row>
    <row r="285" spans="1:3" x14ac:dyDescent="0.2">
      <c r="A285" s="64"/>
      <c r="B285" s="43">
        <v>6000</v>
      </c>
      <c r="C285" s="73">
        <v>550.05112831561166</v>
      </c>
    </row>
    <row r="286" spans="1:3" x14ac:dyDescent="0.2">
      <c r="A286" s="64"/>
      <c r="B286" s="43">
        <v>6999.9999999999836</v>
      </c>
      <c r="C286" s="73">
        <v>422.90080246869917</v>
      </c>
    </row>
    <row r="287" spans="1:3" x14ac:dyDescent="0.2">
      <c r="A287" s="64"/>
      <c r="B287" s="43">
        <v>7999.9999999999918</v>
      </c>
      <c r="C287" s="73">
        <v>339.5413719670691</v>
      </c>
    </row>
    <row r="288" spans="1:3" x14ac:dyDescent="0.2">
      <c r="A288" s="64"/>
      <c r="B288" s="43">
        <v>9000</v>
      </c>
      <c r="C288" s="73">
        <v>281.69312598732455</v>
      </c>
    </row>
    <row r="289" spans="1:3" x14ac:dyDescent="0.2">
      <c r="A289" s="64"/>
      <c r="B289" s="43">
        <v>9999.9999999999836</v>
      </c>
      <c r="C289" s="73">
        <v>239.71787309799774</v>
      </c>
    </row>
    <row r="290" spans="1:3" x14ac:dyDescent="0.2">
      <c r="A290" s="64"/>
      <c r="B290" s="43">
        <v>10999.999999999993</v>
      </c>
      <c r="C290" s="73">
        <v>208.14222515301438</v>
      </c>
    </row>
    <row r="291" spans="1:3" x14ac:dyDescent="0.2">
      <c r="A291" s="64"/>
      <c r="B291" s="43">
        <v>12000</v>
      </c>
      <c r="C291" s="73">
        <v>183.68250067919539</v>
      </c>
    </row>
    <row r="292" spans="1:3" x14ac:dyDescent="0.2">
      <c r="A292" s="89" t="str">
        <f>Resistance!A35</f>
        <v>C 250/60/24 x 1.5</v>
      </c>
      <c r="B292" s="43">
        <v>3000</v>
      </c>
      <c r="C292" s="74">
        <v>869.26256190235665</v>
      </c>
    </row>
    <row r="293" spans="1:3" x14ac:dyDescent="0.2">
      <c r="A293" s="64"/>
      <c r="B293" s="43">
        <v>4000</v>
      </c>
      <c r="C293" s="74">
        <v>499.70572780322459</v>
      </c>
    </row>
    <row r="294" spans="1:3" x14ac:dyDescent="0.2">
      <c r="A294" s="64"/>
      <c r="B294" s="43">
        <v>5000</v>
      </c>
      <c r="C294" s="74">
        <v>326.43856424694371</v>
      </c>
    </row>
    <row r="295" spans="1:3" x14ac:dyDescent="0.2">
      <c r="A295" s="64"/>
      <c r="B295" s="43">
        <v>6000</v>
      </c>
      <c r="C295" s="74">
        <v>231.7885792829897</v>
      </c>
    </row>
    <row r="296" spans="1:3" x14ac:dyDescent="0.2">
      <c r="A296" s="64"/>
      <c r="B296" s="43">
        <v>7000</v>
      </c>
      <c r="C296" s="74">
        <v>174.49850800799331</v>
      </c>
    </row>
    <row r="297" spans="1:3" x14ac:dyDescent="0.2">
      <c r="A297" s="64"/>
      <c r="B297" s="43">
        <v>8000</v>
      </c>
      <c r="C297" s="74">
        <v>137.18026125599363</v>
      </c>
    </row>
    <row r="298" spans="1:3" x14ac:dyDescent="0.2">
      <c r="A298" s="64"/>
      <c r="B298" s="43">
        <v>9000</v>
      </c>
      <c r="C298" s="74">
        <v>111.49140209404754</v>
      </c>
    </row>
    <row r="299" spans="1:3" x14ac:dyDescent="0.2">
      <c r="A299" s="64"/>
      <c r="B299" s="43">
        <v>10000</v>
      </c>
      <c r="C299" s="74">
        <v>93.02824258809845</v>
      </c>
    </row>
    <row r="300" spans="1:3" x14ac:dyDescent="0.2">
      <c r="A300" s="64"/>
      <c r="B300" s="43">
        <v>11000</v>
      </c>
      <c r="C300" s="74">
        <v>79.28962199362698</v>
      </c>
    </row>
    <row r="301" spans="1:3" x14ac:dyDescent="0.2">
      <c r="A301" s="64"/>
      <c r="B301" s="43">
        <v>12000</v>
      </c>
      <c r="C301" s="74">
        <v>68.769907787047856</v>
      </c>
    </row>
    <row r="302" spans="1:3" x14ac:dyDescent="0.2">
      <c r="A302" s="89" t="str">
        <f>Resistance!A36</f>
        <v>C 250/60/26 x 2.0</v>
      </c>
      <c r="B302" s="43">
        <v>3000</v>
      </c>
      <c r="C302" s="75">
        <v>1230.4424217789967</v>
      </c>
    </row>
    <row r="303" spans="1:3" x14ac:dyDescent="0.2">
      <c r="A303" s="64"/>
      <c r="B303" s="43">
        <v>4000</v>
      </c>
      <c r="C303" s="75">
        <v>713.01673349145676</v>
      </c>
    </row>
    <row r="304" spans="1:3" x14ac:dyDescent="0.2">
      <c r="B304" s="43">
        <v>5000</v>
      </c>
      <c r="C304" s="75">
        <v>470.73000359678298</v>
      </c>
    </row>
    <row r="305" spans="1:3" x14ac:dyDescent="0.2">
      <c r="B305" s="43">
        <v>6000</v>
      </c>
      <c r="C305" s="75">
        <v>338.24257719950685</v>
      </c>
    </row>
    <row r="306" spans="1:3" x14ac:dyDescent="0.2">
      <c r="A306" s="64"/>
      <c r="B306" s="43">
        <v>7000</v>
      </c>
      <c r="C306" s="75">
        <v>257.87224055164165</v>
      </c>
    </row>
    <row r="307" spans="1:3" x14ac:dyDescent="0.2">
      <c r="A307" s="64"/>
      <c r="B307" s="43">
        <v>8000</v>
      </c>
      <c r="C307" s="75">
        <v>205.34569282815258</v>
      </c>
    </row>
    <row r="308" spans="1:3" x14ac:dyDescent="0.2">
      <c r="A308" s="64"/>
      <c r="B308" s="43">
        <v>9000</v>
      </c>
      <c r="C308" s="75">
        <v>169.03457711152606</v>
      </c>
    </row>
    <row r="309" spans="1:3" x14ac:dyDescent="0.2">
      <c r="A309" s="64"/>
      <c r="B309" s="43">
        <v>10000</v>
      </c>
      <c r="C309" s="75">
        <v>142.80161035127117</v>
      </c>
    </row>
    <row r="310" spans="1:3" x14ac:dyDescent="0.2">
      <c r="A310" s="64"/>
      <c r="B310" s="43">
        <v>11000</v>
      </c>
      <c r="C310" s="75">
        <v>123.16421182813789</v>
      </c>
    </row>
    <row r="311" spans="1:3" x14ac:dyDescent="0.2">
      <c r="A311" s="64"/>
      <c r="B311" s="43">
        <v>12000</v>
      </c>
      <c r="C311" s="75">
        <v>108.02760195586548</v>
      </c>
    </row>
    <row r="312" spans="1:3" x14ac:dyDescent="0.2">
      <c r="A312" s="89" t="str">
        <f>Resistance!A37</f>
        <v>C 250/60/28 x 2.5</v>
      </c>
      <c r="B312" s="43">
        <v>3000</v>
      </c>
      <c r="C312" s="76">
        <v>1632.4496551531031</v>
      </c>
    </row>
    <row r="313" spans="1:3" x14ac:dyDescent="0.2">
      <c r="A313" s="64"/>
      <c r="B313" s="43">
        <v>4000</v>
      </c>
      <c r="C313" s="76">
        <v>955.23995283862973</v>
      </c>
    </row>
    <row r="314" spans="1:3" x14ac:dyDescent="0.2">
      <c r="A314" s="64"/>
      <c r="B314" s="43">
        <v>5000</v>
      </c>
      <c r="C314" s="76">
        <v>637.93280359861035</v>
      </c>
    </row>
    <row r="315" spans="1:3" x14ac:dyDescent="0.2">
      <c r="A315" s="64"/>
      <c r="B315" s="43">
        <v>6000</v>
      </c>
      <c r="C315" s="76">
        <v>464.01479111634467</v>
      </c>
    </row>
    <row r="316" spans="1:3" x14ac:dyDescent="0.2">
      <c r="A316" s="64"/>
      <c r="B316" s="43">
        <v>7000</v>
      </c>
      <c r="C316" s="76">
        <v>358.12628814133188</v>
      </c>
    </row>
    <row r="317" spans="1:3" x14ac:dyDescent="0.2">
      <c r="B317" s="43">
        <v>8000</v>
      </c>
      <c r="C317" s="76">
        <v>288.59348620873385</v>
      </c>
    </row>
    <row r="318" spans="1:3" x14ac:dyDescent="0.2">
      <c r="B318" s="43">
        <v>9000</v>
      </c>
      <c r="C318" s="76">
        <v>240.24646469442575</v>
      </c>
    </row>
    <row r="319" spans="1:3" x14ac:dyDescent="0.2">
      <c r="A319" s="64"/>
      <c r="B319" s="43">
        <v>10000</v>
      </c>
      <c r="C319" s="76">
        <v>205.08782990507359</v>
      </c>
    </row>
    <row r="320" spans="1:3" x14ac:dyDescent="0.2">
      <c r="A320" s="64"/>
      <c r="B320" s="43">
        <v>11000</v>
      </c>
      <c r="C320" s="76">
        <v>178.58005055124698</v>
      </c>
    </row>
    <row r="321" spans="1:4" x14ac:dyDescent="0.2">
      <c r="A321" s="64"/>
      <c r="B321" s="43">
        <v>12000</v>
      </c>
      <c r="C321" s="76">
        <v>157.99241130262178</v>
      </c>
    </row>
    <row r="322" spans="1:4" x14ac:dyDescent="0.2">
      <c r="A322" s="89" t="str">
        <f>Resistance!A38</f>
        <v>C 250/70/18 x 2.5</v>
      </c>
      <c r="B322" s="43">
        <v>3000</v>
      </c>
      <c r="C322" s="77">
        <v>1839.0827918966231</v>
      </c>
    </row>
    <row r="323" spans="1:4" x14ac:dyDescent="0.2">
      <c r="A323" s="64"/>
      <c r="B323" s="43">
        <v>4000</v>
      </c>
      <c r="C323" s="77">
        <v>1073.268790742153</v>
      </c>
    </row>
    <row r="324" spans="1:4" x14ac:dyDescent="0.2">
      <c r="A324" s="64"/>
      <c r="B324" s="43">
        <v>5000</v>
      </c>
      <c r="C324" s="77">
        <v>715.01839127286792</v>
      </c>
      <c r="D324" s="77"/>
    </row>
    <row r="325" spans="1:4" x14ac:dyDescent="0.2">
      <c r="A325" s="64"/>
      <c r="B325" s="43">
        <v>6000</v>
      </c>
      <c r="C325" s="77">
        <v>518.8405391617473</v>
      </c>
    </row>
    <row r="326" spans="1:4" x14ac:dyDescent="0.2">
      <c r="A326" s="64"/>
      <c r="B326" s="43">
        <v>7000</v>
      </c>
      <c r="C326" s="77">
        <v>399.51220258117689</v>
      </c>
    </row>
    <row r="327" spans="1:4" x14ac:dyDescent="0.2">
      <c r="A327" s="64"/>
      <c r="B327" s="43">
        <v>8000</v>
      </c>
      <c r="C327" s="77">
        <v>321.23926334895179</v>
      </c>
    </row>
    <row r="328" spans="1:4" x14ac:dyDescent="0.2">
      <c r="A328" s="64"/>
      <c r="B328" s="43">
        <v>9000</v>
      </c>
      <c r="C328" s="77">
        <v>266.88084807873679</v>
      </c>
    </row>
    <row r="329" spans="1:4" x14ac:dyDescent="0.2">
      <c r="A329" s="64"/>
      <c r="B329" s="43">
        <v>10000</v>
      </c>
      <c r="C329" s="77">
        <v>227.40654694490789</v>
      </c>
    </row>
    <row r="330" spans="1:4" x14ac:dyDescent="0.2">
      <c r="B330" s="43">
        <v>11000</v>
      </c>
      <c r="C330" s="77">
        <v>197.68633504207415</v>
      </c>
    </row>
    <row r="331" spans="1:4" x14ac:dyDescent="0.2">
      <c r="B331" s="43">
        <v>12000</v>
      </c>
      <c r="C331" s="77">
        <v>174.63742668941089</v>
      </c>
    </row>
    <row r="332" spans="1:4" x14ac:dyDescent="0.2">
      <c r="A332" s="89" t="str">
        <f>Resistance!A39</f>
        <v>C 260/60/19 x 1.5</v>
      </c>
      <c r="B332" s="43">
        <v>2999.99999999999</v>
      </c>
      <c r="C332" s="78">
        <v>811.71684550472185</v>
      </c>
    </row>
    <row r="333" spans="1:4" x14ac:dyDescent="0.2">
      <c r="A333" s="64"/>
      <c r="B333" s="43">
        <v>3999.9999999999777</v>
      </c>
      <c r="C333" s="78">
        <v>466.37363642299988</v>
      </c>
    </row>
    <row r="334" spans="1:4" x14ac:dyDescent="0.2">
      <c r="A334" s="64"/>
      <c r="B334" s="43">
        <v>4999.9999999999927</v>
      </c>
      <c r="C334" s="78">
        <v>304.82553888040428</v>
      </c>
    </row>
    <row r="335" spans="1:4" x14ac:dyDescent="0.2">
      <c r="A335" s="64"/>
      <c r="B335" s="43">
        <v>5999.99999999998</v>
      </c>
      <c r="C335" s="78">
        <v>216.6356598540049</v>
      </c>
    </row>
    <row r="336" spans="1:4" x14ac:dyDescent="0.2">
      <c r="A336" s="64"/>
      <c r="B336" s="43">
        <v>6999.9999999999936</v>
      </c>
      <c r="C336" s="78">
        <v>163.26460217778725</v>
      </c>
    </row>
    <row r="337" spans="1:3" x14ac:dyDescent="0.2">
      <c r="A337" s="64"/>
      <c r="B337" s="43">
        <v>7999.9999999999818</v>
      </c>
      <c r="C337" s="78">
        <v>128.49668304385995</v>
      </c>
    </row>
    <row r="338" spans="1:3" x14ac:dyDescent="0.2">
      <c r="A338" s="64"/>
      <c r="B338" s="43">
        <v>8999.9999999999964</v>
      </c>
      <c r="C338" s="78">
        <v>104.5579871258674</v>
      </c>
    </row>
    <row r="339" spans="1:3" x14ac:dyDescent="0.2">
      <c r="A339" s="64"/>
      <c r="B339" s="43">
        <v>9999.9999999999854</v>
      </c>
      <c r="C339" s="78">
        <v>87.347125377157482</v>
      </c>
    </row>
    <row r="340" spans="1:3" x14ac:dyDescent="0.2">
      <c r="A340" s="64"/>
      <c r="B340" s="43">
        <v>10999.999999999998</v>
      </c>
      <c r="C340" s="78">
        <v>74.534605629989542</v>
      </c>
    </row>
    <row r="341" spans="1:3" x14ac:dyDescent="0.2">
      <c r="A341" s="64"/>
      <c r="B341" s="43">
        <v>11999.999999999985</v>
      </c>
      <c r="C341" s="78">
        <v>64.71909451613196</v>
      </c>
    </row>
    <row r="342" spans="1:3" x14ac:dyDescent="0.2">
      <c r="A342" s="89" t="str">
        <f>Resistance!A40</f>
        <v>C 260/60/21 x 2.0</v>
      </c>
      <c r="B342" s="43">
        <v>2999.99999999999</v>
      </c>
      <c r="C342" s="79">
        <v>1153.7953896238803</v>
      </c>
    </row>
    <row r="343" spans="1:3" x14ac:dyDescent="0.2">
      <c r="A343" s="64"/>
      <c r="B343" s="43">
        <v>3999.9999999999777</v>
      </c>
      <c r="C343" s="79">
        <v>668.72057068282538</v>
      </c>
    </row>
    <row r="344" spans="1:3" x14ac:dyDescent="0.2">
      <c r="B344" s="43">
        <v>4999.9999999999927</v>
      </c>
      <c r="C344" s="79">
        <v>441.9459814358986</v>
      </c>
    </row>
    <row r="345" spans="1:3" x14ac:dyDescent="0.2">
      <c r="B345" s="43">
        <v>5999.99999999998</v>
      </c>
      <c r="C345" s="79">
        <v>317.98448769091607</v>
      </c>
    </row>
    <row r="346" spans="1:3" x14ac:dyDescent="0.2">
      <c r="A346" s="64"/>
      <c r="B346" s="43">
        <v>6999.9999999999936</v>
      </c>
      <c r="C346" s="79">
        <v>242.77722950277396</v>
      </c>
    </row>
    <row r="347" spans="1:3" x14ac:dyDescent="0.2">
      <c r="A347" s="64"/>
      <c r="B347" s="43">
        <v>7999.9999999999818</v>
      </c>
      <c r="C347" s="79">
        <v>193.60902092293591</v>
      </c>
    </row>
    <row r="348" spans="1:3" x14ac:dyDescent="0.2">
      <c r="A348" s="64"/>
      <c r="B348" s="43">
        <v>8999.9999999999964</v>
      </c>
      <c r="C348" s="79">
        <v>159.60023360791288</v>
      </c>
    </row>
    <row r="349" spans="1:3" x14ac:dyDescent="0.2">
      <c r="A349" s="64"/>
      <c r="B349" s="43">
        <v>9999.9999999999854</v>
      </c>
      <c r="C349" s="79">
        <v>135.01389261225839</v>
      </c>
    </row>
    <row r="350" spans="1:3" x14ac:dyDescent="0.2">
      <c r="A350" s="64"/>
      <c r="B350" s="43">
        <v>10999.999999999998</v>
      </c>
      <c r="C350" s="79">
        <v>116.5951022909871</v>
      </c>
    </row>
    <row r="351" spans="1:3" x14ac:dyDescent="0.2">
      <c r="A351" s="64"/>
      <c r="B351" s="43">
        <v>11999.999999999985</v>
      </c>
      <c r="C351" s="79">
        <v>102.38441224708097</v>
      </c>
    </row>
    <row r="352" spans="1:3" x14ac:dyDescent="0.2">
      <c r="A352" s="89" t="str">
        <f>Resistance!A41</f>
        <v>C 260/60/23 x 2.5</v>
      </c>
      <c r="B352" s="43">
        <v>2999.99999999999</v>
      </c>
      <c r="C352" s="80">
        <v>1536.9285866846246</v>
      </c>
    </row>
    <row r="353" spans="1:3" x14ac:dyDescent="0.2">
      <c r="A353" s="64"/>
      <c r="B353" s="43">
        <v>3999.9999999999777</v>
      </c>
      <c r="C353" s="80">
        <v>899.98791690425492</v>
      </c>
    </row>
    <row r="354" spans="1:3" x14ac:dyDescent="0.2">
      <c r="A354" s="64"/>
      <c r="B354" s="43">
        <v>4999.9999999999927</v>
      </c>
      <c r="C354" s="80">
        <v>601.90519221226691</v>
      </c>
    </row>
    <row r="355" spans="1:3" x14ac:dyDescent="0.2">
      <c r="A355" s="64"/>
      <c r="B355" s="43">
        <v>5999.99999999998</v>
      </c>
      <c r="C355" s="80">
        <v>438.53580493960897</v>
      </c>
    </row>
    <row r="356" spans="1:3" x14ac:dyDescent="0.2">
      <c r="A356" s="64"/>
      <c r="B356" s="43">
        <v>6999.9999999999936</v>
      </c>
      <c r="C356" s="80">
        <v>339.02974583980301</v>
      </c>
    </row>
    <row r="357" spans="1:3" x14ac:dyDescent="0.2">
      <c r="B357" s="43">
        <v>7999.9999999999818</v>
      </c>
      <c r="C357" s="80">
        <v>273.64397869428865</v>
      </c>
    </row>
    <row r="358" spans="1:3" x14ac:dyDescent="0.2">
      <c r="B358" s="43">
        <v>8999.9999999999964</v>
      </c>
      <c r="C358" s="80">
        <v>228.14060454299155</v>
      </c>
    </row>
    <row r="359" spans="1:3" x14ac:dyDescent="0.2">
      <c r="A359" s="64"/>
      <c r="B359" s="43">
        <v>9999.9999999999854</v>
      </c>
      <c r="C359" s="80">
        <v>195.01742943687449</v>
      </c>
    </row>
    <row r="360" spans="1:3" x14ac:dyDescent="0.2">
      <c r="A360" s="64"/>
      <c r="B360" s="43">
        <v>10999.999999999998</v>
      </c>
      <c r="C360" s="80">
        <v>170.01753336852866</v>
      </c>
    </row>
    <row r="361" spans="1:3" x14ac:dyDescent="0.2">
      <c r="A361" s="64"/>
      <c r="B361" s="43">
        <v>11999.999999999985</v>
      </c>
      <c r="C361" s="80">
        <v>150.58146319944379</v>
      </c>
    </row>
    <row r="362" spans="1:3" x14ac:dyDescent="0.2">
      <c r="A362" s="89" t="str">
        <f>Resistance!A42</f>
        <v>C 280/70/16 x 1.5</v>
      </c>
      <c r="B362" s="43">
        <v>2999.9999999999959</v>
      </c>
      <c r="C362" s="81">
        <v>1171.8686776621732</v>
      </c>
    </row>
    <row r="363" spans="1:3" x14ac:dyDescent="0.2">
      <c r="A363" s="64"/>
      <c r="B363" s="43">
        <v>3999.9999999999759</v>
      </c>
      <c r="C363" s="81">
        <v>671.14958779626431</v>
      </c>
    </row>
    <row r="364" spans="1:3" x14ac:dyDescent="0.2">
      <c r="A364" s="64"/>
      <c r="B364" s="43">
        <v>4999.9999999999845</v>
      </c>
      <c r="C364" s="81">
        <v>436.57196736809573</v>
      </c>
    </row>
    <row r="365" spans="1:3" x14ac:dyDescent="0.2">
      <c r="A365" s="64"/>
      <c r="B365" s="43">
        <v>5999.9999999999918</v>
      </c>
      <c r="C365" s="81">
        <v>308.48405296483025</v>
      </c>
    </row>
    <row r="366" spans="1:3" x14ac:dyDescent="0.2">
      <c r="A366" s="64"/>
      <c r="B366" s="43">
        <v>7000</v>
      </c>
      <c r="C366" s="81">
        <v>231.00325167744847</v>
      </c>
    </row>
    <row r="367" spans="1:3" x14ac:dyDescent="0.2">
      <c r="A367" s="64"/>
      <c r="B367" s="43">
        <v>7999.99999999998</v>
      </c>
      <c r="C367" s="81">
        <v>180.57985609854779</v>
      </c>
    </row>
    <row r="368" spans="1:3" x14ac:dyDescent="0.2">
      <c r="A368" s="64"/>
      <c r="B368" s="43">
        <v>8999.9999999999891</v>
      </c>
      <c r="C368" s="81">
        <v>145.91368805448175</v>
      </c>
    </row>
    <row r="369" spans="1:3" x14ac:dyDescent="0.2">
      <c r="A369" s="64"/>
      <c r="B369" s="43">
        <v>9999.9999999999964</v>
      </c>
      <c r="C369" s="81">
        <v>121.03876202266405</v>
      </c>
    </row>
    <row r="370" spans="1:3" x14ac:dyDescent="0.2">
      <c r="B370" s="43">
        <v>10999.999999999976</v>
      </c>
      <c r="C370" s="81">
        <v>102.56549361678863</v>
      </c>
    </row>
    <row r="371" spans="1:3" x14ac:dyDescent="0.2">
      <c r="B371" s="43">
        <v>11999.999999999984</v>
      </c>
      <c r="C371" s="81">
        <v>88.453241482242674</v>
      </c>
    </row>
    <row r="372" spans="1:3" x14ac:dyDescent="0.2">
      <c r="A372" s="89" t="str">
        <f>Resistance!A43</f>
        <v>C 280/70/18 x 2.0</v>
      </c>
      <c r="B372" s="43">
        <v>2999.9999999999959</v>
      </c>
      <c r="C372" s="82">
        <v>1658.2019691800597</v>
      </c>
    </row>
    <row r="373" spans="1:3" x14ac:dyDescent="0.2">
      <c r="A373" s="64"/>
      <c r="B373" s="43">
        <v>3999.9999999999759</v>
      </c>
      <c r="C373" s="82">
        <v>955.35179293743249</v>
      </c>
    </row>
    <row r="374" spans="1:3" x14ac:dyDescent="0.2">
      <c r="A374" s="64"/>
      <c r="B374" s="43">
        <v>4999.9999999999845</v>
      </c>
      <c r="C374" s="82">
        <v>626.56629637278161</v>
      </c>
    </row>
    <row r="375" spans="1:3" x14ac:dyDescent="0.2">
      <c r="A375" s="64"/>
      <c r="B375" s="43">
        <v>5999.9999999999918</v>
      </c>
      <c r="C375" s="82">
        <v>446.97249995215537</v>
      </c>
    </row>
    <row r="376" spans="1:3" x14ac:dyDescent="0.2">
      <c r="A376" s="64"/>
      <c r="B376" s="43">
        <v>7000</v>
      </c>
      <c r="C376" s="82">
        <v>338.19618423345594</v>
      </c>
    </row>
    <row r="377" spans="1:3" x14ac:dyDescent="0.2">
      <c r="A377" s="64"/>
      <c r="B377" s="43">
        <v>7999.99999999998</v>
      </c>
      <c r="C377" s="82">
        <v>267.26241458607285</v>
      </c>
    </row>
    <row r="378" spans="1:3" x14ac:dyDescent="0.2">
      <c r="A378" s="64"/>
      <c r="B378" s="43">
        <v>8999.9999999999891</v>
      </c>
      <c r="C378" s="82">
        <v>218.35922701793135</v>
      </c>
    </row>
    <row r="379" spans="1:3" x14ac:dyDescent="0.2">
      <c r="A379" s="64"/>
      <c r="B379" s="43">
        <v>9999.9999999999964</v>
      </c>
      <c r="C379" s="82">
        <v>183.1476869475859</v>
      </c>
    </row>
    <row r="380" spans="1:3" x14ac:dyDescent="0.2">
      <c r="A380" s="64"/>
      <c r="B380" s="43">
        <v>10999.999999999976</v>
      </c>
      <c r="C380" s="82">
        <v>156.88630576329075</v>
      </c>
    </row>
    <row r="381" spans="1:3" x14ac:dyDescent="0.2">
      <c r="A381" s="64"/>
      <c r="B381" s="43">
        <v>11999.999999999984</v>
      </c>
      <c r="C381" s="82">
        <v>136.72848923817023</v>
      </c>
    </row>
    <row r="382" spans="1:3" x14ac:dyDescent="0.2">
      <c r="A382" s="89" t="str">
        <f>Resistance!A44</f>
        <v>C 280/70/20 x 2.5</v>
      </c>
      <c r="B382" s="43">
        <v>2999.9999999999959</v>
      </c>
      <c r="C382" s="83">
        <v>2197.3627933482003</v>
      </c>
    </row>
    <row r="383" spans="1:3" x14ac:dyDescent="0.2">
      <c r="B383" s="43">
        <v>3999.9999999999759</v>
      </c>
      <c r="C383" s="83">
        <v>1275.584010470146</v>
      </c>
    </row>
    <row r="384" spans="1:3" x14ac:dyDescent="0.2">
      <c r="B384" s="43">
        <v>4999.9999999999845</v>
      </c>
      <c r="C384" s="83">
        <v>844.35647825994579</v>
      </c>
    </row>
    <row r="385" spans="1:3" x14ac:dyDescent="0.2">
      <c r="A385" s="64"/>
      <c r="B385" s="43">
        <v>5999.9999999999918</v>
      </c>
      <c r="C385" s="83">
        <v>608.48487049417236</v>
      </c>
    </row>
    <row r="386" spans="1:3" x14ac:dyDescent="0.2">
      <c r="A386" s="64"/>
      <c r="B386" s="43">
        <v>7000</v>
      </c>
      <c r="C386" s="83">
        <v>465.29105524938586</v>
      </c>
    </row>
    <row r="387" spans="1:3" x14ac:dyDescent="0.2">
      <c r="A387" s="64"/>
      <c r="B387" s="43">
        <v>7999.99999999998</v>
      </c>
      <c r="C387" s="83">
        <v>371.6141398105234</v>
      </c>
    </row>
    <row r="388" spans="1:3" x14ac:dyDescent="0.2">
      <c r="A388" s="64"/>
      <c r="B388" s="43">
        <v>8999.9999999999891</v>
      </c>
      <c r="C388" s="83">
        <v>306.77251670183313</v>
      </c>
    </row>
    <row r="389" spans="1:3" x14ac:dyDescent="0.2">
      <c r="A389" s="64"/>
      <c r="B389" s="43">
        <v>9999.9999999999964</v>
      </c>
      <c r="C389" s="83">
        <v>259.85581502858241</v>
      </c>
    </row>
    <row r="390" spans="1:3" x14ac:dyDescent="0.2">
      <c r="A390" s="64"/>
      <c r="B390" s="43">
        <v>10999.999999999976</v>
      </c>
      <c r="C390" s="83">
        <v>224.67664146807115</v>
      </c>
    </row>
    <row r="391" spans="1:3" x14ac:dyDescent="0.2">
      <c r="A391" s="64"/>
      <c r="B391" s="43">
        <v>11999.999999999984</v>
      </c>
      <c r="C391" s="83">
        <v>197.51480015062555</v>
      </c>
    </row>
    <row r="392" spans="1:3" x14ac:dyDescent="0.2">
      <c r="A392" s="89" t="str">
        <f>Resistance!A45</f>
        <v>C 280/70/22 x 3.0</v>
      </c>
      <c r="B392" s="43">
        <v>2999.9999999999959</v>
      </c>
      <c r="C392" s="84">
        <v>2793.3751229187174</v>
      </c>
    </row>
    <row r="393" spans="1:3" x14ac:dyDescent="0.2">
      <c r="A393" s="64"/>
      <c r="B393" s="43">
        <v>3999.9999999999759</v>
      </c>
      <c r="C393" s="84">
        <v>1635.2676795683547</v>
      </c>
    </row>
    <row r="394" spans="1:3" x14ac:dyDescent="0.2">
      <c r="A394" s="64"/>
      <c r="B394" s="43">
        <v>4999.9999999999845</v>
      </c>
      <c r="C394" s="84">
        <v>1092.9389328276834</v>
      </c>
    </row>
    <row r="395" spans="1:3" x14ac:dyDescent="0.2">
      <c r="A395" s="64"/>
      <c r="B395" s="43">
        <v>5999.9999999999918</v>
      </c>
      <c r="C395" s="84">
        <v>795.64803036394881</v>
      </c>
    </row>
    <row r="396" spans="1:3" x14ac:dyDescent="0.2">
      <c r="A396" s="64"/>
      <c r="B396" s="43">
        <v>7000</v>
      </c>
      <c r="C396" s="84">
        <v>614.58839416837145</v>
      </c>
    </row>
    <row r="397" spans="1:3" x14ac:dyDescent="0.2">
      <c r="A397" s="64"/>
      <c r="B397" s="43">
        <v>7999.99999999998</v>
      </c>
      <c r="C397" s="84">
        <v>495.6461730539516</v>
      </c>
    </row>
    <row r="398" spans="1:3" x14ac:dyDescent="0.2">
      <c r="A398" s="64"/>
      <c r="B398" s="43">
        <v>8999.9999999999891</v>
      </c>
      <c r="C398" s="84">
        <v>412.90592312848293</v>
      </c>
    </row>
    <row r="399" spans="1:3" x14ac:dyDescent="0.2">
      <c r="A399" s="64"/>
      <c r="B399" s="43">
        <v>9999.9999999999964</v>
      </c>
      <c r="C399" s="84">
        <v>352.70592244056587</v>
      </c>
    </row>
    <row r="400" spans="1:3" x14ac:dyDescent="0.2">
      <c r="A400" s="64"/>
      <c r="B400" s="43">
        <v>10999.999999999976</v>
      </c>
      <c r="C400" s="84">
        <v>307.29443784810746</v>
      </c>
    </row>
    <row r="401" spans="1:3" x14ac:dyDescent="0.2">
      <c r="A401" s="64"/>
      <c r="B401" s="43">
        <v>11999.999999999984</v>
      </c>
      <c r="C401" s="84">
        <v>272.00755369179331</v>
      </c>
    </row>
    <row r="402" spans="1:3" x14ac:dyDescent="0.2">
      <c r="A402" s="89" t="str">
        <f>Resistance!A46</f>
        <v>C 300/70/18 x 2.0</v>
      </c>
      <c r="B402" s="43">
        <v>3000</v>
      </c>
      <c r="C402" s="85">
        <v>1801.0462102730289</v>
      </c>
    </row>
    <row r="403" spans="1:3" x14ac:dyDescent="0.2">
      <c r="A403" s="64"/>
      <c r="B403" s="43">
        <v>3999.99999999999</v>
      </c>
      <c r="C403" s="85">
        <v>1036.6073458128467</v>
      </c>
    </row>
    <row r="404" spans="1:3" x14ac:dyDescent="0.2">
      <c r="B404" s="43">
        <v>4999.99999999998</v>
      </c>
      <c r="C404" s="85">
        <v>678.5696324105046</v>
      </c>
    </row>
    <row r="405" spans="1:3" x14ac:dyDescent="0.2">
      <c r="B405" s="43">
        <v>6000</v>
      </c>
      <c r="C405" s="85">
        <v>482.97418694850774</v>
      </c>
    </row>
    <row r="406" spans="1:3" x14ac:dyDescent="0.2">
      <c r="A406" s="64"/>
      <c r="B406" s="43">
        <v>6999.99999999999</v>
      </c>
      <c r="C406" s="85">
        <v>364.53823742208124</v>
      </c>
    </row>
    <row r="407" spans="1:3" x14ac:dyDescent="0.2">
      <c r="A407" s="64"/>
      <c r="B407" s="43">
        <v>7999.99999999998</v>
      </c>
      <c r="C407" s="85">
        <v>287.34454768588893</v>
      </c>
    </row>
    <row r="408" spans="1:3" x14ac:dyDescent="0.2">
      <c r="A408" s="64"/>
      <c r="B408" s="43">
        <v>9000</v>
      </c>
      <c r="C408" s="85">
        <v>234.16632349352787</v>
      </c>
    </row>
    <row r="409" spans="1:3" x14ac:dyDescent="0.2">
      <c r="A409" s="64"/>
      <c r="B409" s="43">
        <v>9999.9999999999909</v>
      </c>
      <c r="C409" s="85">
        <v>195.91144585440196</v>
      </c>
    </row>
    <row r="410" spans="1:3" x14ac:dyDescent="0.2">
      <c r="A410" s="64"/>
      <c r="B410" s="43">
        <v>10999.99999999998</v>
      </c>
      <c r="C410" s="85">
        <v>167.41191604237704</v>
      </c>
    </row>
    <row r="411" spans="1:3" x14ac:dyDescent="0.2">
      <c r="A411" s="64"/>
      <c r="B411" s="43">
        <v>12000</v>
      </c>
      <c r="C411" s="85">
        <v>145.56369750011089</v>
      </c>
    </row>
    <row r="412" spans="1:3" x14ac:dyDescent="0.2">
      <c r="A412" s="89" t="str">
        <f>Resistance!A47</f>
        <v>C 300/70/20 x 2.5</v>
      </c>
      <c r="B412" s="43">
        <v>3000</v>
      </c>
      <c r="C412" s="86">
        <v>2383.4306248342236</v>
      </c>
    </row>
    <row r="413" spans="1:3" x14ac:dyDescent="0.2">
      <c r="A413" s="64"/>
      <c r="B413" s="43">
        <v>3999.99999999999</v>
      </c>
      <c r="C413" s="86">
        <v>1380.9688910125253</v>
      </c>
    </row>
    <row r="414" spans="1:3" x14ac:dyDescent="0.2">
      <c r="A414" s="64"/>
      <c r="B414" s="43">
        <v>4999.99999999998</v>
      </c>
      <c r="C414" s="86">
        <v>911.66937443443305</v>
      </c>
    </row>
    <row r="415" spans="1:3" x14ac:dyDescent="0.2">
      <c r="A415" s="64"/>
      <c r="B415" s="43">
        <v>6000</v>
      </c>
      <c r="C415" s="86">
        <v>655.03202209634117</v>
      </c>
    </row>
    <row r="416" spans="1:3" x14ac:dyDescent="0.2">
      <c r="A416" s="64"/>
      <c r="B416" s="43">
        <v>6999.99999999999</v>
      </c>
      <c r="C416" s="86">
        <v>499.33735708008373</v>
      </c>
    </row>
    <row r="417" spans="1:3" x14ac:dyDescent="0.2">
      <c r="B417" s="43">
        <v>7999.99999999998</v>
      </c>
      <c r="C417" s="86">
        <v>397.58323360438669</v>
      </c>
    </row>
    <row r="418" spans="1:3" x14ac:dyDescent="0.2">
      <c r="B418" s="43">
        <v>9000</v>
      </c>
      <c r="C418" s="86">
        <v>327.23966198935921</v>
      </c>
    </row>
    <row r="419" spans="1:3" x14ac:dyDescent="0.2">
      <c r="A419" s="64"/>
      <c r="B419" s="43">
        <v>9999.9999999999909</v>
      </c>
      <c r="C419" s="86">
        <v>276.42142653247424</v>
      </c>
    </row>
    <row r="420" spans="1:3" x14ac:dyDescent="0.2">
      <c r="A420" s="64"/>
      <c r="B420" s="43">
        <v>10999.99999999998</v>
      </c>
      <c r="C420" s="86">
        <v>238.38793430873162</v>
      </c>
    </row>
    <row r="421" spans="1:3" x14ac:dyDescent="0.2">
      <c r="A421" s="64"/>
      <c r="B421" s="43">
        <v>12000</v>
      </c>
      <c r="C421" s="86">
        <v>209.06148871031948</v>
      </c>
    </row>
    <row r="422" spans="1:3" x14ac:dyDescent="0.2">
      <c r="A422" s="89" t="str">
        <f>Resistance!A48</f>
        <v>C 300/70/22 x 3.0</v>
      </c>
      <c r="B422" s="43">
        <v>3000</v>
      </c>
      <c r="C422" s="87">
        <v>3025.0702078563795</v>
      </c>
    </row>
    <row r="423" spans="1:3" x14ac:dyDescent="0.2">
      <c r="A423" s="64"/>
      <c r="B423" s="43">
        <v>3999.99999999999</v>
      </c>
      <c r="C423" s="87">
        <v>1766.1487934165559</v>
      </c>
    </row>
    <row r="424" spans="1:3" x14ac:dyDescent="0.2">
      <c r="A424" s="64"/>
      <c r="B424" s="43">
        <v>4999.99999999998</v>
      </c>
      <c r="C424" s="87">
        <v>1176.4366969525868</v>
      </c>
    </row>
    <row r="425" spans="1:3" x14ac:dyDescent="0.2">
      <c r="A425" s="64"/>
      <c r="B425" s="43">
        <v>6000</v>
      </c>
      <c r="C425" s="87">
        <v>853.37606983742239</v>
      </c>
    </row>
    <row r="426" spans="1:3" x14ac:dyDescent="0.2">
      <c r="A426" s="64"/>
      <c r="B426" s="43">
        <v>6999.99999999999</v>
      </c>
      <c r="C426" s="87">
        <v>656.84595350891539</v>
      </c>
    </row>
    <row r="427" spans="1:3" x14ac:dyDescent="0.2">
      <c r="A427" s="64"/>
      <c r="B427" s="43">
        <v>7999.99999999998</v>
      </c>
      <c r="C427" s="87">
        <v>527.93791664721243</v>
      </c>
    </row>
    <row r="428" spans="1:3" x14ac:dyDescent="0.2">
      <c r="A428" s="64"/>
      <c r="B428" s="43">
        <v>9000</v>
      </c>
      <c r="C428" s="87">
        <v>438.42970784559873</v>
      </c>
    </row>
    <row r="429" spans="1:3" x14ac:dyDescent="0.2">
      <c r="A429" s="64"/>
      <c r="B429" s="43">
        <v>9999.9999999999909</v>
      </c>
      <c r="C429" s="87">
        <v>373.43963538950555</v>
      </c>
    </row>
    <row r="430" spans="1:3" x14ac:dyDescent="0.2">
      <c r="B430" s="43">
        <v>10999.99999999998</v>
      </c>
      <c r="C430" s="87">
        <v>324.52238301125232</v>
      </c>
    </row>
    <row r="431" spans="1:3" x14ac:dyDescent="0.2">
      <c r="B431" s="43">
        <v>12000</v>
      </c>
      <c r="C431" s="87">
        <v>286.60185309057596</v>
      </c>
    </row>
    <row r="432" spans="1:3" x14ac:dyDescent="0.2">
      <c r="A432" s="89" t="str">
        <f>Resistance!A49</f>
        <v>C 325/70/20 x 2.5</v>
      </c>
      <c r="B432" s="43">
        <v>2999.9999999999995</v>
      </c>
      <c r="C432" s="88">
        <v>2618.5566826042018</v>
      </c>
    </row>
    <row r="433" spans="1:3" x14ac:dyDescent="0.2">
      <c r="A433" s="64"/>
      <c r="B433" s="43">
        <v>3999.9999999999973</v>
      </c>
      <c r="C433" s="88">
        <v>1515.0663500327339</v>
      </c>
    </row>
    <row r="434" spans="1:3" x14ac:dyDescent="0.2">
      <c r="A434" s="64"/>
      <c r="B434" s="43">
        <v>4999.9999999999727</v>
      </c>
      <c r="C434" s="88">
        <v>997.51937492488673</v>
      </c>
    </row>
    <row r="435" spans="1:3" x14ac:dyDescent="0.2">
      <c r="A435" s="64"/>
      <c r="B435" s="43">
        <v>5999.99999999998</v>
      </c>
      <c r="C435" s="88">
        <v>714.46284081193448</v>
      </c>
    </row>
    <row r="436" spans="1:3" x14ac:dyDescent="0.2">
      <c r="A436" s="64"/>
      <c r="B436" s="43">
        <v>6999.9999999999882</v>
      </c>
      <c r="C436" s="88">
        <v>542.82845431514943</v>
      </c>
    </row>
    <row r="437" spans="1:3" x14ac:dyDescent="0.2">
      <c r="A437" s="64"/>
      <c r="B437" s="43">
        <v>7999.9999999999945</v>
      </c>
      <c r="C437" s="88">
        <v>430.76061349712069</v>
      </c>
    </row>
    <row r="438" spans="1:3" x14ac:dyDescent="0.2">
      <c r="A438" s="64"/>
      <c r="B438" s="43">
        <v>8999.9999999999709</v>
      </c>
      <c r="C438" s="88">
        <v>353.38287515386588</v>
      </c>
    </row>
    <row r="439" spans="1:3" x14ac:dyDescent="0.2">
      <c r="A439" s="64"/>
      <c r="B439" s="43">
        <v>9999.9999999999764</v>
      </c>
      <c r="C439" s="88">
        <v>297.56842817083077</v>
      </c>
    </row>
    <row r="440" spans="1:3" x14ac:dyDescent="0.2">
      <c r="A440" s="64"/>
      <c r="B440" s="43">
        <v>10999.999999999984</v>
      </c>
      <c r="C440" s="88">
        <v>255.86156262660205</v>
      </c>
    </row>
    <row r="441" spans="1:3" x14ac:dyDescent="0.2">
      <c r="A441" s="64"/>
      <c r="B441" s="43">
        <v>11999.999999999993</v>
      </c>
      <c r="C441" s="88">
        <v>223.78449637697062</v>
      </c>
    </row>
    <row r="442" spans="1:3" x14ac:dyDescent="0.2">
      <c r="A442" s="89" t="str">
        <f>Resistance!A50</f>
        <v>C 325/70/22 x 3.0</v>
      </c>
      <c r="B442" s="43">
        <v>2999.9999999999995</v>
      </c>
      <c r="C442" s="89">
        <v>3318.7135611523213</v>
      </c>
    </row>
    <row r="443" spans="1:3" x14ac:dyDescent="0.2">
      <c r="A443" s="64"/>
      <c r="B443" s="43">
        <v>3999.9999999999973</v>
      </c>
      <c r="C443" s="89">
        <v>1932.9131103984837</v>
      </c>
    </row>
    <row r="444" spans="1:3" x14ac:dyDescent="0.2">
      <c r="A444" s="64"/>
      <c r="B444" s="43">
        <v>4999.9999999999727</v>
      </c>
      <c r="C444" s="89">
        <v>1283.0305626226416</v>
      </c>
    </row>
    <row r="445" spans="1:3" x14ac:dyDescent="0.2">
      <c r="A445" s="64"/>
      <c r="B445" s="43">
        <v>5999.99999999998</v>
      </c>
      <c r="C445" s="89">
        <v>927.12575735284327</v>
      </c>
    </row>
    <row r="446" spans="1:3" x14ac:dyDescent="0.2">
      <c r="A446" s="64"/>
      <c r="B446" s="43">
        <v>6999.9999999999882</v>
      </c>
      <c r="C446" s="89">
        <v>710.83586054728733</v>
      </c>
    </row>
    <row r="447" spans="1:3" x14ac:dyDescent="0.2">
      <c r="A447" s="64"/>
      <c r="B447" s="43">
        <v>7999.9999999999945</v>
      </c>
      <c r="C447" s="89">
        <v>569.17878880308967</v>
      </c>
    </row>
    <row r="448" spans="1:3" x14ac:dyDescent="0.2">
      <c r="A448" s="64"/>
      <c r="B448" s="43">
        <v>8999.9999999999709</v>
      </c>
      <c r="C448" s="89">
        <v>471.00038183811222</v>
      </c>
    </row>
    <row r="449" spans="1:3" x14ac:dyDescent="0.2">
      <c r="A449" s="64"/>
      <c r="B449" s="43">
        <v>9999.9999999999764</v>
      </c>
      <c r="C449" s="89">
        <v>399.86643603066034</v>
      </c>
    </row>
    <row r="450" spans="1:3" x14ac:dyDescent="0.2">
      <c r="A450" s="64"/>
      <c r="B450" s="43">
        <v>10999.999999999984</v>
      </c>
      <c r="C450" s="89">
        <v>346.44896112655789</v>
      </c>
    </row>
    <row r="451" spans="1:3" x14ac:dyDescent="0.2">
      <c r="A451" s="64"/>
      <c r="B451" s="43">
        <v>11999.999999999993</v>
      </c>
      <c r="C451" s="89">
        <v>305.13574745510709</v>
      </c>
    </row>
    <row r="452" spans="1:3" x14ac:dyDescent="0.2">
      <c r="A452" s="64"/>
    </row>
    <row r="453" spans="1:3" x14ac:dyDescent="0.2">
      <c r="A453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Steel</vt:lpstr>
      <vt:lpstr>Section</vt:lpstr>
      <vt:lpstr>Resistance</vt:lpstr>
      <vt:lpstr>Mcr_p e Mcr_n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2020-11-09T10:41:33Z</dcterms:modified>
</cp:coreProperties>
</file>