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réer un compte PRO" sheetId="3" r:id="rId1"/>
    <sheet name="Création d'un deal" sheetId="4" r:id="rId2"/>
  </sheets>
  <calcPr calcId="144525"/>
</workbook>
</file>

<file path=xl/calcChain.xml><?xml version="1.0" encoding="utf-8"?>
<calcChain xmlns="http://schemas.openxmlformats.org/spreadsheetml/2006/main">
  <c r="H111" i="3" l="1"/>
  <c r="H112" i="3"/>
  <c r="H113" i="3"/>
  <c r="H114" i="3"/>
  <c r="H115" i="3"/>
  <c r="H116" i="3"/>
  <c r="H117" i="3"/>
  <c r="H118" i="3"/>
  <c r="H119" i="3"/>
  <c r="H120" i="3"/>
  <c r="H121" i="3"/>
  <c r="G116" i="3"/>
  <c r="G117" i="3"/>
  <c r="F121" i="3"/>
  <c r="F112" i="3"/>
  <c r="F113" i="3"/>
  <c r="F120" i="3"/>
  <c r="E121" i="3"/>
  <c r="E118" i="3"/>
  <c r="C111" i="3"/>
  <c r="C112" i="3"/>
  <c r="C118" i="3"/>
  <c r="C119" i="3"/>
  <c r="C120" i="3"/>
  <c r="C110" i="3"/>
  <c r="Z88" i="3"/>
  <c r="Y88" i="3"/>
  <c r="X88" i="3"/>
  <c r="W88" i="3"/>
  <c r="V88" i="3"/>
  <c r="U88" i="3"/>
  <c r="Z87" i="3"/>
  <c r="Y87" i="3"/>
  <c r="X87" i="3"/>
  <c r="W87" i="3"/>
  <c r="V87" i="3"/>
  <c r="U87" i="3"/>
  <c r="Z86" i="3"/>
  <c r="Y86" i="3"/>
  <c r="X86" i="3"/>
  <c r="W86" i="3"/>
  <c r="V86" i="3"/>
  <c r="U86" i="3"/>
  <c r="Z85" i="3"/>
  <c r="Y85" i="3"/>
  <c r="X85" i="3"/>
  <c r="W85" i="3"/>
  <c r="V85" i="3"/>
  <c r="U85" i="3"/>
  <c r="Z84" i="3"/>
  <c r="Y84" i="3"/>
  <c r="X84" i="3"/>
  <c r="W84" i="3"/>
  <c r="V84" i="3"/>
  <c r="U84" i="3"/>
  <c r="C117" i="3" s="1"/>
  <c r="Z83" i="3"/>
  <c r="Y83" i="3"/>
  <c r="X83" i="3"/>
  <c r="W83" i="3"/>
  <c r="V83" i="3"/>
  <c r="U83" i="3"/>
  <c r="Z82" i="3"/>
  <c r="Y82" i="3"/>
  <c r="G115" i="3" s="1"/>
  <c r="X82" i="3"/>
  <c r="W82" i="3"/>
  <c r="V82" i="3"/>
  <c r="U82" i="3"/>
  <c r="Z81" i="3"/>
  <c r="Y81" i="3"/>
  <c r="G114" i="3" s="1"/>
  <c r="X81" i="3"/>
  <c r="W81" i="3"/>
  <c r="V81" i="3"/>
  <c r="U81" i="3"/>
  <c r="Z80" i="3"/>
  <c r="Y80" i="3"/>
  <c r="X80" i="3"/>
  <c r="W80" i="3"/>
  <c r="V80" i="3"/>
  <c r="U80" i="3"/>
  <c r="Z79" i="3"/>
  <c r="Y79" i="3"/>
  <c r="X79" i="3"/>
  <c r="W79" i="3"/>
  <c r="V79" i="3"/>
  <c r="U79" i="3"/>
  <c r="Z78" i="3"/>
  <c r="Y78" i="3"/>
  <c r="X78" i="3"/>
  <c r="F111" i="3" s="1"/>
  <c r="W78" i="3"/>
  <c r="V78" i="3"/>
  <c r="U78" i="3"/>
  <c r="Z77" i="3"/>
  <c r="Y77" i="3"/>
  <c r="X77" i="3"/>
  <c r="W77" i="3"/>
  <c r="V77" i="3"/>
  <c r="U77" i="3"/>
  <c r="M64" i="3"/>
  <c r="M53" i="3"/>
  <c r="M42" i="3"/>
  <c r="Q79" i="3"/>
  <c r="Q80" i="3"/>
  <c r="Q81" i="3"/>
  <c r="Q82" i="3"/>
  <c r="Q83" i="3"/>
  <c r="Q84" i="3"/>
  <c r="Q85" i="3"/>
  <c r="Q86" i="3"/>
  <c r="Q87" i="3"/>
  <c r="Q88" i="3"/>
  <c r="P79" i="3"/>
  <c r="P80" i="3"/>
  <c r="P81" i="3"/>
  <c r="P82" i="3"/>
  <c r="P83" i="3"/>
  <c r="P84" i="3"/>
  <c r="P85" i="3"/>
  <c r="P86" i="3"/>
  <c r="P87" i="3"/>
  <c r="P88" i="3"/>
  <c r="O79" i="3"/>
  <c r="O80" i="3"/>
  <c r="O81" i="3"/>
  <c r="O82" i="3"/>
  <c r="O83" i="3"/>
  <c r="O84" i="3"/>
  <c r="O85" i="3"/>
  <c r="O86" i="3"/>
  <c r="O87" i="3"/>
  <c r="O88" i="3"/>
  <c r="N79" i="3"/>
  <c r="N80" i="3"/>
  <c r="N81" i="3"/>
  <c r="N82" i="3"/>
  <c r="N83" i="3"/>
  <c r="N84" i="3"/>
  <c r="N85" i="3"/>
  <c r="N86" i="3"/>
  <c r="N87" i="3"/>
  <c r="N88" i="3"/>
  <c r="M79" i="3"/>
  <c r="M80" i="3"/>
  <c r="M81" i="3"/>
  <c r="M82" i="3"/>
  <c r="M83" i="3"/>
  <c r="M84" i="3"/>
  <c r="M85" i="3"/>
  <c r="M86" i="3"/>
  <c r="M87" i="3"/>
  <c r="M88" i="3"/>
  <c r="L79" i="3"/>
  <c r="L80" i="3"/>
  <c r="L81" i="3"/>
  <c r="L82" i="3"/>
  <c r="L83" i="3"/>
  <c r="L84" i="3"/>
  <c r="L85" i="3"/>
  <c r="L86" i="3"/>
  <c r="L87" i="3"/>
  <c r="L88" i="3"/>
  <c r="C121" i="3" s="1"/>
  <c r="Q78" i="3"/>
  <c r="P78" i="3"/>
  <c r="O78" i="3"/>
  <c r="N78" i="3"/>
  <c r="M78" i="3"/>
  <c r="L78" i="3"/>
  <c r="Q77" i="3"/>
  <c r="H110" i="3" s="1"/>
  <c r="P77" i="3"/>
  <c r="O77" i="3"/>
  <c r="N77" i="3"/>
  <c r="M77" i="3"/>
  <c r="L77" i="3"/>
  <c r="H79" i="3"/>
  <c r="H80" i="3"/>
  <c r="H81" i="3"/>
  <c r="H82" i="3"/>
  <c r="H83" i="3"/>
  <c r="H84" i="3"/>
  <c r="H85" i="3"/>
  <c r="H86" i="3"/>
  <c r="H87" i="3"/>
  <c r="H88" i="3"/>
  <c r="G79" i="3"/>
  <c r="G112" i="3" s="1"/>
  <c r="G80" i="3"/>
  <c r="G113" i="3" s="1"/>
  <c r="G81" i="3"/>
  <c r="G82" i="3"/>
  <c r="G83" i="3"/>
  <c r="G84" i="3"/>
  <c r="G85" i="3"/>
  <c r="G118" i="3" s="1"/>
  <c r="G86" i="3"/>
  <c r="G119" i="3" s="1"/>
  <c r="G87" i="3"/>
  <c r="G120" i="3" s="1"/>
  <c r="G88" i="3"/>
  <c r="G121" i="3" s="1"/>
  <c r="F79" i="3"/>
  <c r="F80" i="3"/>
  <c r="F81" i="3"/>
  <c r="F114" i="3" s="1"/>
  <c r="F82" i="3"/>
  <c r="F115" i="3" s="1"/>
  <c r="F83" i="3"/>
  <c r="F116" i="3" s="1"/>
  <c r="F84" i="3"/>
  <c r="F117" i="3" s="1"/>
  <c r="F85" i="3"/>
  <c r="F118" i="3" s="1"/>
  <c r="F86" i="3"/>
  <c r="F119" i="3" s="1"/>
  <c r="F87" i="3"/>
  <c r="F88" i="3"/>
  <c r="E79" i="3"/>
  <c r="E112" i="3" s="1"/>
  <c r="E80" i="3"/>
  <c r="E113" i="3" s="1"/>
  <c r="E81" i="3"/>
  <c r="E114" i="3" s="1"/>
  <c r="E82" i="3"/>
  <c r="E115" i="3" s="1"/>
  <c r="E83" i="3"/>
  <c r="E116" i="3" s="1"/>
  <c r="E84" i="3"/>
  <c r="E117" i="3" s="1"/>
  <c r="E85" i="3"/>
  <c r="E86" i="3"/>
  <c r="E119" i="3" s="1"/>
  <c r="E87" i="3"/>
  <c r="E120" i="3" s="1"/>
  <c r="E88" i="3"/>
  <c r="D79" i="3"/>
  <c r="D112" i="3" s="1"/>
  <c r="D80" i="3"/>
  <c r="D113" i="3" s="1"/>
  <c r="D81" i="3"/>
  <c r="D114" i="3" s="1"/>
  <c r="D82" i="3"/>
  <c r="D115" i="3" s="1"/>
  <c r="D83" i="3"/>
  <c r="D116" i="3" s="1"/>
  <c r="D84" i="3"/>
  <c r="D117" i="3" s="1"/>
  <c r="D85" i="3"/>
  <c r="D118" i="3" s="1"/>
  <c r="D86" i="3"/>
  <c r="D119" i="3" s="1"/>
  <c r="D87" i="3"/>
  <c r="D120" i="3" s="1"/>
  <c r="D88" i="3"/>
  <c r="D121" i="3" s="1"/>
  <c r="H78" i="3"/>
  <c r="G78" i="3"/>
  <c r="G111" i="3" s="1"/>
  <c r="F78" i="3"/>
  <c r="E78" i="3"/>
  <c r="E111" i="3" s="1"/>
  <c r="D78" i="3"/>
  <c r="D111" i="3" s="1"/>
  <c r="C79" i="3"/>
  <c r="C80" i="3"/>
  <c r="C113" i="3" s="1"/>
  <c r="C81" i="3"/>
  <c r="C114" i="3" s="1"/>
  <c r="C82" i="3"/>
  <c r="C115" i="3" s="1"/>
  <c r="C83" i="3"/>
  <c r="C116" i="3" s="1"/>
  <c r="C84" i="3"/>
  <c r="C85" i="3"/>
  <c r="C86" i="3"/>
  <c r="C87" i="3"/>
  <c r="C88" i="3"/>
  <c r="C78" i="3"/>
  <c r="D77" i="3"/>
  <c r="D110" i="3" s="1"/>
  <c r="E77" i="3"/>
  <c r="E110" i="3" s="1"/>
  <c r="F77" i="3"/>
  <c r="F110" i="3" s="1"/>
  <c r="G77" i="3"/>
  <c r="G110" i="3" s="1"/>
  <c r="H77" i="3"/>
  <c r="C77" i="3"/>
  <c r="M67" i="3"/>
  <c r="M66" i="3"/>
  <c r="M65" i="3"/>
  <c r="M63" i="3"/>
  <c r="M62" i="3"/>
  <c r="M61" i="3"/>
  <c r="M60" i="3"/>
  <c r="M59" i="3"/>
  <c r="M56" i="3"/>
  <c r="M55" i="3"/>
  <c r="M54" i="3"/>
  <c r="M52" i="3"/>
  <c r="M51" i="3"/>
  <c r="M50" i="3"/>
  <c r="M49" i="3"/>
  <c r="M48" i="3"/>
  <c r="M45" i="3"/>
  <c r="M44" i="3"/>
  <c r="M43" i="3"/>
  <c r="M41" i="3"/>
  <c r="M40" i="3"/>
  <c r="M39" i="3"/>
  <c r="M38" i="3"/>
  <c r="M37" i="3"/>
  <c r="O37" i="3" l="1"/>
  <c r="O38" i="3" s="1"/>
  <c r="O59" i="3"/>
  <c r="O60" i="3" s="1"/>
  <c r="O48" i="3"/>
  <c r="O49" i="3" s="1"/>
</calcChain>
</file>

<file path=xl/sharedStrings.xml><?xml version="1.0" encoding="utf-8"?>
<sst xmlns="http://schemas.openxmlformats.org/spreadsheetml/2006/main" count="76" uniqueCount="39">
  <si>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</si>
  <si>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</si>
  <si>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</si>
  <si>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</si>
  <si>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</si>
  <si>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</si>
  <si>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</si>
  <si>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r>
      <t>La création d'un compte PRO est obligatoirement payant.
Le prix de base est</t>
    </r>
    <r>
      <rPr>
        <b/>
        <sz val="11"/>
        <color theme="1"/>
        <rFont val="Calibri"/>
        <family val="2"/>
        <scheme val="minor"/>
      </rPr>
      <t xml:space="preserve"> 29.99€</t>
    </r>
    <r>
      <rPr>
        <sz val="11"/>
        <color theme="1"/>
        <rFont val="Calibri"/>
        <family val="2"/>
        <scheme val="minor"/>
      </rPr>
      <t xml:space="preserve"> pour se créer un compte à vie.
Il est possible lors de la création d'un compte de souscrire directement 1 mois d'accès: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 xml:space="preserve">29.99€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</si>
  <si>
    <t>Direct</t>
  </si>
  <si>
    <t>Nb photos par deal</t>
  </si>
  <si>
    <t>non</t>
  </si>
  <si>
    <t>oui</t>
  </si>
  <si>
    <t>N/A</t>
  </si>
  <si>
    <t>Pack 1 * pub</t>
  </si>
  <si>
    <t>Pack 10 * images secondaires</t>
  </si>
  <si>
    <t>Pack 4 * options priorité visuel</t>
  </si>
  <si>
    <t>Exemple financement</t>
  </si>
  <si>
    <t>Total  € / mois:</t>
  </si>
  <si>
    <t>Nb création compte PRO normal</t>
  </si>
  <si>
    <t>Nb création compte PRO direct</t>
  </si>
  <si>
    <t>Nb création compte PRO prenium</t>
  </si>
  <si>
    <t>Cas début / mois</t>
  </si>
  <si>
    <t>Nb pack images</t>
  </si>
  <si>
    <t>Nb pack priorité visuel</t>
  </si>
  <si>
    <t>Nb pack pub</t>
  </si>
  <si>
    <t>Nb pass normal</t>
  </si>
  <si>
    <t>Nb pass prenium</t>
  </si>
  <si>
    <t>Nb pass direct</t>
  </si>
  <si>
    <t>Pub / mois</t>
  </si>
  <si>
    <t>Cas avancé / mois</t>
  </si>
  <si>
    <t>Cas fin / mois</t>
  </si>
  <si>
    <t>Total  € / an</t>
  </si>
  <si>
    <t>Nb Nouveau compte / mois</t>
  </si>
  <si>
    <t>Au bout de x mois</t>
  </si>
  <si>
    <t>Compte normal</t>
  </si>
  <si>
    <t>En considérant que chaque compte PRO rachète un pass chaque mois / sans options</t>
  </si>
  <si>
    <t>Compte prenium</t>
  </si>
  <si>
    <t>Compte direct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</si>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</sst>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5" fillId="9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0" fillId="12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3" borderId="3" xfId="0" applyFont="1" applyFill="1" applyBorder="1"/>
    <xf numFmtId="0" fontId="0" fillId="14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/>
    <xf numFmtId="0" fontId="0" fillId="15" borderId="1" xfId="0" applyFill="1" applyBorder="1" applyAlignment="1"/>
    <xf numFmtId="0" fontId="3" fillId="4" borderId="1" xfId="3" applyBorder="1" applyAlignment="1">
      <alignment horizontal="center"/>
    </xf>
    <xf numFmtId="164" fontId="0" fillId="0" borderId="1" xfId="0" applyNumberFormat="1" applyBorder="1" applyAlignment="1"/>
    <xf numFmtId="0" fontId="2" fillId="3" borderId="1" xfId="2" applyBorder="1" applyAlignment="1">
      <alignment horizontal="center"/>
    </xf>
    <xf numFmtId="164" fontId="0" fillId="15" borderId="1" xfId="0" applyNumberFormat="1" applyFill="1" applyBorder="1" applyAlignment="1">
      <alignment horizont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Client normal 1/ 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7"/>
          <c:order val="7"/>
          <c:tx>
            <c:v>Client normal 2/mois</c:v>
          </c:tx>
          <c:marker>
            <c:symbol val="none"/>
          </c:marker>
          <c:xVal>
            <c:strRef>
              <c:f>'Créer un compte PRO'!$A$77:$B$87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xVal>
          <c:yVal>
            <c:numRef>
              <c:f>'Créer un 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8"/>
          <c:order val="8"/>
          <c:tx>
            <c:v>Client normal 3/mois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9"/>
          <c:order val="9"/>
          <c:tx>
            <c:v>Client normal 4/mois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10"/>
          <c:order val="10"/>
          <c:tx>
            <c:v>Client normal 5/mois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11"/>
          <c:order val="11"/>
          <c:tx>
            <c:v>Client normal 6/mois</c:v>
          </c:tx>
          <c:marker>
            <c:symbol val="none"/>
          </c:marker>
          <c:xVal>
            <c:strRef>
              <c:f>'Créer un compte PRO'!$A$77:$B$88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ser>
          <c:idx val="0"/>
          <c:order val="0"/>
          <c:tx>
            <c:v>Client normal 1/ mois</c:v>
          </c:tx>
          <c:marker>
            <c:symbol val="none"/>
          </c:marker>
          <c:xVal>
            <c:strRef>
              <c:f>'[Croc-o-deals-rules-1.0.0.xlsx]Créer un compte PRO'!$A$76:$B$87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PRO'!$C$77:$C$88</c:f>
              <c:numCache>
                <c:formatCode>#,##0.00\ "€"</c:formatCode>
                <c:ptCount val="12"/>
                <c:pt idx="0">
                  <c:v>54.980000000000004</c:v>
                </c:pt>
                <c:pt idx="1">
                  <c:v>69.97</c:v>
                </c:pt>
                <c:pt idx="2">
                  <c:v>84.960000000000008</c:v>
                </c:pt>
                <c:pt idx="3">
                  <c:v>99.95</c:v>
                </c:pt>
                <c:pt idx="4">
                  <c:v>114.94</c:v>
                </c:pt>
                <c:pt idx="5">
                  <c:v>129.93</c:v>
                </c:pt>
                <c:pt idx="6">
                  <c:v>144.92000000000002</c:v>
                </c:pt>
                <c:pt idx="7">
                  <c:v>159.91</c:v>
                </c:pt>
                <c:pt idx="8">
                  <c:v>174.9</c:v>
                </c:pt>
                <c:pt idx="9">
                  <c:v>189.89000000000001</c:v>
                </c:pt>
                <c:pt idx="10">
                  <c:v>204.88000000000002</c:v>
                </c:pt>
                <c:pt idx="11">
                  <c:v>219.87</c:v>
                </c:pt>
              </c:numCache>
            </c:numRef>
          </c:yVal>
          <c:smooth val="1"/>
        </c:ser>
        <c:ser>
          <c:idx val="1"/>
          <c:order val="1"/>
          <c:tx>
            <c:v>Client normal 2/mois</c:v>
          </c:tx>
          <c:marker>
            <c:symbol val="none"/>
          </c:marker>
          <c:xVal>
            <c:strRef>
              <c:f>'[Croc-o-deals-rules-1.0.0.xlsx]Créer un compte PRO'!$A$76:$B$86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xVal>
          <c:yVal>
            <c:numRef>
              <c:f>'Créer un compte PRO'!$D$77:$D$88</c:f>
              <c:numCache>
                <c:formatCode>#,##0.00\ "€"</c:formatCode>
                <c:ptCount val="12"/>
                <c:pt idx="0">
                  <c:v>109.96000000000001</c:v>
                </c:pt>
                <c:pt idx="1">
                  <c:v>139.94</c:v>
                </c:pt>
                <c:pt idx="2">
                  <c:v>169.92000000000002</c:v>
                </c:pt>
                <c:pt idx="3">
                  <c:v>199.9</c:v>
                </c:pt>
                <c:pt idx="4">
                  <c:v>229.88</c:v>
                </c:pt>
                <c:pt idx="5">
                  <c:v>259.86</c:v>
                </c:pt>
                <c:pt idx="6">
                  <c:v>289.84000000000003</c:v>
                </c:pt>
                <c:pt idx="7">
                  <c:v>319.82</c:v>
                </c:pt>
                <c:pt idx="8">
                  <c:v>349.8</c:v>
                </c:pt>
                <c:pt idx="9">
                  <c:v>379.78000000000003</c:v>
                </c:pt>
                <c:pt idx="10">
                  <c:v>409.76000000000005</c:v>
                </c:pt>
                <c:pt idx="11">
                  <c:v>439.74</c:v>
                </c:pt>
              </c:numCache>
            </c:numRef>
          </c:yVal>
          <c:smooth val="1"/>
        </c:ser>
        <c:ser>
          <c:idx val="2"/>
          <c:order val="2"/>
          <c:tx>
            <c:v>Client normal 3/mois</c:v>
          </c:tx>
          <c:marker>
            <c:symbol val="none"/>
          </c:marker>
          <c:xVal>
            <c:strRef>
              <c:f>'[Croc-o-deals-rules-1.0.0.xlsx]Créer un compte PRO'!$A$76:$B$87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PRO'!$E$77:$E$88</c:f>
              <c:numCache>
                <c:formatCode>#,##0.00\ "€"</c:formatCode>
                <c:ptCount val="12"/>
                <c:pt idx="0">
                  <c:v>164.94</c:v>
                </c:pt>
                <c:pt idx="1">
                  <c:v>209.91</c:v>
                </c:pt>
                <c:pt idx="2">
                  <c:v>254.88</c:v>
                </c:pt>
                <c:pt idx="3">
                  <c:v>299.85000000000002</c:v>
                </c:pt>
                <c:pt idx="4">
                  <c:v>344.82</c:v>
                </c:pt>
                <c:pt idx="5">
                  <c:v>389.78999999999996</c:v>
                </c:pt>
                <c:pt idx="6">
                  <c:v>434.76</c:v>
                </c:pt>
                <c:pt idx="7">
                  <c:v>479.73</c:v>
                </c:pt>
                <c:pt idx="8">
                  <c:v>524.70000000000005</c:v>
                </c:pt>
                <c:pt idx="9">
                  <c:v>569.66999999999996</c:v>
                </c:pt>
                <c:pt idx="10">
                  <c:v>614.64</c:v>
                </c:pt>
                <c:pt idx="11">
                  <c:v>659.61</c:v>
                </c:pt>
              </c:numCache>
            </c:numRef>
          </c:yVal>
          <c:smooth val="1"/>
        </c:ser>
        <c:ser>
          <c:idx val="3"/>
          <c:order val="3"/>
          <c:tx>
            <c:v>Client normal 4/mois</c:v>
          </c:tx>
          <c:marker>
            <c:symbol val="none"/>
          </c:marker>
          <c:xVal>
            <c:strRef>
              <c:f>'[Croc-o-deals-rules-1.0.0.xlsx]Créer un compte PRO'!$A$76:$B$87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PRO'!$F$77:$F$88</c:f>
              <c:numCache>
                <c:formatCode>#,##0.00\ "€"</c:formatCode>
                <c:ptCount val="12"/>
                <c:pt idx="0">
                  <c:v>219.92000000000002</c:v>
                </c:pt>
                <c:pt idx="1">
                  <c:v>279.88</c:v>
                </c:pt>
                <c:pt idx="2">
                  <c:v>339.84000000000003</c:v>
                </c:pt>
                <c:pt idx="3">
                  <c:v>399.8</c:v>
                </c:pt>
                <c:pt idx="4">
                  <c:v>459.76</c:v>
                </c:pt>
                <c:pt idx="5">
                  <c:v>519.72</c:v>
                </c:pt>
                <c:pt idx="6">
                  <c:v>579.68000000000006</c:v>
                </c:pt>
                <c:pt idx="7">
                  <c:v>639.64</c:v>
                </c:pt>
                <c:pt idx="8">
                  <c:v>699.6</c:v>
                </c:pt>
                <c:pt idx="9">
                  <c:v>759.56000000000006</c:v>
                </c:pt>
                <c:pt idx="10">
                  <c:v>819.5200000000001</c:v>
                </c:pt>
                <c:pt idx="11">
                  <c:v>879.48</c:v>
                </c:pt>
              </c:numCache>
            </c:numRef>
          </c:yVal>
          <c:smooth val="1"/>
        </c:ser>
        <c:ser>
          <c:idx val="4"/>
          <c:order val="4"/>
          <c:tx>
            <c:v>Client normal 5/mois</c:v>
          </c:tx>
          <c:marker>
            <c:symbol val="none"/>
          </c:marker>
          <c:xVal>
            <c:strRef>
              <c:f>'[Croc-o-deals-rules-1.0.0.xlsx]Créer un compte PRO'!$A$76:$B$87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PRO'!$G$77:$G$88</c:f>
              <c:numCache>
                <c:formatCode>#,##0.00\ "€"</c:formatCode>
                <c:ptCount val="12"/>
                <c:pt idx="0">
                  <c:v>274.90000000000003</c:v>
                </c:pt>
                <c:pt idx="1">
                  <c:v>349.85</c:v>
                </c:pt>
                <c:pt idx="2">
                  <c:v>424.8</c:v>
                </c:pt>
                <c:pt idx="3">
                  <c:v>499.75</c:v>
                </c:pt>
                <c:pt idx="4">
                  <c:v>574.70000000000005</c:v>
                </c:pt>
                <c:pt idx="5">
                  <c:v>649.65</c:v>
                </c:pt>
                <c:pt idx="6">
                  <c:v>724.6</c:v>
                </c:pt>
                <c:pt idx="7">
                  <c:v>799.55000000000007</c:v>
                </c:pt>
                <c:pt idx="8">
                  <c:v>874.5</c:v>
                </c:pt>
                <c:pt idx="9">
                  <c:v>949.45</c:v>
                </c:pt>
                <c:pt idx="10">
                  <c:v>1024.4000000000001</c:v>
                </c:pt>
                <c:pt idx="11">
                  <c:v>1099.3499999999999</c:v>
                </c:pt>
              </c:numCache>
            </c:numRef>
          </c:yVal>
          <c:smooth val="1"/>
        </c:ser>
        <c:ser>
          <c:idx val="5"/>
          <c:order val="5"/>
          <c:tx>
            <c:v>Client normal 6/mois</c:v>
          </c:tx>
          <c:marker>
            <c:symbol val="none"/>
          </c:marker>
          <c:xVal>
            <c:strRef>
              <c:f>'[Croc-o-deals-rules-1.0.0.xlsx]Créer un compte PRO'!$A$76:$B$87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'Créer un compte PRO'!$H$77:$H$88</c:f>
              <c:numCache>
                <c:formatCode>#,##0.00\ "€"</c:formatCode>
                <c:ptCount val="12"/>
                <c:pt idx="0">
                  <c:v>329.88</c:v>
                </c:pt>
                <c:pt idx="1">
                  <c:v>419.82</c:v>
                </c:pt>
                <c:pt idx="2">
                  <c:v>509.76</c:v>
                </c:pt>
                <c:pt idx="3">
                  <c:v>599.70000000000005</c:v>
                </c:pt>
                <c:pt idx="4">
                  <c:v>689.64</c:v>
                </c:pt>
                <c:pt idx="5">
                  <c:v>779.57999999999993</c:v>
                </c:pt>
                <c:pt idx="6">
                  <c:v>869.52</c:v>
                </c:pt>
                <c:pt idx="7">
                  <c:v>959.46</c:v>
                </c:pt>
                <c:pt idx="8">
                  <c:v>1049.4000000000001</c:v>
                </c:pt>
                <c:pt idx="9">
                  <c:v>1139.3399999999999</c:v>
                </c:pt>
                <c:pt idx="10">
                  <c:v>1229.28</c:v>
                </c:pt>
                <c:pt idx="11">
                  <c:v>1319.22</c:v>
                </c:pt>
              </c:numCache>
            </c:numRef>
          </c:yVal>
          <c:smooth val="1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78097216"/>
        <c:axId val="134768896"/>
      </c:scatterChart>
      <c:valAx>
        <c:axId val="78097216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768896"/>
        <c:crosses val="autoZero"/>
        <c:crossBetween val="midCat"/>
      </c:valAx>
      <c:valAx>
        <c:axId val="134768896"/>
        <c:scaling>
          <c:orientation val="minMax"/>
        </c:scaling>
        <c:delete val="0"/>
        <c:axPos val="l"/>
        <c:minorGridlines/>
        <c:numFmt formatCode="#,##0.00\ &quot;€&quot;" sourceLinked="1"/>
        <c:majorTickMark val="out"/>
        <c:minorTickMark val="none"/>
        <c:tickLblPos val="nextTo"/>
        <c:crossAx val="7809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158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21</xdr:row>
      <xdr:rowOff>142875</xdr:rowOff>
    </xdr:from>
    <xdr:to>
      <xdr:col>8</xdr:col>
      <xdr:colOff>63489</xdr:colOff>
      <xdr:row>43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</xdr:colOff>
      <xdr:row>88</xdr:row>
      <xdr:rowOff>42861</xdr:rowOff>
    </xdr:from>
    <xdr:to>
      <xdr:col>8</xdr:col>
      <xdr:colOff>38101</xdr:colOff>
      <xdr:row>103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1"/>
  <sheetViews>
    <sheetView tabSelected="1" topLeftCell="A54" workbookViewId="0">
      <selection activeCell="K101" sqref="K101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5" t="s">
        <v>0</v>
      </c>
      <c r="M2" s="5"/>
      <c r="N2" s="15" t="s">
        <v>1</v>
      </c>
      <c r="O2" s="15"/>
    </row>
    <row r="3" spans="11:15" x14ac:dyDescent="0.25">
      <c r="K3" s="7" t="s">
        <v>3</v>
      </c>
      <c r="L3" s="11">
        <v>14.99</v>
      </c>
      <c r="M3" s="13"/>
      <c r="N3" s="11">
        <v>29.99</v>
      </c>
      <c r="O3" s="13"/>
    </row>
    <row r="4" spans="11:15" x14ac:dyDescent="0.25">
      <c r="K4" s="7" t="s">
        <v>6</v>
      </c>
      <c r="L4" s="11">
        <v>29.99</v>
      </c>
      <c r="M4" s="12"/>
      <c r="N4" s="12"/>
      <c r="O4" s="13"/>
    </row>
    <row r="6" spans="11:15" x14ac:dyDescent="0.25">
      <c r="K6" s="24" t="s">
        <v>7</v>
      </c>
      <c r="L6" s="16"/>
      <c r="M6" s="16"/>
      <c r="N6" s="16"/>
      <c r="O6" s="17"/>
    </row>
    <row r="7" spans="11:15" x14ac:dyDescent="0.25">
      <c r="K7" s="18"/>
      <c r="L7" s="19"/>
      <c r="M7" s="19"/>
      <c r="N7" s="19"/>
      <c r="O7" s="20"/>
    </row>
    <row r="8" spans="11:15" x14ac:dyDescent="0.25">
      <c r="K8" s="18"/>
      <c r="L8" s="19"/>
      <c r="M8" s="19"/>
      <c r="N8" s="19"/>
      <c r="O8" s="20"/>
    </row>
    <row r="9" spans="11:15" x14ac:dyDescent="0.25">
      <c r="K9" s="18"/>
      <c r="L9" s="19"/>
      <c r="M9" s="19"/>
      <c r="N9" s="19"/>
      <c r="O9" s="20"/>
    </row>
    <row r="10" spans="11:15" x14ac:dyDescent="0.25">
      <c r="K10" s="18"/>
      <c r="L10" s="19"/>
      <c r="M10" s="19"/>
      <c r="N10" s="19"/>
      <c r="O10" s="20"/>
    </row>
    <row r="11" spans="11:15" x14ac:dyDescent="0.25">
      <c r="K11" s="18"/>
      <c r="L11" s="19"/>
      <c r="M11" s="19"/>
      <c r="N11" s="19"/>
      <c r="O11" s="20"/>
    </row>
    <row r="12" spans="11:15" x14ac:dyDescent="0.25">
      <c r="K12" s="18"/>
      <c r="L12" s="19"/>
      <c r="M12" s="19"/>
      <c r="N12" s="19"/>
      <c r="O12" s="20"/>
    </row>
    <row r="13" spans="11:15" x14ac:dyDescent="0.25">
      <c r="K13" s="18"/>
      <c r="L13" s="19"/>
      <c r="M13" s="19"/>
      <c r="N13" s="19"/>
      <c r="O13" s="20"/>
    </row>
    <row r="14" spans="11:15" x14ac:dyDescent="0.25">
      <c r="K14" s="18"/>
      <c r="L14" s="19"/>
      <c r="M14" s="19"/>
      <c r="N14" s="19"/>
      <c r="O14" s="20"/>
    </row>
    <row r="15" spans="11:15" x14ac:dyDescent="0.25">
      <c r="K15" s="18"/>
      <c r="L15" s="19"/>
      <c r="M15" s="19"/>
      <c r="N15" s="19"/>
      <c r="O15" s="20"/>
    </row>
    <row r="16" spans="11:15" x14ac:dyDescent="0.25">
      <c r="K16" s="18"/>
      <c r="L16" s="19"/>
      <c r="M16" s="19"/>
      <c r="N16" s="19"/>
      <c r="O16" s="20"/>
    </row>
    <row r="17" spans="11:17" x14ac:dyDescent="0.25">
      <c r="K17" s="18"/>
      <c r="L17" s="19"/>
      <c r="M17" s="19"/>
      <c r="N17" s="19"/>
      <c r="O17" s="20"/>
    </row>
    <row r="18" spans="11:17" x14ac:dyDescent="0.25">
      <c r="K18" s="21"/>
      <c r="L18" s="22"/>
      <c r="M18" s="22"/>
      <c r="N18" s="22"/>
      <c r="O18" s="23"/>
    </row>
    <row r="22" spans="11:17" x14ac:dyDescent="0.25">
      <c r="L22" s="1" t="s">
        <v>0</v>
      </c>
      <c r="M22" s="2"/>
      <c r="N22" s="3" t="s">
        <v>1</v>
      </c>
      <c r="O22" s="4"/>
      <c r="P22" s="25" t="s">
        <v>8</v>
      </c>
      <c r="Q22" s="25"/>
    </row>
    <row r="23" spans="11:17" x14ac:dyDescent="0.25">
      <c r="K23" s="7" t="s">
        <v>6</v>
      </c>
      <c r="L23" s="30">
        <v>39.99</v>
      </c>
      <c r="M23" s="31"/>
      <c r="N23" s="31"/>
      <c r="O23" s="31"/>
      <c r="P23" s="31"/>
      <c r="Q23" s="32"/>
    </row>
    <row r="24" spans="11:17" x14ac:dyDescent="0.25">
      <c r="K24" s="7" t="s">
        <v>3</v>
      </c>
      <c r="L24" s="28">
        <v>14.99</v>
      </c>
      <c r="M24" s="29"/>
      <c r="N24" s="28">
        <v>29.99</v>
      </c>
      <c r="O24" s="29"/>
      <c r="P24" s="33">
        <v>0</v>
      </c>
      <c r="Q24" s="34"/>
    </row>
    <row r="25" spans="11:17" x14ac:dyDescent="0.25">
      <c r="K25" s="7" t="s">
        <v>2</v>
      </c>
      <c r="L25" s="50">
        <v>0</v>
      </c>
      <c r="M25" s="50"/>
      <c r="N25" s="50">
        <v>0</v>
      </c>
      <c r="O25" s="50"/>
      <c r="P25" s="50">
        <v>6.99</v>
      </c>
      <c r="Q25" s="50"/>
    </row>
    <row r="26" spans="11:17" x14ac:dyDescent="0.25">
      <c r="K26" s="7" t="s">
        <v>28</v>
      </c>
      <c r="L26" s="8">
        <v>0</v>
      </c>
      <c r="M26" s="9"/>
      <c r="N26" s="8">
        <v>2</v>
      </c>
      <c r="O26" s="9"/>
      <c r="P26" s="8">
        <v>0</v>
      </c>
      <c r="Q26" s="9"/>
    </row>
    <row r="27" spans="11:17" x14ac:dyDescent="0.25">
      <c r="K27" s="7" t="s">
        <v>9</v>
      </c>
      <c r="L27" s="8">
        <v>1</v>
      </c>
      <c r="M27" s="9"/>
      <c r="N27" s="8" t="s">
        <v>4</v>
      </c>
      <c r="O27" s="9"/>
      <c r="P27" s="8">
        <v>1</v>
      </c>
      <c r="Q27" s="9"/>
    </row>
    <row r="28" spans="11:17" x14ac:dyDescent="0.25">
      <c r="K28" s="7" t="s">
        <v>5</v>
      </c>
      <c r="L28" s="26" t="s">
        <v>10</v>
      </c>
      <c r="M28" s="27"/>
      <c r="N28" s="26" t="s">
        <v>11</v>
      </c>
      <c r="O28" s="27"/>
      <c r="P28" s="26" t="s">
        <v>10</v>
      </c>
      <c r="Q28" s="27"/>
    </row>
    <row r="29" spans="11:17" x14ac:dyDescent="0.25">
      <c r="K29" s="7" t="s">
        <v>14</v>
      </c>
      <c r="L29" s="14">
        <v>2.4900000000000002</v>
      </c>
      <c r="M29" s="14"/>
      <c r="N29" s="10" t="s">
        <v>12</v>
      </c>
      <c r="O29" s="10"/>
      <c r="P29" s="14">
        <v>2.4900000000000002</v>
      </c>
      <c r="Q29" s="14"/>
    </row>
    <row r="30" spans="11:17" x14ac:dyDescent="0.25">
      <c r="K30" s="7" t="s">
        <v>13</v>
      </c>
      <c r="L30" s="14">
        <v>6.99</v>
      </c>
      <c r="M30" s="14"/>
      <c r="N30" s="14">
        <v>6.99</v>
      </c>
      <c r="O30" s="14"/>
      <c r="P30" s="14">
        <v>6.99</v>
      </c>
      <c r="Q30" s="14"/>
    </row>
    <row r="31" spans="11:17" x14ac:dyDescent="0.25">
      <c r="K31" s="7" t="s">
        <v>15</v>
      </c>
      <c r="L31" s="14">
        <v>2.99</v>
      </c>
      <c r="M31" s="14"/>
      <c r="N31" s="10" t="s">
        <v>12</v>
      </c>
      <c r="O31" s="10"/>
      <c r="P31" s="14">
        <v>2.99</v>
      </c>
      <c r="Q31" s="14"/>
    </row>
    <row r="35" spans="11:15" x14ac:dyDescent="0.25">
      <c r="K35" s="35" t="s">
        <v>16</v>
      </c>
      <c r="L35" s="35"/>
      <c r="M35" s="35"/>
      <c r="N35" s="35"/>
      <c r="O35" s="36"/>
    </row>
    <row r="36" spans="11:15" x14ac:dyDescent="0.25">
      <c r="K36" s="37" t="s">
        <v>21</v>
      </c>
      <c r="L36" s="37"/>
      <c r="M36" s="37"/>
      <c r="N36" s="37"/>
      <c r="O36" s="37"/>
    </row>
    <row r="37" spans="11:15" x14ac:dyDescent="0.25">
      <c r="K37" s="38" t="s">
        <v>18</v>
      </c>
      <c r="L37" s="39">
        <v>6</v>
      </c>
      <c r="M37" s="40">
        <f>L37 * $L$23</f>
        <v>239.94</v>
      </c>
      <c r="N37" s="41" t="s">
        <v>17</v>
      </c>
      <c r="O37" s="40">
        <f>SUM(M37:M45)</f>
        <v>959.56999999999994</v>
      </c>
    </row>
    <row r="38" spans="11:15" x14ac:dyDescent="0.25">
      <c r="K38" s="6" t="s">
        <v>20</v>
      </c>
      <c r="L38" s="39">
        <v>4</v>
      </c>
      <c r="M38" s="40">
        <f>L38*$L$23</f>
        <v>159.96</v>
      </c>
      <c r="N38" s="41" t="s">
        <v>31</v>
      </c>
      <c r="O38" s="40">
        <f>O37*12</f>
        <v>11514.84</v>
      </c>
    </row>
    <row r="39" spans="11:15" x14ac:dyDescent="0.25">
      <c r="K39" s="38" t="s">
        <v>19</v>
      </c>
      <c r="L39" s="39">
        <v>2</v>
      </c>
      <c r="M39" s="40">
        <f>L39*$L$23</f>
        <v>79.98</v>
      </c>
    </row>
    <row r="40" spans="11:15" x14ac:dyDescent="0.25">
      <c r="K40" s="6" t="s">
        <v>25</v>
      </c>
      <c r="L40" s="39">
        <v>12</v>
      </c>
      <c r="M40" s="40">
        <f>L40*$L$24</f>
        <v>179.88</v>
      </c>
    </row>
    <row r="41" spans="11:15" x14ac:dyDescent="0.25">
      <c r="K41" s="38" t="s">
        <v>26</v>
      </c>
      <c r="L41" s="39">
        <v>8</v>
      </c>
      <c r="M41" s="40">
        <f>L41*$N$24</f>
        <v>239.92</v>
      </c>
    </row>
    <row r="42" spans="11:15" x14ac:dyDescent="0.25">
      <c r="K42" s="6" t="s">
        <v>27</v>
      </c>
      <c r="L42" s="39">
        <v>6</v>
      </c>
      <c r="M42" s="40">
        <f>L42*$P$25</f>
        <v>41.94</v>
      </c>
    </row>
    <row r="43" spans="11:15" x14ac:dyDescent="0.25">
      <c r="K43" s="38" t="s">
        <v>22</v>
      </c>
      <c r="L43" s="39">
        <v>2</v>
      </c>
      <c r="M43" s="40">
        <f>L43*$L$29</f>
        <v>4.9800000000000004</v>
      </c>
    </row>
    <row r="44" spans="11:15" x14ac:dyDescent="0.25">
      <c r="K44" s="6" t="s">
        <v>24</v>
      </c>
      <c r="L44" s="39">
        <v>1</v>
      </c>
      <c r="M44" s="40">
        <f>L44*$L$30</f>
        <v>6.99</v>
      </c>
    </row>
    <row r="45" spans="11:15" x14ac:dyDescent="0.25">
      <c r="K45" s="38" t="s">
        <v>23</v>
      </c>
      <c r="L45" s="39">
        <v>2</v>
      </c>
      <c r="M45" s="40">
        <f>L31*$L$45</f>
        <v>5.98</v>
      </c>
    </row>
    <row r="47" spans="11:15" x14ac:dyDescent="0.25">
      <c r="K47" s="37" t="s">
        <v>29</v>
      </c>
      <c r="L47" s="37"/>
      <c r="M47" s="37"/>
      <c r="N47" s="37"/>
      <c r="O47" s="37"/>
    </row>
    <row r="48" spans="11:15" x14ac:dyDescent="0.25">
      <c r="K48" s="38" t="s">
        <v>18</v>
      </c>
      <c r="L48" s="39">
        <v>8</v>
      </c>
      <c r="M48" s="40">
        <f>L48 * $L$23</f>
        <v>319.92</v>
      </c>
      <c r="N48" s="41" t="s">
        <v>17</v>
      </c>
      <c r="O48" s="40">
        <f>SUM(M48:M56)</f>
        <v>2154.96</v>
      </c>
    </row>
    <row r="49" spans="11:15" x14ac:dyDescent="0.25">
      <c r="K49" s="6" t="s">
        <v>20</v>
      </c>
      <c r="L49" s="39">
        <v>6</v>
      </c>
      <c r="M49" s="40">
        <f>L49*$L$23</f>
        <v>239.94</v>
      </c>
      <c r="N49" s="41" t="s">
        <v>31</v>
      </c>
      <c r="O49" s="40">
        <f>O48*12</f>
        <v>25859.52</v>
      </c>
    </row>
    <row r="50" spans="11:15" x14ac:dyDescent="0.25">
      <c r="K50" s="38" t="s">
        <v>19</v>
      </c>
      <c r="L50" s="39">
        <v>4</v>
      </c>
      <c r="M50" s="40">
        <f>L50*$L$23</f>
        <v>159.96</v>
      </c>
    </row>
    <row r="51" spans="11:15" x14ac:dyDescent="0.25">
      <c r="K51" s="6" t="s">
        <v>25</v>
      </c>
      <c r="L51" s="39">
        <v>36</v>
      </c>
      <c r="M51" s="40">
        <f>L51*$L$24</f>
        <v>539.64</v>
      </c>
    </row>
    <row r="52" spans="11:15" x14ac:dyDescent="0.25">
      <c r="K52" s="38" t="s">
        <v>26</v>
      </c>
      <c r="L52" s="39">
        <v>24</v>
      </c>
      <c r="M52" s="40">
        <f>L52*$N$24</f>
        <v>719.76</v>
      </c>
    </row>
    <row r="53" spans="11:15" x14ac:dyDescent="0.25">
      <c r="K53" s="6" t="s">
        <v>27</v>
      </c>
      <c r="L53" s="39">
        <v>16</v>
      </c>
      <c r="M53" s="40">
        <f>L53*$P$25</f>
        <v>111.84</v>
      </c>
    </row>
    <row r="54" spans="11:15" x14ac:dyDescent="0.25">
      <c r="K54" s="38" t="s">
        <v>22</v>
      </c>
      <c r="L54" s="39">
        <v>4</v>
      </c>
      <c r="M54" s="40">
        <f>L54*$L$29</f>
        <v>9.9600000000000009</v>
      </c>
    </row>
    <row r="55" spans="11:15" x14ac:dyDescent="0.25">
      <c r="K55" s="6" t="s">
        <v>24</v>
      </c>
      <c r="L55" s="39">
        <v>6</v>
      </c>
      <c r="M55" s="40">
        <f>L55*$L$30</f>
        <v>41.94</v>
      </c>
    </row>
    <row r="56" spans="11:15" x14ac:dyDescent="0.25">
      <c r="K56" s="38" t="s">
        <v>23</v>
      </c>
      <c r="L56" s="39">
        <v>8</v>
      </c>
      <c r="M56" s="40">
        <f>L42*$L$45</f>
        <v>12</v>
      </c>
    </row>
    <row r="58" spans="11:15" x14ac:dyDescent="0.25">
      <c r="K58" s="37" t="s">
        <v>30</v>
      </c>
      <c r="L58" s="37"/>
      <c r="M58" s="37"/>
      <c r="N58" s="37"/>
      <c r="O58" s="37"/>
    </row>
    <row r="59" spans="11:15" x14ac:dyDescent="0.25">
      <c r="K59" s="38" t="s">
        <v>18</v>
      </c>
      <c r="L59" s="39">
        <v>10</v>
      </c>
      <c r="M59" s="40">
        <f>L59 * $L$23</f>
        <v>399.90000000000003</v>
      </c>
      <c r="N59" s="41" t="s">
        <v>17</v>
      </c>
      <c r="O59" s="40">
        <f>SUM(M59:M67)</f>
        <v>3805.1</v>
      </c>
    </row>
    <row r="60" spans="11:15" x14ac:dyDescent="0.25">
      <c r="K60" s="6" t="s">
        <v>20</v>
      </c>
      <c r="L60" s="39">
        <v>8</v>
      </c>
      <c r="M60" s="40">
        <f>L60*$L$23</f>
        <v>319.92</v>
      </c>
      <c r="N60" s="41" t="s">
        <v>31</v>
      </c>
      <c r="O60" s="40">
        <f>O59*12</f>
        <v>45661.2</v>
      </c>
    </row>
    <row r="61" spans="11:15" x14ac:dyDescent="0.25">
      <c r="K61" s="38" t="s">
        <v>19</v>
      </c>
      <c r="L61" s="39">
        <v>6</v>
      </c>
      <c r="M61" s="40">
        <f>L61*$L$23</f>
        <v>239.94</v>
      </c>
    </row>
    <row r="62" spans="11:15" x14ac:dyDescent="0.25">
      <c r="K62" s="6" t="s">
        <v>25</v>
      </c>
      <c r="L62" s="39">
        <v>72</v>
      </c>
      <c r="M62" s="40">
        <f>L62*$L$24</f>
        <v>1079.28</v>
      </c>
    </row>
    <row r="63" spans="11:15" x14ac:dyDescent="0.25">
      <c r="K63" s="38" t="s">
        <v>26</v>
      </c>
      <c r="L63" s="39">
        <v>48</v>
      </c>
      <c r="M63" s="40">
        <f>L63*$N$24</f>
        <v>1439.52</v>
      </c>
    </row>
    <row r="64" spans="11:15" x14ac:dyDescent="0.25">
      <c r="K64" s="6" t="s">
        <v>27</v>
      </c>
      <c r="L64" s="39">
        <v>32</v>
      </c>
      <c r="M64" s="40">
        <f>L64*$P$25</f>
        <v>223.68</v>
      </c>
    </row>
    <row r="65" spans="1:26" x14ac:dyDescent="0.25">
      <c r="K65" s="38" t="s">
        <v>22</v>
      </c>
      <c r="L65" s="39">
        <v>6</v>
      </c>
      <c r="M65" s="40">
        <f>L65*$L$29</f>
        <v>14.940000000000001</v>
      </c>
    </row>
    <row r="66" spans="1:26" x14ac:dyDescent="0.25">
      <c r="K66" s="6" t="s">
        <v>24</v>
      </c>
      <c r="L66" s="39">
        <v>8</v>
      </c>
      <c r="M66" s="40">
        <f>L66*$L$30</f>
        <v>55.92</v>
      </c>
    </row>
    <row r="67" spans="1:26" x14ac:dyDescent="0.25">
      <c r="K67" s="38" t="s">
        <v>23</v>
      </c>
      <c r="L67" s="39">
        <v>10</v>
      </c>
      <c r="M67" s="40">
        <f>L53*$L$45</f>
        <v>32</v>
      </c>
    </row>
    <row r="74" spans="1:26" x14ac:dyDescent="0.25">
      <c r="A74" s="49" t="s">
        <v>35</v>
      </c>
      <c r="B74" s="49"/>
      <c r="C74" s="49"/>
      <c r="D74" s="49"/>
      <c r="E74" s="49"/>
      <c r="F74" s="49"/>
      <c r="G74" s="49"/>
      <c r="H74" s="49"/>
      <c r="J74" s="49" t="s">
        <v>35</v>
      </c>
      <c r="K74" s="49"/>
      <c r="L74" s="49"/>
      <c r="M74" s="49"/>
      <c r="N74" s="49"/>
      <c r="O74" s="49"/>
      <c r="P74" s="49"/>
      <c r="Q74" s="49"/>
      <c r="S74" s="49" t="s">
        <v>35</v>
      </c>
      <c r="T74" s="49"/>
      <c r="U74" s="49"/>
      <c r="V74" s="49"/>
      <c r="W74" s="49"/>
      <c r="X74" s="49"/>
      <c r="Y74" s="49"/>
      <c r="Z74" s="49"/>
    </row>
    <row r="75" spans="1:26" x14ac:dyDescent="0.25">
      <c r="A75" s="47" t="s">
        <v>34</v>
      </c>
      <c r="B75" s="47"/>
      <c r="C75" s="42" t="s">
        <v>32</v>
      </c>
      <c r="D75" s="42"/>
      <c r="E75" s="42"/>
      <c r="F75" s="42"/>
      <c r="G75" s="42"/>
      <c r="H75" s="42"/>
      <c r="J75" s="47" t="s">
        <v>36</v>
      </c>
      <c r="K75" s="47"/>
      <c r="L75" s="42" t="s">
        <v>32</v>
      </c>
      <c r="M75" s="42"/>
      <c r="N75" s="42"/>
      <c r="O75" s="42"/>
      <c r="P75" s="42"/>
      <c r="Q75" s="42"/>
      <c r="S75" s="47" t="s">
        <v>37</v>
      </c>
      <c r="T75" s="47"/>
      <c r="U75" s="42" t="s">
        <v>32</v>
      </c>
      <c r="V75" s="42"/>
      <c r="W75" s="42"/>
      <c r="X75" s="42"/>
      <c r="Y75" s="42"/>
      <c r="Z75" s="42"/>
    </row>
    <row r="76" spans="1:26" x14ac:dyDescent="0.25">
      <c r="A76" s="43" t="s">
        <v>33</v>
      </c>
      <c r="B76" s="44"/>
      <c r="C76" s="45">
        <v>1</v>
      </c>
      <c r="D76" s="45">
        <v>2</v>
      </c>
      <c r="E76" s="46">
        <v>3</v>
      </c>
      <c r="F76" s="46">
        <v>4</v>
      </c>
      <c r="G76" s="46">
        <v>5</v>
      </c>
      <c r="H76" s="46">
        <v>6</v>
      </c>
      <c r="J76" s="43" t="s">
        <v>33</v>
      </c>
      <c r="K76" s="44"/>
      <c r="L76" s="45">
        <v>1</v>
      </c>
      <c r="M76" s="45">
        <v>2</v>
      </c>
      <c r="N76" s="46">
        <v>3</v>
      </c>
      <c r="O76" s="46">
        <v>4</v>
      </c>
      <c r="P76" s="46">
        <v>5</v>
      </c>
      <c r="Q76" s="46">
        <v>6</v>
      </c>
      <c r="S76" s="43" t="s">
        <v>33</v>
      </c>
      <c r="T76" s="44"/>
      <c r="U76" s="45">
        <v>1</v>
      </c>
      <c r="V76" s="45">
        <v>2</v>
      </c>
      <c r="W76" s="46">
        <v>3</v>
      </c>
      <c r="X76" s="46">
        <v>4</v>
      </c>
      <c r="Y76" s="46">
        <v>5</v>
      </c>
      <c r="Z76" s="46">
        <v>6</v>
      </c>
    </row>
    <row r="77" spans="1:26" x14ac:dyDescent="0.25">
      <c r="A77" s="26">
        <v>1</v>
      </c>
      <c r="B77" s="27"/>
      <c r="C77" s="48">
        <f>C76 * ($L$23 +$L$24)</f>
        <v>54.980000000000004</v>
      </c>
      <c r="D77" s="48">
        <f t="shared" ref="D77:H77" si="0">D76 * ($L$23 +$L$24)</f>
        <v>109.96000000000001</v>
      </c>
      <c r="E77" s="48">
        <f t="shared" si="0"/>
        <v>164.94</v>
      </c>
      <c r="F77" s="48">
        <f t="shared" si="0"/>
        <v>219.92000000000002</v>
      </c>
      <c r="G77" s="48">
        <f t="shared" si="0"/>
        <v>274.90000000000003</v>
      </c>
      <c r="H77" s="48">
        <f t="shared" si="0"/>
        <v>329.88</v>
      </c>
      <c r="J77" s="26">
        <v>1</v>
      </c>
      <c r="K77" s="27"/>
      <c r="L77" s="48">
        <f>L76 * ($L$23 +$N$24)</f>
        <v>69.98</v>
      </c>
      <c r="M77" s="48">
        <f>M76 * ($L$23 +$N$24)</f>
        <v>139.96</v>
      </c>
      <c r="N77" s="48">
        <f>N76 * ($L$23 +$N$24)</f>
        <v>209.94</v>
      </c>
      <c r="O77" s="48">
        <f>O76 * ($L$23 +$N$24)</f>
        <v>279.92</v>
      </c>
      <c r="P77" s="48">
        <f>P76 * ($L$23 +$N$24)</f>
        <v>349.90000000000003</v>
      </c>
      <c r="Q77" s="48">
        <f>Q76 * ($L$23 +$N$24)</f>
        <v>419.88</v>
      </c>
      <c r="S77" s="26">
        <v>1</v>
      </c>
      <c r="T77" s="27"/>
      <c r="U77" s="48">
        <f>U76 * ($L$23 +$N$24)</f>
        <v>69.98</v>
      </c>
      <c r="V77" s="48">
        <f>V76 * ($L$23 +$N$24)</f>
        <v>139.96</v>
      </c>
      <c r="W77" s="48">
        <f>W76 * ($L$23 +$N$24)</f>
        <v>209.94</v>
      </c>
      <c r="X77" s="48">
        <f>X76 * ($L$23 +$N$24)</f>
        <v>279.92</v>
      </c>
      <c r="Y77" s="48">
        <f>Y76 * ($L$23 +$N$24)</f>
        <v>349.90000000000003</v>
      </c>
      <c r="Z77" s="48">
        <f>Z76 * ($L$23 +$N$24)</f>
        <v>419.88</v>
      </c>
    </row>
    <row r="78" spans="1:26" x14ac:dyDescent="0.25">
      <c r="A78" s="26">
        <v>2</v>
      </c>
      <c r="B78" s="27"/>
      <c r="C78" s="40">
        <f>($L$23*$C$76)+($A78*$C$76)*$L$24</f>
        <v>69.97</v>
      </c>
      <c r="D78" s="40">
        <f>($L$23*$D$76)+($A78*$D$76)*$L$24</f>
        <v>139.94</v>
      </c>
      <c r="E78" s="40">
        <f>($L$23*$E$76)+($A78*$E$76)*$L$24</f>
        <v>209.91</v>
      </c>
      <c r="F78" s="40">
        <f>($L$23*$F$76)+($A78*$F$76)*$L$24</f>
        <v>279.88</v>
      </c>
      <c r="G78" s="40">
        <f>($L$23*$G$76)+($A78*$G$76)*$L$24</f>
        <v>349.85</v>
      </c>
      <c r="H78" s="40">
        <f>($L$23*$H$76)+($A78*$H$76)*$L$24</f>
        <v>419.82</v>
      </c>
      <c r="J78" s="26">
        <v>2</v>
      </c>
      <c r="K78" s="27"/>
      <c r="L78" s="40">
        <f>($L$23*$C$76)+($A78*$C$76)*$N$24</f>
        <v>99.97</v>
      </c>
      <c r="M78" s="40">
        <f>($L$23*$D$76)+($A78*$D$76)*$N$24</f>
        <v>199.94</v>
      </c>
      <c r="N78" s="40">
        <f>($L$23*$E$76)+($A78*$E$76)*$N$24</f>
        <v>299.90999999999997</v>
      </c>
      <c r="O78" s="40">
        <f>($L$23*$F$76)+($A78*$F$76)*$N$24</f>
        <v>399.88</v>
      </c>
      <c r="P78" s="40">
        <f>($L$23*$G$76)+($A78*$G$76)*$N$24</f>
        <v>499.85</v>
      </c>
      <c r="Q78" s="40">
        <f>($L$23*$H$76)+($A78*$H$76)*$N$24</f>
        <v>599.81999999999994</v>
      </c>
      <c r="S78" s="26">
        <v>2</v>
      </c>
      <c r="T78" s="27"/>
      <c r="U78" s="40">
        <f>($L$23*$C$76)+($A78*$C$76)*$N$24</f>
        <v>99.97</v>
      </c>
      <c r="V78" s="40">
        <f>($L$23*$D$76)+($A78*$D$76)*$N$24</f>
        <v>199.94</v>
      </c>
      <c r="W78" s="40">
        <f>($L$23*$E$76)+($A78*$E$76)*$N$24</f>
        <v>299.90999999999997</v>
      </c>
      <c r="X78" s="40">
        <f>($L$23*$F$76)+($A78*$F$76)*$N$24</f>
        <v>399.88</v>
      </c>
      <c r="Y78" s="40">
        <f>($L$23*$G$76)+($A78*$G$76)*$N$24</f>
        <v>499.85</v>
      </c>
      <c r="Z78" s="40">
        <f>($L$23*$H$76)+($A78*$H$76)*$N$24</f>
        <v>599.81999999999994</v>
      </c>
    </row>
    <row r="79" spans="1:26" x14ac:dyDescent="0.25">
      <c r="A79" s="26">
        <v>3</v>
      </c>
      <c r="B79" s="27"/>
      <c r="C79" s="40">
        <f>($L$23*$C$76)+($A79*$C$76)*$L$24</f>
        <v>84.960000000000008</v>
      </c>
      <c r="D79" s="40">
        <f>($L$23*$D$76)+($A79*$D$76)*$L$24</f>
        <v>169.92000000000002</v>
      </c>
      <c r="E79" s="40">
        <f>($L$23*$E$76)+($A79*$E$76)*$L$24</f>
        <v>254.88</v>
      </c>
      <c r="F79" s="40">
        <f>($L$23*$F$76)+($A79*$F$76)*$L$24</f>
        <v>339.84000000000003</v>
      </c>
      <c r="G79" s="40">
        <f>($L$23*$G$76)+($A79*$G$76)*$L$24</f>
        <v>424.8</v>
      </c>
      <c r="H79" s="40">
        <f>($L$23*$H$76)+($A79*$H$76)*$L$24</f>
        <v>509.76</v>
      </c>
      <c r="J79" s="26">
        <v>3</v>
      </c>
      <c r="K79" s="27"/>
      <c r="L79" s="40">
        <f>($L$23*$C$76)+($A79*$C$76)*$N$24</f>
        <v>129.96</v>
      </c>
      <c r="M79" s="40">
        <f>($L$23*$D$76)+($A79*$D$76)*$N$24</f>
        <v>259.92</v>
      </c>
      <c r="N79" s="40">
        <f>($L$23*$E$76)+($A79*$E$76)*$N$24</f>
        <v>389.88</v>
      </c>
      <c r="O79" s="40">
        <f>($L$23*$F$76)+($A79*$F$76)*$N$24</f>
        <v>519.84</v>
      </c>
      <c r="P79" s="40">
        <f>($L$23*$G$76)+($A79*$G$76)*$N$24</f>
        <v>649.79999999999995</v>
      </c>
      <c r="Q79" s="40">
        <f>($L$23*$H$76)+($A79*$H$76)*$N$24</f>
        <v>779.76</v>
      </c>
      <c r="S79" s="26">
        <v>3</v>
      </c>
      <c r="T79" s="27"/>
      <c r="U79" s="40">
        <f>($L$23*$C$76)+($A79*$C$76)*$N$24</f>
        <v>129.96</v>
      </c>
      <c r="V79" s="40">
        <f>($L$23*$D$76)+($A79*$D$76)*$N$24</f>
        <v>259.92</v>
      </c>
      <c r="W79" s="40">
        <f>($L$23*$E$76)+($A79*$E$76)*$N$24</f>
        <v>389.88</v>
      </c>
      <c r="X79" s="40">
        <f>($L$23*$F$76)+($A79*$F$76)*$N$24</f>
        <v>519.84</v>
      </c>
      <c r="Y79" s="40">
        <f>($L$23*$G$76)+($A79*$G$76)*$N$24</f>
        <v>649.79999999999995</v>
      </c>
      <c r="Z79" s="40">
        <f>($L$23*$H$76)+($A79*$H$76)*$N$24</f>
        <v>779.76</v>
      </c>
    </row>
    <row r="80" spans="1:26" x14ac:dyDescent="0.25">
      <c r="A80" s="26">
        <v>4</v>
      </c>
      <c r="B80" s="27"/>
      <c r="C80" s="40">
        <f>($L$23*$C$76)+($A80*$C$76)*$L$24</f>
        <v>99.95</v>
      </c>
      <c r="D80" s="40">
        <f>($L$23*$D$76)+($A80*$D$76)*$L$24</f>
        <v>199.9</v>
      </c>
      <c r="E80" s="40">
        <f>($L$23*$E$76)+($A80*$E$76)*$L$24</f>
        <v>299.85000000000002</v>
      </c>
      <c r="F80" s="40">
        <f>($L$23*$F$76)+($A80*$F$76)*$L$24</f>
        <v>399.8</v>
      </c>
      <c r="G80" s="40">
        <f>($L$23*$G$76)+($A80*$G$76)*$L$24</f>
        <v>499.75</v>
      </c>
      <c r="H80" s="40">
        <f>($L$23*$H$76)+($A80*$H$76)*$L$24</f>
        <v>599.70000000000005</v>
      </c>
      <c r="J80" s="26">
        <v>4</v>
      </c>
      <c r="K80" s="27"/>
      <c r="L80" s="40">
        <f>($L$23*$C$76)+($A80*$C$76)*$N$24</f>
        <v>159.94999999999999</v>
      </c>
      <c r="M80" s="40">
        <f>($L$23*$D$76)+($A80*$D$76)*$N$24</f>
        <v>319.89999999999998</v>
      </c>
      <c r="N80" s="40">
        <f>($L$23*$E$76)+($A80*$E$76)*$N$24</f>
        <v>479.85</v>
      </c>
      <c r="O80" s="40">
        <f>($L$23*$F$76)+($A80*$F$76)*$N$24</f>
        <v>639.79999999999995</v>
      </c>
      <c r="P80" s="40">
        <f>($L$23*$G$76)+($A80*$G$76)*$N$24</f>
        <v>799.75</v>
      </c>
      <c r="Q80" s="40">
        <f>($L$23*$H$76)+($A80*$H$76)*$N$24</f>
        <v>959.7</v>
      </c>
      <c r="S80" s="26">
        <v>4</v>
      </c>
      <c r="T80" s="27"/>
      <c r="U80" s="40">
        <f>($L$23*$C$76)+($A80*$C$76)*$N$24</f>
        <v>159.94999999999999</v>
      </c>
      <c r="V80" s="40">
        <f>($L$23*$D$76)+($A80*$D$76)*$N$24</f>
        <v>319.89999999999998</v>
      </c>
      <c r="W80" s="40">
        <f>($L$23*$E$76)+($A80*$E$76)*$N$24</f>
        <v>479.85</v>
      </c>
      <c r="X80" s="40">
        <f>($L$23*$F$76)+($A80*$F$76)*$N$24</f>
        <v>639.79999999999995</v>
      </c>
      <c r="Y80" s="40">
        <f>($L$23*$G$76)+($A80*$G$76)*$N$24</f>
        <v>799.75</v>
      </c>
      <c r="Z80" s="40">
        <f>($L$23*$H$76)+($A80*$H$76)*$N$24</f>
        <v>959.7</v>
      </c>
    </row>
    <row r="81" spans="1:26" x14ac:dyDescent="0.25">
      <c r="A81" s="26">
        <v>5</v>
      </c>
      <c r="B81" s="27"/>
      <c r="C81" s="40">
        <f>($L$23*$C$76)+($A81*$C$76)*$L$24</f>
        <v>114.94</v>
      </c>
      <c r="D81" s="40">
        <f>($L$23*$D$76)+($A81*$D$76)*$L$24</f>
        <v>229.88</v>
      </c>
      <c r="E81" s="40">
        <f>($L$23*$E$76)+($A81*$E$76)*$L$24</f>
        <v>344.82</v>
      </c>
      <c r="F81" s="40">
        <f>($L$23*$F$76)+($A81*$F$76)*$L$24</f>
        <v>459.76</v>
      </c>
      <c r="G81" s="40">
        <f>($L$23*$G$76)+($A81*$G$76)*$L$24</f>
        <v>574.70000000000005</v>
      </c>
      <c r="H81" s="40">
        <f>($L$23*$H$76)+($A81*$H$76)*$L$24</f>
        <v>689.64</v>
      </c>
      <c r="J81" s="26">
        <v>5</v>
      </c>
      <c r="K81" s="27"/>
      <c r="L81" s="40">
        <f>($L$23*$C$76)+($A81*$C$76)*$N$24</f>
        <v>189.94</v>
      </c>
      <c r="M81" s="40">
        <f>($L$23*$D$76)+($A81*$D$76)*$N$24</f>
        <v>379.88</v>
      </c>
      <c r="N81" s="40">
        <f>($L$23*$E$76)+($A81*$E$76)*$N$24</f>
        <v>569.81999999999994</v>
      </c>
      <c r="O81" s="40">
        <f>($L$23*$F$76)+($A81*$F$76)*$N$24</f>
        <v>759.76</v>
      </c>
      <c r="P81" s="40">
        <f>($L$23*$G$76)+($A81*$G$76)*$N$24</f>
        <v>949.7</v>
      </c>
      <c r="Q81" s="40">
        <f>($L$23*$H$76)+($A81*$H$76)*$N$24</f>
        <v>1139.6399999999999</v>
      </c>
      <c r="S81" s="26">
        <v>5</v>
      </c>
      <c r="T81" s="27"/>
      <c r="U81" s="40">
        <f>($L$23*$C$76)+($A81*$C$76)*$N$24</f>
        <v>189.94</v>
      </c>
      <c r="V81" s="40">
        <f>($L$23*$D$76)+($A81*$D$76)*$N$24</f>
        <v>379.88</v>
      </c>
      <c r="W81" s="40">
        <f>($L$23*$E$76)+($A81*$E$76)*$N$24</f>
        <v>569.81999999999994</v>
      </c>
      <c r="X81" s="40">
        <f>($L$23*$F$76)+($A81*$F$76)*$N$24</f>
        <v>759.76</v>
      </c>
      <c r="Y81" s="40">
        <f>($L$23*$G$76)+($A81*$G$76)*$N$24</f>
        <v>949.7</v>
      </c>
      <c r="Z81" s="40">
        <f>($L$23*$H$76)+($A81*$H$76)*$N$24</f>
        <v>1139.6399999999999</v>
      </c>
    </row>
    <row r="82" spans="1:26" x14ac:dyDescent="0.25">
      <c r="A82" s="26">
        <v>6</v>
      </c>
      <c r="B82" s="27"/>
      <c r="C82" s="40">
        <f>($L$23*$C$76)+($A82*$C$76)*$L$24</f>
        <v>129.93</v>
      </c>
      <c r="D82" s="40">
        <f>($L$23*$D$76)+($A82*$D$76)*$L$24</f>
        <v>259.86</v>
      </c>
      <c r="E82" s="40">
        <f>($L$23*$E$76)+($A82*$E$76)*$L$24</f>
        <v>389.78999999999996</v>
      </c>
      <c r="F82" s="40">
        <f>($L$23*$F$76)+($A82*$F$76)*$L$24</f>
        <v>519.72</v>
      </c>
      <c r="G82" s="40">
        <f>($L$23*$G$76)+($A82*$G$76)*$L$24</f>
        <v>649.65</v>
      </c>
      <c r="H82" s="40">
        <f>($L$23*$H$76)+($A82*$H$76)*$L$24</f>
        <v>779.57999999999993</v>
      </c>
      <c r="J82" s="26">
        <v>6</v>
      </c>
      <c r="K82" s="27"/>
      <c r="L82" s="40">
        <f>($L$23*$C$76)+($A82*$C$76)*$N$24</f>
        <v>219.93</v>
      </c>
      <c r="M82" s="40">
        <f>($L$23*$D$76)+($A82*$D$76)*$N$24</f>
        <v>439.86</v>
      </c>
      <c r="N82" s="40">
        <f>($L$23*$E$76)+($A82*$E$76)*$N$24</f>
        <v>659.79</v>
      </c>
      <c r="O82" s="40">
        <f>($L$23*$F$76)+($A82*$F$76)*$N$24</f>
        <v>879.72</v>
      </c>
      <c r="P82" s="40">
        <f>($L$23*$G$76)+($A82*$G$76)*$N$24</f>
        <v>1099.6499999999999</v>
      </c>
      <c r="Q82" s="40">
        <f>($L$23*$H$76)+($A82*$H$76)*$N$24</f>
        <v>1319.58</v>
      </c>
      <c r="S82" s="26">
        <v>6</v>
      </c>
      <c r="T82" s="27"/>
      <c r="U82" s="40">
        <f>($L$23*$C$76)+($A82*$C$76)*$N$24</f>
        <v>219.93</v>
      </c>
      <c r="V82" s="40">
        <f>($L$23*$D$76)+($A82*$D$76)*$N$24</f>
        <v>439.86</v>
      </c>
      <c r="W82" s="40">
        <f>($L$23*$E$76)+($A82*$E$76)*$N$24</f>
        <v>659.79</v>
      </c>
      <c r="X82" s="40">
        <f>($L$23*$F$76)+($A82*$F$76)*$N$24</f>
        <v>879.72</v>
      </c>
      <c r="Y82" s="40">
        <f>($L$23*$G$76)+($A82*$G$76)*$N$24</f>
        <v>1099.6499999999999</v>
      </c>
      <c r="Z82" s="40">
        <f>($L$23*$H$76)+($A82*$H$76)*$N$24</f>
        <v>1319.58</v>
      </c>
    </row>
    <row r="83" spans="1:26" x14ac:dyDescent="0.25">
      <c r="A83" s="26">
        <v>7</v>
      </c>
      <c r="B83" s="27"/>
      <c r="C83" s="40">
        <f>($L$23*$C$76)+($A83*$C$76)*$L$24</f>
        <v>144.92000000000002</v>
      </c>
      <c r="D83" s="40">
        <f>($L$23*$D$76)+($A83*$D$76)*$L$24</f>
        <v>289.84000000000003</v>
      </c>
      <c r="E83" s="40">
        <f>($L$23*$E$76)+($A83*$E$76)*$L$24</f>
        <v>434.76</v>
      </c>
      <c r="F83" s="40">
        <f>($L$23*$F$76)+($A83*$F$76)*$L$24</f>
        <v>579.68000000000006</v>
      </c>
      <c r="G83" s="40">
        <f>($L$23*$G$76)+($A83*$G$76)*$L$24</f>
        <v>724.6</v>
      </c>
      <c r="H83" s="40">
        <f>($L$23*$H$76)+($A83*$H$76)*$L$24</f>
        <v>869.52</v>
      </c>
      <c r="J83" s="26">
        <v>7</v>
      </c>
      <c r="K83" s="27"/>
      <c r="L83" s="40">
        <f>($L$23*$C$76)+($A83*$C$76)*$N$24</f>
        <v>249.92</v>
      </c>
      <c r="M83" s="40">
        <f>($L$23*$D$76)+($A83*$D$76)*$N$24</f>
        <v>499.84</v>
      </c>
      <c r="N83" s="40">
        <f>($L$23*$E$76)+($A83*$E$76)*$N$24</f>
        <v>749.76</v>
      </c>
      <c r="O83" s="40">
        <f>($L$23*$F$76)+($A83*$F$76)*$N$24</f>
        <v>999.68</v>
      </c>
      <c r="P83" s="40">
        <f>($L$23*$G$76)+($A83*$G$76)*$N$24</f>
        <v>1249.5999999999999</v>
      </c>
      <c r="Q83" s="40">
        <f>($L$23*$H$76)+($A83*$H$76)*$N$24</f>
        <v>1499.52</v>
      </c>
      <c r="S83" s="26">
        <v>7</v>
      </c>
      <c r="T83" s="27"/>
      <c r="U83" s="40">
        <f>($L$23*$C$76)+($A83*$C$76)*$N$24</f>
        <v>249.92</v>
      </c>
      <c r="V83" s="40">
        <f>($L$23*$D$76)+($A83*$D$76)*$N$24</f>
        <v>499.84</v>
      </c>
      <c r="W83" s="40">
        <f>($L$23*$E$76)+($A83*$E$76)*$N$24</f>
        <v>749.76</v>
      </c>
      <c r="X83" s="40">
        <f>($L$23*$F$76)+($A83*$F$76)*$N$24</f>
        <v>999.68</v>
      </c>
      <c r="Y83" s="40">
        <f>($L$23*$G$76)+($A83*$G$76)*$N$24</f>
        <v>1249.5999999999999</v>
      </c>
      <c r="Z83" s="40">
        <f>($L$23*$H$76)+($A83*$H$76)*$N$24</f>
        <v>1499.52</v>
      </c>
    </row>
    <row r="84" spans="1:26" x14ac:dyDescent="0.25">
      <c r="A84" s="26">
        <v>8</v>
      </c>
      <c r="B84" s="27"/>
      <c r="C84" s="40">
        <f>($L$23*$C$76)+($A84*$C$76)*$L$24</f>
        <v>159.91</v>
      </c>
      <c r="D84" s="40">
        <f>($L$23*$D$76)+($A84*$D$76)*$L$24</f>
        <v>319.82</v>
      </c>
      <c r="E84" s="40">
        <f>($L$23*$E$76)+($A84*$E$76)*$L$24</f>
        <v>479.73</v>
      </c>
      <c r="F84" s="40">
        <f>($L$23*$F$76)+($A84*$F$76)*$L$24</f>
        <v>639.64</v>
      </c>
      <c r="G84" s="40">
        <f>($L$23*$G$76)+($A84*$G$76)*$L$24</f>
        <v>799.55000000000007</v>
      </c>
      <c r="H84" s="40">
        <f>($L$23*$H$76)+($A84*$H$76)*$L$24</f>
        <v>959.46</v>
      </c>
      <c r="J84" s="26">
        <v>8</v>
      </c>
      <c r="K84" s="27"/>
      <c r="L84" s="40">
        <f>($L$23*$C$76)+($A84*$C$76)*$N$24</f>
        <v>279.90999999999997</v>
      </c>
      <c r="M84" s="40">
        <f>($L$23*$D$76)+($A84*$D$76)*$N$24</f>
        <v>559.81999999999994</v>
      </c>
      <c r="N84" s="40">
        <f>($L$23*$E$76)+($A84*$E$76)*$N$24</f>
        <v>839.73</v>
      </c>
      <c r="O84" s="40">
        <f>($L$23*$F$76)+($A84*$F$76)*$N$24</f>
        <v>1119.6399999999999</v>
      </c>
      <c r="P84" s="40">
        <f>($L$23*$G$76)+($A84*$G$76)*$N$24</f>
        <v>1399.55</v>
      </c>
      <c r="Q84" s="40">
        <f>($L$23*$H$76)+($A84*$H$76)*$N$24</f>
        <v>1679.46</v>
      </c>
      <c r="S84" s="26">
        <v>8</v>
      </c>
      <c r="T84" s="27"/>
      <c r="U84" s="40">
        <f>($L$23*$C$76)+($A84*$C$76)*$N$24</f>
        <v>279.90999999999997</v>
      </c>
      <c r="V84" s="40">
        <f>($L$23*$D$76)+($A84*$D$76)*$N$24</f>
        <v>559.81999999999994</v>
      </c>
      <c r="W84" s="40">
        <f>($L$23*$E$76)+($A84*$E$76)*$N$24</f>
        <v>839.73</v>
      </c>
      <c r="X84" s="40">
        <f>($L$23*$F$76)+($A84*$F$76)*$N$24</f>
        <v>1119.6399999999999</v>
      </c>
      <c r="Y84" s="40">
        <f>($L$23*$G$76)+($A84*$G$76)*$N$24</f>
        <v>1399.55</v>
      </c>
      <c r="Z84" s="40">
        <f>($L$23*$H$76)+($A84*$H$76)*$N$24</f>
        <v>1679.46</v>
      </c>
    </row>
    <row r="85" spans="1:26" x14ac:dyDescent="0.25">
      <c r="A85" s="26">
        <v>9</v>
      </c>
      <c r="B85" s="27"/>
      <c r="C85" s="40">
        <f>($L$23*$C$76)+($A85*$C$76)*$L$24</f>
        <v>174.9</v>
      </c>
      <c r="D85" s="40">
        <f>($L$23*$D$76)+($A85*$D$76)*$L$24</f>
        <v>349.8</v>
      </c>
      <c r="E85" s="40">
        <f>($L$23*$E$76)+($A85*$E$76)*$L$24</f>
        <v>524.70000000000005</v>
      </c>
      <c r="F85" s="40">
        <f>($L$23*$F$76)+($A85*$F$76)*$L$24</f>
        <v>699.6</v>
      </c>
      <c r="G85" s="40">
        <f>($L$23*$G$76)+($A85*$G$76)*$L$24</f>
        <v>874.5</v>
      </c>
      <c r="H85" s="40">
        <f>($L$23*$H$76)+($A85*$H$76)*$L$24</f>
        <v>1049.4000000000001</v>
      </c>
      <c r="J85" s="26">
        <v>9</v>
      </c>
      <c r="K85" s="27"/>
      <c r="L85" s="40">
        <f>($L$23*$C$76)+($A85*$C$76)*$N$24</f>
        <v>309.89999999999998</v>
      </c>
      <c r="M85" s="40">
        <f>($L$23*$D$76)+($A85*$D$76)*$N$24</f>
        <v>619.79999999999995</v>
      </c>
      <c r="N85" s="40">
        <f>($L$23*$E$76)+($A85*$E$76)*$N$24</f>
        <v>929.69999999999993</v>
      </c>
      <c r="O85" s="40">
        <f>($L$23*$F$76)+($A85*$F$76)*$N$24</f>
        <v>1239.5999999999999</v>
      </c>
      <c r="P85" s="40">
        <f>($L$23*$G$76)+($A85*$G$76)*$N$24</f>
        <v>1549.5</v>
      </c>
      <c r="Q85" s="40">
        <f>($L$23*$H$76)+($A85*$H$76)*$N$24</f>
        <v>1859.3999999999999</v>
      </c>
      <c r="S85" s="26">
        <v>9</v>
      </c>
      <c r="T85" s="27"/>
      <c r="U85" s="40">
        <f>($L$23*$C$76)+($A85*$C$76)*$N$24</f>
        <v>309.89999999999998</v>
      </c>
      <c r="V85" s="40">
        <f>($L$23*$D$76)+($A85*$D$76)*$N$24</f>
        <v>619.79999999999995</v>
      </c>
      <c r="W85" s="40">
        <f>($L$23*$E$76)+($A85*$E$76)*$N$24</f>
        <v>929.69999999999993</v>
      </c>
      <c r="X85" s="40">
        <f>($L$23*$F$76)+($A85*$F$76)*$N$24</f>
        <v>1239.5999999999999</v>
      </c>
      <c r="Y85" s="40">
        <f>($L$23*$G$76)+($A85*$G$76)*$N$24</f>
        <v>1549.5</v>
      </c>
      <c r="Z85" s="40">
        <f>($L$23*$H$76)+($A85*$H$76)*$N$24</f>
        <v>1859.3999999999999</v>
      </c>
    </row>
    <row r="86" spans="1:26" x14ac:dyDescent="0.25">
      <c r="A86" s="26">
        <v>10</v>
      </c>
      <c r="B86" s="27"/>
      <c r="C86" s="40">
        <f>($L$23*$C$76)+($A86*$C$76)*$L$24</f>
        <v>189.89000000000001</v>
      </c>
      <c r="D86" s="40">
        <f>($L$23*$D$76)+($A86*$D$76)*$L$24</f>
        <v>379.78000000000003</v>
      </c>
      <c r="E86" s="40">
        <f>($L$23*$E$76)+($A86*$E$76)*$L$24</f>
        <v>569.66999999999996</v>
      </c>
      <c r="F86" s="40">
        <f>($L$23*$F$76)+($A86*$F$76)*$L$24</f>
        <v>759.56000000000006</v>
      </c>
      <c r="G86" s="40">
        <f>($L$23*$G$76)+($A86*$G$76)*$L$24</f>
        <v>949.45</v>
      </c>
      <c r="H86" s="40">
        <f>($L$23*$H$76)+($A86*$H$76)*$L$24</f>
        <v>1139.3399999999999</v>
      </c>
      <c r="J86" s="26">
        <v>10</v>
      </c>
      <c r="K86" s="27"/>
      <c r="L86" s="40">
        <f>($L$23*$C$76)+($A86*$C$76)*$N$24</f>
        <v>339.89</v>
      </c>
      <c r="M86" s="40">
        <f>($L$23*$D$76)+($A86*$D$76)*$N$24</f>
        <v>679.78</v>
      </c>
      <c r="N86" s="40">
        <f>($L$23*$E$76)+($A86*$E$76)*$N$24</f>
        <v>1019.67</v>
      </c>
      <c r="O86" s="40">
        <f>($L$23*$F$76)+($A86*$F$76)*$N$24</f>
        <v>1359.56</v>
      </c>
      <c r="P86" s="40">
        <f>($L$23*$G$76)+($A86*$G$76)*$N$24</f>
        <v>1699.45</v>
      </c>
      <c r="Q86" s="40">
        <f>($L$23*$H$76)+($A86*$H$76)*$N$24</f>
        <v>2039.34</v>
      </c>
      <c r="S86" s="26">
        <v>10</v>
      </c>
      <c r="T86" s="27"/>
      <c r="U86" s="40">
        <f>($L$23*$C$76)+($A86*$C$76)*$N$24</f>
        <v>339.89</v>
      </c>
      <c r="V86" s="40">
        <f>($L$23*$D$76)+($A86*$D$76)*$N$24</f>
        <v>679.78</v>
      </c>
      <c r="W86" s="40">
        <f>($L$23*$E$76)+($A86*$E$76)*$N$24</f>
        <v>1019.67</v>
      </c>
      <c r="X86" s="40">
        <f>($L$23*$F$76)+($A86*$F$76)*$N$24</f>
        <v>1359.56</v>
      </c>
      <c r="Y86" s="40">
        <f>($L$23*$G$76)+($A86*$G$76)*$N$24</f>
        <v>1699.45</v>
      </c>
      <c r="Z86" s="40">
        <f>($L$23*$H$76)+($A86*$H$76)*$N$24</f>
        <v>2039.34</v>
      </c>
    </row>
    <row r="87" spans="1:26" x14ac:dyDescent="0.25">
      <c r="A87" s="26">
        <v>11</v>
      </c>
      <c r="B87" s="27"/>
      <c r="C87" s="40">
        <f>($L$23*$C$76)+($A87*$C$76)*$L$24</f>
        <v>204.88000000000002</v>
      </c>
      <c r="D87" s="40">
        <f>($L$23*$D$76)+($A87*$D$76)*$L$24</f>
        <v>409.76000000000005</v>
      </c>
      <c r="E87" s="40">
        <f>($L$23*$E$76)+($A87*$E$76)*$L$24</f>
        <v>614.64</v>
      </c>
      <c r="F87" s="40">
        <f>($L$23*$F$76)+($A87*$F$76)*$L$24</f>
        <v>819.5200000000001</v>
      </c>
      <c r="G87" s="40">
        <f>($L$23*$G$76)+($A87*$G$76)*$L$24</f>
        <v>1024.4000000000001</v>
      </c>
      <c r="H87" s="40">
        <f>($L$23*$H$76)+($A87*$H$76)*$L$24</f>
        <v>1229.28</v>
      </c>
      <c r="J87" s="26">
        <v>11</v>
      </c>
      <c r="K87" s="27"/>
      <c r="L87" s="40">
        <f>($L$23*$C$76)+($A87*$C$76)*$N$24</f>
        <v>369.88</v>
      </c>
      <c r="M87" s="40">
        <f>($L$23*$D$76)+($A87*$D$76)*$N$24</f>
        <v>739.76</v>
      </c>
      <c r="N87" s="40">
        <f>($L$23*$E$76)+($A87*$E$76)*$N$24</f>
        <v>1109.6399999999999</v>
      </c>
      <c r="O87" s="40">
        <f>($L$23*$F$76)+($A87*$F$76)*$N$24</f>
        <v>1479.52</v>
      </c>
      <c r="P87" s="40">
        <f>($L$23*$G$76)+($A87*$G$76)*$N$24</f>
        <v>1849.3999999999999</v>
      </c>
      <c r="Q87" s="40">
        <f>($L$23*$H$76)+($A87*$H$76)*$N$24</f>
        <v>2219.2799999999997</v>
      </c>
      <c r="S87" s="26">
        <v>11</v>
      </c>
      <c r="T87" s="27"/>
      <c r="U87" s="40">
        <f>($L$23*$C$76)+($A87*$C$76)*$N$24</f>
        <v>369.88</v>
      </c>
      <c r="V87" s="40">
        <f>($L$23*$D$76)+($A87*$D$76)*$N$24</f>
        <v>739.76</v>
      </c>
      <c r="W87" s="40">
        <f>($L$23*$E$76)+($A87*$E$76)*$N$24</f>
        <v>1109.6399999999999</v>
      </c>
      <c r="X87" s="40">
        <f>($L$23*$F$76)+($A87*$F$76)*$N$24</f>
        <v>1479.52</v>
      </c>
      <c r="Y87" s="40">
        <f>($L$23*$G$76)+($A87*$G$76)*$N$24</f>
        <v>1849.3999999999999</v>
      </c>
      <c r="Z87" s="40">
        <f>($L$23*$H$76)+($A87*$H$76)*$N$24</f>
        <v>2219.2799999999997</v>
      </c>
    </row>
    <row r="88" spans="1:26" x14ac:dyDescent="0.25">
      <c r="A88" s="26">
        <v>12</v>
      </c>
      <c r="B88" s="27"/>
      <c r="C88" s="40">
        <f>($L$23*$C$76)+($A88*$C$76)*$L$24</f>
        <v>219.87</v>
      </c>
      <c r="D88" s="40">
        <f>($L$23*$D$76)+($A88*$D$76)*$L$24</f>
        <v>439.74</v>
      </c>
      <c r="E88" s="40">
        <f>($L$23*$E$76)+($A88*$E$76)*$L$24</f>
        <v>659.61</v>
      </c>
      <c r="F88" s="40">
        <f>($L$23*$F$76)+($A88*$F$76)*$L$24</f>
        <v>879.48</v>
      </c>
      <c r="G88" s="40">
        <f>($L$23*$G$76)+($A88*$G$76)*$L$24</f>
        <v>1099.3499999999999</v>
      </c>
      <c r="H88" s="40">
        <f>($L$23*$H$76)+($A88*$H$76)*$L$24</f>
        <v>1319.22</v>
      </c>
      <c r="J88" s="26">
        <v>12</v>
      </c>
      <c r="K88" s="27"/>
      <c r="L88" s="40">
        <f>($L$23*$C$76)+($A88*$C$76)*$N$24</f>
        <v>399.87</v>
      </c>
      <c r="M88" s="40">
        <f>($L$23*$D$76)+($A88*$D$76)*$N$24</f>
        <v>799.74</v>
      </c>
      <c r="N88" s="40">
        <f>($L$23*$E$76)+($A88*$E$76)*$N$24</f>
        <v>1199.6099999999999</v>
      </c>
      <c r="O88" s="40">
        <f>($L$23*$F$76)+($A88*$F$76)*$N$24</f>
        <v>1599.48</v>
      </c>
      <c r="P88" s="40">
        <f>($L$23*$G$76)+($A88*$G$76)*$N$24</f>
        <v>1999.35</v>
      </c>
      <c r="Q88" s="40">
        <f>($L$23*$H$76)+($A88*$H$76)*$N$24</f>
        <v>2399.2199999999998</v>
      </c>
      <c r="S88" s="26">
        <v>12</v>
      </c>
      <c r="T88" s="27"/>
      <c r="U88" s="40">
        <f>($L$23*$C$76)+($A88*$C$76)*$N$24</f>
        <v>399.87</v>
      </c>
      <c r="V88" s="40">
        <f>($L$23*$D$76)+($A88*$D$76)*$N$24</f>
        <v>799.74</v>
      </c>
      <c r="W88" s="40">
        <f>($L$23*$E$76)+($A88*$E$76)*$N$24</f>
        <v>1199.6099999999999</v>
      </c>
      <c r="X88" s="40">
        <f>($L$23*$F$76)+($A88*$F$76)*$N$24</f>
        <v>1599.48</v>
      </c>
      <c r="Y88" s="40">
        <f>($L$23*$G$76)+($A88*$G$76)*$N$24</f>
        <v>1999.35</v>
      </c>
      <c r="Z88" s="40">
        <f>($L$23*$H$76)+($A88*$H$76)*$N$24</f>
        <v>2399.2199999999998</v>
      </c>
    </row>
    <row r="107" spans="1:8" x14ac:dyDescent="0.25">
      <c r="A107" s="49" t="s">
        <v>35</v>
      </c>
      <c r="B107" s="49"/>
      <c r="C107" s="49"/>
      <c r="D107" s="49"/>
      <c r="E107" s="49"/>
      <c r="F107" s="49"/>
      <c r="G107" s="49"/>
      <c r="H107" s="49"/>
    </row>
    <row r="108" spans="1:8" x14ac:dyDescent="0.25">
      <c r="A108" s="47" t="s">
        <v>38</v>
      </c>
      <c r="B108" s="47"/>
      <c r="C108" s="42" t="s">
        <v>32</v>
      </c>
      <c r="D108" s="42"/>
      <c r="E108" s="42"/>
      <c r="F108" s="42"/>
      <c r="G108" s="42"/>
      <c r="H108" s="42"/>
    </row>
    <row r="109" spans="1:8" x14ac:dyDescent="0.25">
      <c r="A109" s="43" t="s">
        <v>33</v>
      </c>
      <c r="B109" s="44"/>
      <c r="C109" s="45">
        <v>1</v>
      </c>
      <c r="D109" s="45">
        <v>2</v>
      </c>
      <c r="E109" s="46">
        <v>3</v>
      </c>
      <c r="F109" s="46">
        <v>4</v>
      </c>
      <c r="G109" s="46">
        <v>5</v>
      </c>
      <c r="H109" s="46">
        <v>6</v>
      </c>
    </row>
    <row r="110" spans="1:8" x14ac:dyDescent="0.25">
      <c r="A110" s="26">
        <v>1</v>
      </c>
      <c r="B110" s="27"/>
      <c r="C110" s="48">
        <f>C77+L77+U77</f>
        <v>194.94</v>
      </c>
      <c r="D110" s="48">
        <f t="shared" ref="D110:H121" si="1">D77+M77+V77</f>
        <v>389.88</v>
      </c>
      <c r="E110" s="48">
        <f t="shared" si="1"/>
        <v>584.81999999999994</v>
      </c>
      <c r="F110" s="48">
        <f t="shared" si="1"/>
        <v>779.76</v>
      </c>
      <c r="G110" s="48">
        <f t="shared" si="1"/>
        <v>974.7</v>
      </c>
      <c r="H110" s="48">
        <f>H77+Q77+Z77</f>
        <v>1169.6399999999999</v>
      </c>
    </row>
    <row r="111" spans="1:8" x14ac:dyDescent="0.25">
      <c r="A111" s="26">
        <v>2</v>
      </c>
      <c r="B111" s="27"/>
      <c r="C111" s="48">
        <f t="shared" ref="C111:C120" si="2">C78+L78+U78</f>
        <v>269.90999999999997</v>
      </c>
      <c r="D111" s="48">
        <f t="shared" si="1"/>
        <v>539.81999999999994</v>
      </c>
      <c r="E111" s="48">
        <f t="shared" si="1"/>
        <v>809.7299999999999</v>
      </c>
      <c r="F111" s="48">
        <f t="shared" si="1"/>
        <v>1079.6399999999999</v>
      </c>
      <c r="G111" s="48">
        <f t="shared" si="1"/>
        <v>1349.5500000000002</v>
      </c>
      <c r="H111" s="48">
        <f t="shared" ref="H111:H121" si="3">H78+Q78+Z78</f>
        <v>1619.4599999999998</v>
      </c>
    </row>
    <row r="112" spans="1:8" x14ac:dyDescent="0.25">
      <c r="A112" s="26">
        <v>3</v>
      </c>
      <c r="B112" s="27"/>
      <c r="C112" s="48">
        <f t="shared" si="2"/>
        <v>344.88</v>
      </c>
      <c r="D112" s="48">
        <f t="shared" si="1"/>
        <v>689.76</v>
      </c>
      <c r="E112" s="48">
        <f t="shared" si="1"/>
        <v>1034.6399999999999</v>
      </c>
      <c r="F112" s="48">
        <f t="shared" si="1"/>
        <v>1379.52</v>
      </c>
      <c r="G112" s="48">
        <f t="shared" si="1"/>
        <v>1724.3999999999999</v>
      </c>
      <c r="H112" s="48">
        <f t="shared" si="3"/>
        <v>2069.2799999999997</v>
      </c>
    </row>
    <row r="113" spans="1:8" x14ac:dyDescent="0.25">
      <c r="A113" s="26">
        <v>4</v>
      </c>
      <c r="B113" s="27"/>
      <c r="C113" s="48">
        <f t="shared" si="2"/>
        <v>419.84999999999997</v>
      </c>
      <c r="D113" s="48">
        <f t="shared" si="1"/>
        <v>839.69999999999993</v>
      </c>
      <c r="E113" s="48">
        <f t="shared" si="1"/>
        <v>1259.5500000000002</v>
      </c>
      <c r="F113" s="48">
        <f t="shared" si="1"/>
        <v>1679.3999999999999</v>
      </c>
      <c r="G113" s="48">
        <f t="shared" si="1"/>
        <v>2099.25</v>
      </c>
      <c r="H113" s="48">
        <f t="shared" si="3"/>
        <v>2519.1000000000004</v>
      </c>
    </row>
    <row r="114" spans="1:8" x14ac:dyDescent="0.25">
      <c r="A114" s="26">
        <v>5</v>
      </c>
      <c r="B114" s="27"/>
      <c r="C114" s="48">
        <f t="shared" si="2"/>
        <v>494.82</v>
      </c>
      <c r="D114" s="48">
        <f t="shared" si="1"/>
        <v>989.64</v>
      </c>
      <c r="E114" s="48">
        <f t="shared" si="1"/>
        <v>1484.4599999999998</v>
      </c>
      <c r="F114" s="48">
        <f t="shared" si="1"/>
        <v>1979.28</v>
      </c>
      <c r="G114" s="48">
        <f t="shared" si="1"/>
        <v>2474.1000000000004</v>
      </c>
      <c r="H114" s="48">
        <f t="shared" si="3"/>
        <v>2968.9199999999996</v>
      </c>
    </row>
    <row r="115" spans="1:8" x14ac:dyDescent="0.25">
      <c r="A115" s="26">
        <v>6</v>
      </c>
      <c r="B115" s="27"/>
      <c r="C115" s="48">
        <f t="shared" si="2"/>
        <v>569.79</v>
      </c>
      <c r="D115" s="48">
        <f t="shared" si="1"/>
        <v>1139.58</v>
      </c>
      <c r="E115" s="48">
        <f t="shared" si="1"/>
        <v>1709.37</v>
      </c>
      <c r="F115" s="48">
        <f t="shared" si="1"/>
        <v>2279.16</v>
      </c>
      <c r="G115" s="48">
        <f t="shared" si="1"/>
        <v>2848.95</v>
      </c>
      <c r="H115" s="48">
        <f t="shared" si="3"/>
        <v>3418.74</v>
      </c>
    </row>
    <row r="116" spans="1:8" x14ac:dyDescent="0.25">
      <c r="A116" s="26">
        <v>7</v>
      </c>
      <c r="B116" s="27"/>
      <c r="C116" s="48">
        <f t="shared" si="2"/>
        <v>644.76</v>
      </c>
      <c r="D116" s="48">
        <f t="shared" si="1"/>
        <v>1289.52</v>
      </c>
      <c r="E116" s="48">
        <f t="shared" si="1"/>
        <v>1934.28</v>
      </c>
      <c r="F116" s="48">
        <f t="shared" si="1"/>
        <v>2579.04</v>
      </c>
      <c r="G116" s="48">
        <f t="shared" si="1"/>
        <v>3223.7999999999997</v>
      </c>
      <c r="H116" s="48">
        <f t="shared" si="3"/>
        <v>3868.56</v>
      </c>
    </row>
    <row r="117" spans="1:8" x14ac:dyDescent="0.25">
      <c r="A117" s="26">
        <v>8</v>
      </c>
      <c r="B117" s="27"/>
      <c r="C117" s="48">
        <f t="shared" si="2"/>
        <v>719.7299999999999</v>
      </c>
      <c r="D117" s="48">
        <f t="shared" si="1"/>
        <v>1439.4599999999998</v>
      </c>
      <c r="E117" s="48">
        <f t="shared" si="1"/>
        <v>2159.19</v>
      </c>
      <c r="F117" s="48">
        <f t="shared" si="1"/>
        <v>2878.9199999999996</v>
      </c>
      <c r="G117" s="48">
        <f t="shared" si="1"/>
        <v>3598.6499999999996</v>
      </c>
      <c r="H117" s="48">
        <f t="shared" si="3"/>
        <v>4318.38</v>
      </c>
    </row>
    <row r="118" spans="1:8" x14ac:dyDescent="0.25">
      <c r="A118" s="26">
        <v>9</v>
      </c>
      <c r="B118" s="27"/>
      <c r="C118" s="48">
        <f t="shared" si="2"/>
        <v>794.69999999999993</v>
      </c>
      <c r="D118" s="48">
        <f t="shared" si="1"/>
        <v>1589.3999999999999</v>
      </c>
      <c r="E118" s="48">
        <f t="shared" si="1"/>
        <v>2384.1</v>
      </c>
      <c r="F118" s="48">
        <f t="shared" si="1"/>
        <v>3178.7999999999997</v>
      </c>
      <c r="G118" s="48">
        <f t="shared" si="1"/>
        <v>3973.5</v>
      </c>
      <c r="H118" s="48">
        <f t="shared" si="3"/>
        <v>4768.2</v>
      </c>
    </row>
    <row r="119" spans="1:8" x14ac:dyDescent="0.25">
      <c r="A119" s="26">
        <v>10</v>
      </c>
      <c r="B119" s="27"/>
      <c r="C119" s="48">
        <f t="shared" si="2"/>
        <v>869.67</v>
      </c>
      <c r="D119" s="48">
        <f t="shared" si="1"/>
        <v>1739.34</v>
      </c>
      <c r="E119" s="48">
        <f t="shared" si="1"/>
        <v>2609.0099999999998</v>
      </c>
      <c r="F119" s="48">
        <f t="shared" si="1"/>
        <v>3478.68</v>
      </c>
      <c r="G119" s="48">
        <f t="shared" si="1"/>
        <v>4348.3500000000004</v>
      </c>
      <c r="H119" s="48">
        <f t="shared" si="3"/>
        <v>5218.0199999999995</v>
      </c>
    </row>
    <row r="120" spans="1:8" x14ac:dyDescent="0.25">
      <c r="A120" s="26">
        <v>11</v>
      </c>
      <c r="B120" s="27"/>
      <c r="C120" s="48">
        <f t="shared" si="2"/>
        <v>944.64</v>
      </c>
      <c r="D120" s="48">
        <f t="shared" si="1"/>
        <v>1889.28</v>
      </c>
      <c r="E120" s="48">
        <f t="shared" si="1"/>
        <v>2833.9199999999996</v>
      </c>
      <c r="F120" s="48">
        <f t="shared" si="1"/>
        <v>3778.56</v>
      </c>
      <c r="G120" s="48">
        <f t="shared" si="1"/>
        <v>4723.2</v>
      </c>
      <c r="H120" s="48">
        <f t="shared" si="3"/>
        <v>5667.8399999999992</v>
      </c>
    </row>
    <row r="121" spans="1:8" x14ac:dyDescent="0.25">
      <c r="A121" s="26">
        <v>12</v>
      </c>
      <c r="B121" s="27"/>
      <c r="C121" s="48">
        <f>C88+L88+U88</f>
        <v>1019.61</v>
      </c>
      <c r="D121" s="48">
        <f t="shared" si="1"/>
        <v>2039.22</v>
      </c>
      <c r="E121" s="48">
        <f t="shared" si="1"/>
        <v>3058.83</v>
      </c>
      <c r="F121" s="48">
        <f t="shared" si="1"/>
        <v>4078.44</v>
      </c>
      <c r="G121" s="48">
        <f t="shared" si="1"/>
        <v>5098.0499999999993</v>
      </c>
      <c r="H121" s="48">
        <f t="shared" si="3"/>
        <v>6117.66</v>
      </c>
    </row>
  </sheetData>
  <mergeCells count="102">
    <mergeCell ref="A121:B121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S75:T75"/>
    <mergeCell ref="U75:Z75"/>
    <mergeCell ref="S76:T76"/>
    <mergeCell ref="S88:T88"/>
    <mergeCell ref="A107:H107"/>
    <mergeCell ref="A108:B108"/>
    <mergeCell ref="C108:H108"/>
    <mergeCell ref="S83:T83"/>
    <mergeCell ref="S84:T84"/>
    <mergeCell ref="S85:T85"/>
    <mergeCell ref="S86:T86"/>
    <mergeCell ref="S87:T87"/>
    <mergeCell ref="L25:M25"/>
    <mergeCell ref="N25:O25"/>
    <mergeCell ref="P25:Q25"/>
    <mergeCell ref="S74:Z74"/>
    <mergeCell ref="S77:T77"/>
    <mergeCell ref="S78:T78"/>
    <mergeCell ref="S79:T79"/>
    <mergeCell ref="S80:T80"/>
    <mergeCell ref="S81:T81"/>
    <mergeCell ref="S82:T82"/>
    <mergeCell ref="J84:K84"/>
    <mergeCell ref="J85:K85"/>
    <mergeCell ref="J86:K86"/>
    <mergeCell ref="J87:K87"/>
    <mergeCell ref="J88:K88"/>
    <mergeCell ref="J78:K78"/>
    <mergeCell ref="J79:K79"/>
    <mergeCell ref="J80:K80"/>
    <mergeCell ref="J81:K81"/>
    <mergeCell ref="J82:K82"/>
    <mergeCell ref="J83:K83"/>
    <mergeCell ref="A74:H74"/>
    <mergeCell ref="J74:Q74"/>
    <mergeCell ref="J75:K75"/>
    <mergeCell ref="L75:Q75"/>
    <mergeCell ref="J76:K76"/>
    <mergeCell ref="J77:K77"/>
    <mergeCell ref="A84:B84"/>
    <mergeCell ref="A85:B85"/>
    <mergeCell ref="A86:B86"/>
    <mergeCell ref="A87:B87"/>
    <mergeCell ref="A88:B88"/>
    <mergeCell ref="A78:B78"/>
    <mergeCell ref="A79:B79"/>
    <mergeCell ref="A80:B80"/>
    <mergeCell ref="A81:B81"/>
    <mergeCell ref="A82:B82"/>
    <mergeCell ref="A83:B83"/>
    <mergeCell ref="A77:B77"/>
    <mergeCell ref="C75:H75"/>
    <mergeCell ref="A75:B75"/>
    <mergeCell ref="K47:O47"/>
    <mergeCell ref="K58:O58"/>
    <mergeCell ref="A76:B76"/>
    <mergeCell ref="L28:M28"/>
    <mergeCell ref="P24:Q24"/>
    <mergeCell ref="K35:O35"/>
    <mergeCell ref="K36:O36"/>
    <mergeCell ref="L26:M26"/>
    <mergeCell ref="N26:O26"/>
    <mergeCell ref="P26:Q26"/>
    <mergeCell ref="L31:M31"/>
    <mergeCell ref="N31:O31"/>
    <mergeCell ref="P31:Q31"/>
    <mergeCell ref="L24:M24"/>
    <mergeCell ref="N24:O24"/>
    <mergeCell ref="P28:Q28"/>
    <mergeCell ref="N28:O28"/>
    <mergeCell ref="N30:O30"/>
    <mergeCell ref="P30:Q30"/>
    <mergeCell ref="L30:M30"/>
    <mergeCell ref="L23:Q23"/>
    <mergeCell ref="L29:M29"/>
    <mergeCell ref="N29:O29"/>
    <mergeCell ref="P29:Q29"/>
    <mergeCell ref="L27:M27"/>
    <mergeCell ref="N27:O27"/>
    <mergeCell ref="P27:Q27"/>
    <mergeCell ref="L22:M22"/>
    <mergeCell ref="N22:O22"/>
    <mergeCell ref="P22:Q22"/>
    <mergeCell ref="K6:O18"/>
    <mergeCell ref="L4:O4"/>
    <mergeCell ref="L2:M2"/>
    <mergeCell ref="N2:O2"/>
    <mergeCell ref="L3:M3"/>
    <mergeCell ref="N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Créer un compte PRO</vt:lpstr>
      <vt:lpstr>Création d'un deal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2011-06-26T22:02:51Z</dcterms:modified>
</cp:coreProperties>
</file>