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réer un compte PRO" sheetId="3" r:id="rId1"/>
    <sheet name="Création d'un deal" sheetId="4" r:id="rId2"/>
  </sheets>
  <calcPr calcId="144525"/>
</workbook>
</file>

<file path=xl/calcChain.xml><?xml version="1.0" encoding="utf-8"?>
<calcChain xmlns="http://schemas.openxmlformats.org/spreadsheetml/2006/main">
  <c r="Z79" i="3" l="1"/>
  <c r="Z80" i="3"/>
  <c r="Z81" i="3"/>
  <c r="Z82" i="3"/>
  <c r="Z83" i="3"/>
  <c r="Z84" i="3"/>
  <c r="Z85" i="3"/>
  <c r="Z86" i="3"/>
  <c r="Z87" i="3"/>
  <c r="Z88" i="3"/>
  <c r="Y79" i="3"/>
  <c r="Y80" i="3"/>
  <c r="Y81" i="3"/>
  <c r="Y82" i="3"/>
  <c r="Y83" i="3"/>
  <c r="Y84" i="3"/>
  <c r="Y85" i="3"/>
  <c r="Y86" i="3"/>
  <c r="Y87" i="3"/>
  <c r="Y88" i="3"/>
  <c r="X79" i="3"/>
  <c r="X80" i="3"/>
  <c r="X81" i="3"/>
  <c r="X82" i="3"/>
  <c r="X83" i="3"/>
  <c r="X84" i="3"/>
  <c r="X85" i="3"/>
  <c r="X86" i="3"/>
  <c r="X87" i="3"/>
  <c r="X88" i="3"/>
  <c r="W88" i="3"/>
  <c r="W79" i="3"/>
  <c r="W80" i="3"/>
  <c r="W81" i="3"/>
  <c r="W82" i="3"/>
  <c r="W83" i="3"/>
  <c r="W84" i="3"/>
  <c r="W85" i="3"/>
  <c r="W86" i="3"/>
  <c r="W87" i="3"/>
  <c r="V79" i="3"/>
  <c r="V80" i="3"/>
  <c r="V81" i="3"/>
  <c r="V82" i="3"/>
  <c r="V83" i="3"/>
  <c r="V84" i="3"/>
  <c r="V85" i="3"/>
  <c r="V86" i="3"/>
  <c r="V87" i="3"/>
  <c r="V88" i="3"/>
  <c r="U79" i="3"/>
  <c r="U80" i="3"/>
  <c r="U81" i="3"/>
  <c r="U82" i="3"/>
  <c r="U83" i="3"/>
  <c r="U84" i="3"/>
  <c r="U85" i="3"/>
  <c r="U86" i="3"/>
  <c r="U87" i="3"/>
  <c r="U88" i="3"/>
  <c r="U78" i="3"/>
  <c r="Z78" i="3"/>
  <c r="Y78" i="3"/>
  <c r="X78" i="3"/>
  <c r="W78" i="3"/>
  <c r="V78" i="3"/>
  <c r="X77" i="3"/>
  <c r="Y77" i="3"/>
  <c r="Z77" i="3"/>
  <c r="W77" i="3"/>
  <c r="V77" i="3"/>
  <c r="U77" i="3"/>
  <c r="H111" i="3" l="1"/>
  <c r="H112" i="3"/>
  <c r="H113" i="3"/>
  <c r="H114" i="3"/>
  <c r="H115" i="3"/>
  <c r="H116" i="3"/>
  <c r="H117" i="3"/>
  <c r="H118" i="3"/>
  <c r="H119" i="3"/>
  <c r="H120" i="3"/>
  <c r="H121" i="3"/>
  <c r="G116" i="3"/>
  <c r="G117" i="3"/>
  <c r="F121" i="3"/>
  <c r="F112" i="3"/>
  <c r="F113" i="3"/>
  <c r="F120" i="3"/>
  <c r="E121" i="3"/>
  <c r="E118" i="3"/>
  <c r="C111" i="3"/>
  <c r="C112" i="3"/>
  <c r="C118" i="3"/>
  <c r="C119" i="3"/>
  <c r="C120" i="3"/>
  <c r="C110" i="3"/>
  <c r="C117" i="3"/>
  <c r="G115" i="3"/>
  <c r="G114" i="3"/>
  <c r="F111" i="3"/>
  <c r="M64" i="3"/>
  <c r="M53" i="3"/>
  <c r="M42" i="3"/>
  <c r="Q79" i="3"/>
  <c r="Q80" i="3"/>
  <c r="Q81" i="3"/>
  <c r="Q82" i="3"/>
  <c r="Q83" i="3"/>
  <c r="Q84" i="3"/>
  <c r="Q85" i="3"/>
  <c r="Q86" i="3"/>
  <c r="Q87" i="3"/>
  <c r="Q88" i="3"/>
  <c r="P79" i="3"/>
  <c r="P80" i="3"/>
  <c r="P81" i="3"/>
  <c r="P82" i="3"/>
  <c r="P83" i="3"/>
  <c r="P84" i="3"/>
  <c r="P85" i="3"/>
  <c r="P86" i="3"/>
  <c r="P87" i="3"/>
  <c r="P88" i="3"/>
  <c r="O79" i="3"/>
  <c r="O80" i="3"/>
  <c r="O81" i="3"/>
  <c r="O82" i="3"/>
  <c r="O83" i="3"/>
  <c r="O84" i="3"/>
  <c r="O85" i="3"/>
  <c r="O86" i="3"/>
  <c r="O87" i="3"/>
  <c r="O88" i="3"/>
  <c r="N79" i="3"/>
  <c r="N80" i="3"/>
  <c r="N81" i="3"/>
  <c r="N82" i="3"/>
  <c r="N83" i="3"/>
  <c r="N84" i="3"/>
  <c r="N85" i="3"/>
  <c r="N86" i="3"/>
  <c r="N87" i="3"/>
  <c r="N88" i="3"/>
  <c r="M79" i="3"/>
  <c r="M80" i="3"/>
  <c r="M81" i="3"/>
  <c r="M82" i="3"/>
  <c r="M83" i="3"/>
  <c r="M84" i="3"/>
  <c r="M85" i="3"/>
  <c r="M86" i="3"/>
  <c r="M87" i="3"/>
  <c r="M88" i="3"/>
  <c r="L79" i="3"/>
  <c r="L80" i="3"/>
  <c r="L81" i="3"/>
  <c r="L82" i="3"/>
  <c r="L83" i="3"/>
  <c r="L84" i="3"/>
  <c r="L85" i="3"/>
  <c r="L86" i="3"/>
  <c r="L87" i="3"/>
  <c r="L88" i="3"/>
  <c r="C121" i="3" s="1"/>
  <c r="Q78" i="3"/>
  <c r="P78" i="3"/>
  <c r="O78" i="3"/>
  <c r="N78" i="3"/>
  <c r="M78" i="3"/>
  <c r="L78" i="3"/>
  <c r="Q77" i="3"/>
  <c r="H110" i="3" s="1"/>
  <c r="P77" i="3"/>
  <c r="O77" i="3"/>
  <c r="N77" i="3"/>
  <c r="M77" i="3"/>
  <c r="L77" i="3"/>
  <c r="H79" i="3"/>
  <c r="H80" i="3"/>
  <c r="H81" i="3"/>
  <c r="H82" i="3"/>
  <c r="H83" i="3"/>
  <c r="H84" i="3"/>
  <c r="H85" i="3"/>
  <c r="H86" i="3"/>
  <c r="H87" i="3"/>
  <c r="H88" i="3"/>
  <c r="G79" i="3"/>
  <c r="G112" i="3" s="1"/>
  <c r="G80" i="3"/>
  <c r="G113" i="3" s="1"/>
  <c r="G81" i="3"/>
  <c r="G82" i="3"/>
  <c r="G83" i="3"/>
  <c r="G84" i="3"/>
  <c r="G85" i="3"/>
  <c r="G118" i="3" s="1"/>
  <c r="G86" i="3"/>
  <c r="G119" i="3" s="1"/>
  <c r="G87" i="3"/>
  <c r="G120" i="3" s="1"/>
  <c r="G88" i="3"/>
  <c r="G121" i="3" s="1"/>
  <c r="F79" i="3"/>
  <c r="F80" i="3"/>
  <c r="F81" i="3"/>
  <c r="F114" i="3" s="1"/>
  <c r="F82" i="3"/>
  <c r="F115" i="3" s="1"/>
  <c r="F83" i="3"/>
  <c r="F116" i="3" s="1"/>
  <c r="F84" i="3"/>
  <c r="F117" i="3" s="1"/>
  <c r="F85" i="3"/>
  <c r="F118" i="3" s="1"/>
  <c r="F86" i="3"/>
  <c r="F119" i="3" s="1"/>
  <c r="F87" i="3"/>
  <c r="F88" i="3"/>
  <c r="E79" i="3"/>
  <c r="E112" i="3" s="1"/>
  <c r="E80" i="3"/>
  <c r="E113" i="3" s="1"/>
  <c r="E81" i="3"/>
  <c r="E114" i="3" s="1"/>
  <c r="E82" i="3"/>
  <c r="E115" i="3" s="1"/>
  <c r="E83" i="3"/>
  <c r="E116" i="3" s="1"/>
  <c r="E84" i="3"/>
  <c r="E117" i="3" s="1"/>
  <c r="E85" i="3"/>
  <c r="E86" i="3"/>
  <c r="E119" i="3" s="1"/>
  <c r="E87" i="3"/>
  <c r="E120" i="3" s="1"/>
  <c r="E88" i="3"/>
  <c r="D79" i="3"/>
  <c r="D112" i="3" s="1"/>
  <c r="D80" i="3"/>
  <c r="D113" i="3" s="1"/>
  <c r="D81" i="3"/>
  <c r="D114" i="3" s="1"/>
  <c r="D82" i="3"/>
  <c r="D115" i="3" s="1"/>
  <c r="D83" i="3"/>
  <c r="D116" i="3" s="1"/>
  <c r="D84" i="3"/>
  <c r="D117" i="3" s="1"/>
  <c r="D85" i="3"/>
  <c r="D118" i="3" s="1"/>
  <c r="D86" i="3"/>
  <c r="D119" i="3" s="1"/>
  <c r="D87" i="3"/>
  <c r="D120" i="3" s="1"/>
  <c r="D88" i="3"/>
  <c r="D121" i="3" s="1"/>
  <c r="H78" i="3"/>
  <c r="G78" i="3"/>
  <c r="G111" i="3" s="1"/>
  <c r="F78" i="3"/>
  <c r="E78" i="3"/>
  <c r="E111" i="3" s="1"/>
  <c r="D78" i="3"/>
  <c r="D111" i="3" s="1"/>
  <c r="C79" i="3"/>
  <c r="C80" i="3"/>
  <c r="C113" i="3" s="1"/>
  <c r="C81" i="3"/>
  <c r="C114" i="3" s="1"/>
  <c r="C82" i="3"/>
  <c r="C115" i="3" s="1"/>
  <c r="C83" i="3"/>
  <c r="C116" i="3" s="1"/>
  <c r="C84" i="3"/>
  <c r="C85" i="3"/>
  <c r="C86" i="3"/>
  <c r="C87" i="3"/>
  <c r="C88" i="3"/>
  <c r="C78" i="3"/>
  <c r="D77" i="3"/>
  <c r="D110" i="3" s="1"/>
  <c r="E77" i="3"/>
  <c r="E110" i="3" s="1"/>
  <c r="F77" i="3"/>
  <c r="F110" i="3" s="1"/>
  <c r="G77" i="3"/>
  <c r="G110" i="3" s="1"/>
  <c r="H77" i="3"/>
  <c r="C77" i="3"/>
  <c r="M67" i="3"/>
  <c r="M66" i="3"/>
  <c r="M65" i="3"/>
  <c r="M63" i="3"/>
  <c r="M62" i="3"/>
  <c r="M61" i="3"/>
  <c r="M60" i="3"/>
  <c r="M59" i="3"/>
  <c r="M56" i="3"/>
  <c r="M55" i="3"/>
  <c r="M54" i="3"/>
  <c r="M52" i="3"/>
  <c r="M51" i="3"/>
  <c r="M50" i="3"/>
  <c r="M49" i="3"/>
  <c r="M48" i="3"/>
  <c r="M45" i="3"/>
  <c r="M44" i="3"/>
  <c r="M43" i="3"/>
  <c r="M41" i="3"/>
  <c r="M40" i="3"/>
  <c r="M39" i="3"/>
  <c r="M38" i="3"/>
  <c r="M37" i="3"/>
  <c r="O37" i="3" l="1"/>
  <c r="O38" i="3" s="1"/>
  <c r="O59" i="3"/>
  <c r="O60" i="3" s="1"/>
  <c r="O48" i="3"/>
  <c r="O49" i="3" s="1"/>
</calcChain>
</file>

<file path=xl/sharedStrings.xml><?xml version="1.0" encoding="utf-8"?>
<sst xmlns="http://schemas.openxmlformats.org/spreadsheetml/2006/main" count="76" uniqueCount="40">
  <si>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</si>
  <si>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</si>
  <si>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</si>
  <si>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</si>
  <si>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</si>
  <si>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</si>
  <si>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</si>
  <si>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r>
      <t>La création d'un compte PRO est obligatoirement payant.
Le prix de base est</t>
    </r>
    <r>
      <rPr>
        <b/>
        <sz val="11"/>
        <color theme="1"/>
        <rFont val="Calibri"/>
        <family val="2"/>
        <scheme val="minor"/>
      </rPr>
      <t xml:space="preserve"> 29.99€</t>
    </r>
    <r>
      <rPr>
        <sz val="11"/>
        <color theme="1"/>
        <rFont val="Calibri"/>
        <family val="2"/>
        <scheme val="minor"/>
      </rPr>
      <t xml:space="preserve"> pour se créer un compte à vie.
Il est possible lors de la création d'un compte de souscrire directement 1 mois d'accès: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 xml:space="preserve">29.99€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</si>
  <si>
    <t>Direct</t>
  </si>
  <si>
    <t>Nb photos par deal</t>
  </si>
  <si>
    <t>non</t>
  </si>
  <si>
    <t>oui</t>
  </si>
  <si>
    <t>N/A</t>
  </si>
  <si>
    <t>Pack 1 * pub</t>
  </si>
  <si>
    <t>Pack 10 * images secondaires</t>
  </si>
  <si>
    <t>Pack 4 * options priorité visuel</t>
  </si>
  <si>
    <t>Exemple financement</t>
  </si>
  <si>
    <t>Total  € / mois:</t>
  </si>
  <si>
    <t>Nb création compte PRO normal</t>
  </si>
  <si>
    <t>Nb création compte PRO direct</t>
  </si>
  <si>
    <t>Nb création compte PRO prenium</t>
  </si>
  <si>
    <t>Cas début / mois</t>
  </si>
  <si>
    <t>Nb pack images</t>
  </si>
  <si>
    <t>Nb pack priorité visuel</t>
  </si>
  <si>
    <t>Nb pack pub</t>
  </si>
  <si>
    <t>Nb pass normal</t>
  </si>
  <si>
    <t>Nb pass prenium</t>
  </si>
  <si>
    <t>Nb pass direct</t>
  </si>
  <si>
    <t>Pub / mois</t>
  </si>
  <si>
    <t>Cas avancé / mois</t>
  </si>
  <si>
    <t>Cas fin / mois</t>
  </si>
  <si>
    <t>Total  € / an</t>
  </si>
  <si>
    <t>Nb Nouveau compte / mois</t>
  </si>
  <si>
    <t>Au bout de x mois</t>
  </si>
  <si>
    <t>Compte normal</t>
  </si>
  <si>
    <t>En considérant que chaque compte PRO rachète un pass chaque mois / sans options</t>
  </si>
  <si>
    <t>Compte prenium</t>
  </si>
  <si>
    <t>Compte direct</t>
  </si>
  <si>
    <t>Total</t>
  </si>
  <si>
    <t>En considérant que chaque compte direct créé 1 deals chaque mois / sans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</si>
</sst>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2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3" borderId="3" xfId="0" applyFont="1" applyFill="1" applyBorder="1"/>
    <xf numFmtId="0" fontId="0" fillId="0" borderId="1" xfId="0" applyBorder="1" applyAlignment="1"/>
    <xf numFmtId="0" fontId="0" fillId="15" borderId="1" xfId="0" applyFill="1" applyBorder="1" applyAlignment="1"/>
    <xf numFmtId="164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4" borderId="1" xfId="3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3" borderId="1" xfId="2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Client normal 1/ 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7"/>
          <c:order val="7"/>
          <c:tx>
            <c:v>Client normal 2/mois</c:v>
          </c:tx>
          <c:marker>
            <c:symbol val="none"/>
          </c:marker>
          <c:xVal>
            <c:strRef>
              <c:f>'Créer un compte PRO'!$A$77:$B$87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xVal>
          <c:yVal>
            <c:numRef>
              <c:f>'Créer un 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8"/>
          <c:order val="8"/>
          <c:tx>
            <c:v>Client normal 3/mois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9"/>
          <c:order val="9"/>
          <c:tx>
            <c:v>Client normal 4/mois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10"/>
          <c:order val="10"/>
          <c:tx>
            <c:v>Client normal 5/mois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11"/>
          <c:order val="11"/>
          <c:tx>
            <c:v>Client normal 6/mois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ser>
          <c:idx val="0"/>
          <c:order val="0"/>
          <c:tx>
            <c:v>Client normal 1/ mois</c:v>
          </c:tx>
          <c:marker>
            <c:symbol val="none"/>
          </c:marker>
          <c:xVal>
            <c:strRef>
              <c:f>'Créer un 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'Créer un 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1"/>
          <c:order val="1"/>
          <c:tx>
            <c:v>Client normal 2/mois</c:v>
          </c:tx>
          <c:marker>
            <c:symbol val="none"/>
          </c:marker>
          <c:xVal>
            <c:strRef>
              <c:f>'Créer un compte PRO'!$A$76:$B$86</c:f>
              <c:strCache>
                <c:ptCount val="11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'Créer un 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2"/>
          <c:order val="2"/>
          <c:tx>
            <c:v>Client normal 3/mois</c:v>
          </c:tx>
          <c:marker>
            <c:symbol val="none"/>
          </c:marker>
          <c:xVal>
            <c:strRef>
              <c:f>'Créer un 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'Créer un 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3"/>
          <c:order val="3"/>
          <c:tx>
            <c:v>Client normal 4/mois</c:v>
          </c:tx>
          <c:marker>
            <c:symbol val="none"/>
          </c:marker>
          <c:xVal>
            <c:strRef>
              <c:f>'Créer un 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'Créer un 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4"/>
          <c:order val="4"/>
          <c:tx>
            <c:v>Client normal 5/mois</c:v>
          </c:tx>
          <c:marker>
            <c:symbol val="none"/>
          </c:marker>
          <c:xVal>
            <c:strRef>
              <c:f>'Créer un 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'Créer un 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5"/>
          <c:order val="5"/>
          <c:tx>
            <c:v>Client normal 6/mois</c:v>
          </c:tx>
          <c:marker>
            <c:symbol val="none"/>
          </c:marker>
          <c:xVal>
            <c:strRef>
              <c:f>'Créer un 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'Créer un 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9472"/>
        <c:axId val="73450048"/>
      </c:scatterChart>
      <c:valAx>
        <c:axId val="73449472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3450048"/>
        <c:crosses val="autoZero"/>
        <c:crossBetween val="midCat"/>
      </c:valAx>
      <c:valAx>
        <c:axId val="73450048"/>
        <c:scaling>
          <c:orientation val="minMax"/>
        </c:scaling>
        <c:delete val="0"/>
        <c:axPos val="l"/>
        <c:minorGridlines/>
        <c:numFmt formatCode="#,##0.00\ &quot;€&quot;" sourceLinked="1"/>
        <c:majorTickMark val="out"/>
        <c:minorTickMark val="none"/>
        <c:tickLblPos val="nextTo"/>
        <c:crossAx val="734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158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21</xdr:row>
      <xdr:rowOff>142875</xdr:rowOff>
    </xdr:from>
    <xdr:to>
      <xdr:col>8</xdr:col>
      <xdr:colOff>63489</xdr:colOff>
      <xdr:row>43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</xdr:colOff>
      <xdr:row>88</xdr:row>
      <xdr:rowOff>42861</xdr:rowOff>
    </xdr:from>
    <xdr:to>
      <xdr:col>8</xdr:col>
      <xdr:colOff>38101</xdr:colOff>
      <xdr:row>103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1"/>
  <sheetViews>
    <sheetView tabSelected="1" topLeftCell="A95" workbookViewId="0">
      <selection activeCell="K71" sqref="K71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49" t="s">
        <v>0</v>
      </c>
      <c r="M2" s="49"/>
      <c r="N2" s="50" t="s">
        <v>1</v>
      </c>
      <c r="O2" s="50"/>
    </row>
    <row r="3" spans="11:15" x14ac:dyDescent="0.25">
      <c r="K3" s="2" t="s">
        <v>3</v>
      </c>
      <c r="L3" s="46">
        <v>14.99</v>
      </c>
      <c r="M3" s="48"/>
      <c r="N3" s="46">
        <v>29.99</v>
      </c>
      <c r="O3" s="48"/>
    </row>
    <row r="4" spans="11:15" x14ac:dyDescent="0.25">
      <c r="K4" s="2" t="s">
        <v>6</v>
      </c>
      <c r="L4" s="46">
        <v>29.99</v>
      </c>
      <c r="M4" s="47"/>
      <c r="N4" s="47"/>
      <c r="O4" s="48"/>
    </row>
    <row r="6" spans="11:15" x14ac:dyDescent="0.25">
      <c r="K6" s="37" t="s">
        <v>7</v>
      </c>
      <c r="L6" s="38"/>
      <c r="M6" s="38"/>
      <c r="N6" s="38"/>
      <c r="O6" s="39"/>
    </row>
    <row r="7" spans="11:15" x14ac:dyDescent="0.25">
      <c r="K7" s="40"/>
      <c r="L7" s="41"/>
      <c r="M7" s="41"/>
      <c r="N7" s="41"/>
      <c r="O7" s="42"/>
    </row>
    <row r="8" spans="11:15" x14ac:dyDescent="0.25">
      <c r="K8" s="40"/>
      <c r="L8" s="41"/>
      <c r="M8" s="41"/>
      <c r="N8" s="41"/>
      <c r="O8" s="42"/>
    </row>
    <row r="9" spans="11:15" x14ac:dyDescent="0.25">
      <c r="K9" s="40"/>
      <c r="L9" s="41"/>
      <c r="M9" s="41"/>
      <c r="N9" s="41"/>
      <c r="O9" s="42"/>
    </row>
    <row r="10" spans="11:15" x14ac:dyDescent="0.25">
      <c r="K10" s="40"/>
      <c r="L10" s="41"/>
      <c r="M10" s="41"/>
      <c r="N10" s="41"/>
      <c r="O10" s="42"/>
    </row>
    <row r="11" spans="11:15" x14ac:dyDescent="0.25">
      <c r="K11" s="40"/>
      <c r="L11" s="41"/>
      <c r="M11" s="41"/>
      <c r="N11" s="41"/>
      <c r="O11" s="42"/>
    </row>
    <row r="12" spans="11:15" x14ac:dyDescent="0.25">
      <c r="K12" s="40"/>
      <c r="L12" s="41"/>
      <c r="M12" s="41"/>
      <c r="N12" s="41"/>
      <c r="O12" s="42"/>
    </row>
    <row r="13" spans="11:15" x14ac:dyDescent="0.25">
      <c r="K13" s="40"/>
      <c r="L13" s="41"/>
      <c r="M13" s="41"/>
      <c r="N13" s="41"/>
      <c r="O13" s="42"/>
    </row>
    <row r="14" spans="11:15" x14ac:dyDescent="0.25">
      <c r="K14" s="40"/>
      <c r="L14" s="41"/>
      <c r="M14" s="41"/>
      <c r="N14" s="41"/>
      <c r="O14" s="42"/>
    </row>
    <row r="15" spans="11:15" x14ac:dyDescent="0.25">
      <c r="K15" s="40"/>
      <c r="L15" s="41"/>
      <c r="M15" s="41"/>
      <c r="N15" s="41"/>
      <c r="O15" s="42"/>
    </row>
    <row r="16" spans="11:15" x14ac:dyDescent="0.25">
      <c r="K16" s="40"/>
      <c r="L16" s="41"/>
      <c r="M16" s="41"/>
      <c r="N16" s="41"/>
      <c r="O16" s="42"/>
    </row>
    <row r="17" spans="11:17" x14ac:dyDescent="0.25">
      <c r="K17" s="40"/>
      <c r="L17" s="41"/>
      <c r="M17" s="41"/>
      <c r="N17" s="41"/>
      <c r="O17" s="42"/>
    </row>
    <row r="18" spans="11:17" x14ac:dyDescent="0.25">
      <c r="K18" s="43"/>
      <c r="L18" s="44"/>
      <c r="M18" s="44"/>
      <c r="N18" s="44"/>
      <c r="O18" s="45"/>
    </row>
    <row r="22" spans="11:17" x14ac:dyDescent="0.25">
      <c r="L22" s="32" t="s">
        <v>0</v>
      </c>
      <c r="M22" s="33"/>
      <c r="N22" s="34" t="s">
        <v>1</v>
      </c>
      <c r="O22" s="35"/>
      <c r="P22" s="36" t="s">
        <v>8</v>
      </c>
      <c r="Q22" s="36"/>
    </row>
    <row r="23" spans="11:17" x14ac:dyDescent="0.25">
      <c r="K23" s="2" t="s">
        <v>6</v>
      </c>
      <c r="L23" s="29">
        <v>39.99</v>
      </c>
      <c r="M23" s="30"/>
      <c r="N23" s="30"/>
      <c r="O23" s="30"/>
      <c r="P23" s="30"/>
      <c r="Q23" s="31"/>
    </row>
    <row r="24" spans="11:17" x14ac:dyDescent="0.25">
      <c r="K24" s="2" t="s">
        <v>3</v>
      </c>
      <c r="L24" s="27">
        <v>14.99</v>
      </c>
      <c r="M24" s="28"/>
      <c r="N24" s="27">
        <v>29.99</v>
      </c>
      <c r="O24" s="28"/>
      <c r="P24" s="19">
        <v>0</v>
      </c>
      <c r="Q24" s="20"/>
    </row>
    <row r="25" spans="11:17" x14ac:dyDescent="0.25">
      <c r="K25" s="2" t="s">
        <v>2</v>
      </c>
      <c r="L25" s="17">
        <v>0</v>
      </c>
      <c r="M25" s="17"/>
      <c r="N25" s="17">
        <v>0</v>
      </c>
      <c r="O25" s="17"/>
      <c r="P25" s="17">
        <v>6.99</v>
      </c>
      <c r="Q25" s="17"/>
    </row>
    <row r="26" spans="11:17" x14ac:dyDescent="0.25">
      <c r="K26" s="2" t="s">
        <v>28</v>
      </c>
      <c r="L26" s="23">
        <v>0</v>
      </c>
      <c r="M26" s="24"/>
      <c r="N26" s="23">
        <v>2</v>
      </c>
      <c r="O26" s="24"/>
      <c r="P26" s="23">
        <v>0</v>
      </c>
      <c r="Q26" s="24"/>
    </row>
    <row r="27" spans="11:17" x14ac:dyDescent="0.25">
      <c r="K27" s="2" t="s">
        <v>9</v>
      </c>
      <c r="L27" s="23">
        <v>1</v>
      </c>
      <c r="M27" s="24"/>
      <c r="N27" s="23" t="s">
        <v>4</v>
      </c>
      <c r="O27" s="24"/>
      <c r="P27" s="23">
        <v>1</v>
      </c>
      <c r="Q27" s="24"/>
    </row>
    <row r="28" spans="11:17" x14ac:dyDescent="0.25">
      <c r="K28" s="2" t="s">
        <v>5</v>
      </c>
      <c r="L28" s="10" t="s">
        <v>10</v>
      </c>
      <c r="M28" s="11"/>
      <c r="N28" s="10" t="s">
        <v>11</v>
      </c>
      <c r="O28" s="11"/>
      <c r="P28" s="10" t="s">
        <v>10</v>
      </c>
      <c r="Q28" s="11"/>
    </row>
    <row r="29" spans="11:17" x14ac:dyDescent="0.25">
      <c r="K29" s="2" t="s">
        <v>14</v>
      </c>
      <c r="L29" s="25">
        <v>2.4900000000000002</v>
      </c>
      <c r="M29" s="25"/>
      <c r="N29" s="26" t="s">
        <v>12</v>
      </c>
      <c r="O29" s="26"/>
      <c r="P29" s="25">
        <v>2.4900000000000002</v>
      </c>
      <c r="Q29" s="25"/>
    </row>
    <row r="30" spans="11:17" x14ac:dyDescent="0.25">
      <c r="K30" s="2" t="s">
        <v>13</v>
      </c>
      <c r="L30" s="25">
        <v>6.99</v>
      </c>
      <c r="M30" s="25"/>
      <c r="N30" s="25">
        <v>6.99</v>
      </c>
      <c r="O30" s="25"/>
      <c r="P30" s="25">
        <v>6.99</v>
      </c>
      <c r="Q30" s="25"/>
    </row>
    <row r="31" spans="11:17" x14ac:dyDescent="0.25">
      <c r="K31" s="2" t="s">
        <v>15</v>
      </c>
      <c r="L31" s="25">
        <v>2.99</v>
      </c>
      <c r="M31" s="25"/>
      <c r="N31" s="26" t="s">
        <v>12</v>
      </c>
      <c r="O31" s="26"/>
      <c r="P31" s="25">
        <v>2.99</v>
      </c>
      <c r="Q31" s="25"/>
    </row>
    <row r="35" spans="11:15" x14ac:dyDescent="0.25">
      <c r="K35" s="21" t="s">
        <v>16</v>
      </c>
      <c r="L35" s="21"/>
      <c r="M35" s="21"/>
      <c r="N35" s="21"/>
      <c r="O35" s="22"/>
    </row>
    <row r="36" spans="11:15" x14ac:dyDescent="0.25">
      <c r="K36" s="18" t="s">
        <v>21</v>
      </c>
      <c r="L36" s="18"/>
      <c r="M36" s="18"/>
      <c r="N36" s="18"/>
      <c r="O36" s="18"/>
    </row>
    <row r="37" spans="11:15" x14ac:dyDescent="0.25">
      <c r="K37" s="3" t="s">
        <v>18</v>
      </c>
      <c r="L37" s="4">
        <v>6</v>
      </c>
      <c r="M37" s="5">
        <f>L37 * $L$23</f>
        <v>239.94</v>
      </c>
      <c r="N37" s="6" t="s">
        <v>17</v>
      </c>
      <c r="O37" s="5">
        <f>SUM(M37:M45)</f>
        <v>959.56999999999994</v>
      </c>
    </row>
    <row r="38" spans="11:15" x14ac:dyDescent="0.25">
      <c r="K38" s="1" t="s">
        <v>20</v>
      </c>
      <c r="L38" s="4">
        <v>4</v>
      </c>
      <c r="M38" s="5">
        <f>L38*$L$23</f>
        <v>159.96</v>
      </c>
      <c r="N38" s="6" t="s">
        <v>31</v>
      </c>
      <c r="O38" s="5">
        <f>O37*12</f>
        <v>11514.84</v>
      </c>
    </row>
    <row r="39" spans="11:15" x14ac:dyDescent="0.25">
      <c r="K39" s="3" t="s">
        <v>19</v>
      </c>
      <c r="L39" s="4">
        <v>2</v>
      </c>
      <c r="M39" s="5">
        <f>L39*$L$23</f>
        <v>79.98</v>
      </c>
    </row>
    <row r="40" spans="11:15" x14ac:dyDescent="0.25">
      <c r="K40" s="1" t="s">
        <v>25</v>
      </c>
      <c r="L40" s="4">
        <v>12</v>
      </c>
      <c r="M40" s="5">
        <f>L40*$L$24</f>
        <v>179.88</v>
      </c>
    </row>
    <row r="41" spans="11:15" x14ac:dyDescent="0.25">
      <c r="K41" s="3" t="s">
        <v>26</v>
      </c>
      <c r="L41" s="4">
        <v>8</v>
      </c>
      <c r="M41" s="5">
        <f>L41*$N$24</f>
        <v>239.92</v>
      </c>
    </row>
    <row r="42" spans="11:15" x14ac:dyDescent="0.25">
      <c r="K42" s="1" t="s">
        <v>27</v>
      </c>
      <c r="L42" s="4">
        <v>6</v>
      </c>
      <c r="M42" s="5">
        <f>L42*$P$25</f>
        <v>41.94</v>
      </c>
    </row>
    <row r="43" spans="11:15" x14ac:dyDescent="0.25">
      <c r="K43" s="3" t="s">
        <v>22</v>
      </c>
      <c r="L43" s="4">
        <v>2</v>
      </c>
      <c r="M43" s="5">
        <f>L43*$L$29</f>
        <v>4.9800000000000004</v>
      </c>
    </row>
    <row r="44" spans="11:15" x14ac:dyDescent="0.25">
      <c r="K44" s="1" t="s">
        <v>24</v>
      </c>
      <c r="L44" s="4">
        <v>1</v>
      </c>
      <c r="M44" s="5">
        <f>L44*$L$30</f>
        <v>6.99</v>
      </c>
    </row>
    <row r="45" spans="11:15" x14ac:dyDescent="0.25">
      <c r="K45" s="3" t="s">
        <v>23</v>
      </c>
      <c r="L45" s="4">
        <v>2</v>
      </c>
      <c r="M45" s="5">
        <f>L31*$L$45</f>
        <v>5.98</v>
      </c>
    </row>
    <row r="47" spans="11:15" x14ac:dyDescent="0.25">
      <c r="K47" s="18" t="s">
        <v>29</v>
      </c>
      <c r="L47" s="18"/>
      <c r="M47" s="18"/>
      <c r="N47" s="18"/>
      <c r="O47" s="18"/>
    </row>
    <row r="48" spans="11:15" x14ac:dyDescent="0.25">
      <c r="K48" s="3" t="s">
        <v>18</v>
      </c>
      <c r="L48" s="4">
        <v>8</v>
      </c>
      <c r="M48" s="5">
        <f>L48 * $L$23</f>
        <v>319.92</v>
      </c>
      <c r="N48" s="6" t="s">
        <v>17</v>
      </c>
      <c r="O48" s="5">
        <f>SUM(M48:M56)</f>
        <v>2154.96</v>
      </c>
    </row>
    <row r="49" spans="11:15" x14ac:dyDescent="0.25">
      <c r="K49" s="1" t="s">
        <v>20</v>
      </c>
      <c r="L49" s="4">
        <v>6</v>
      </c>
      <c r="M49" s="5">
        <f>L49*$L$23</f>
        <v>239.94</v>
      </c>
      <c r="N49" s="6" t="s">
        <v>31</v>
      </c>
      <c r="O49" s="5">
        <f>O48*12</f>
        <v>25859.52</v>
      </c>
    </row>
    <row r="50" spans="11:15" x14ac:dyDescent="0.25">
      <c r="K50" s="3" t="s">
        <v>19</v>
      </c>
      <c r="L50" s="4">
        <v>4</v>
      </c>
      <c r="M50" s="5">
        <f>L50*$L$23</f>
        <v>159.96</v>
      </c>
    </row>
    <row r="51" spans="11:15" x14ac:dyDescent="0.25">
      <c r="K51" s="1" t="s">
        <v>25</v>
      </c>
      <c r="L51" s="4">
        <v>36</v>
      </c>
      <c r="M51" s="5">
        <f>L51*$L$24</f>
        <v>539.64</v>
      </c>
    </row>
    <row r="52" spans="11:15" x14ac:dyDescent="0.25">
      <c r="K52" s="3" t="s">
        <v>26</v>
      </c>
      <c r="L52" s="4">
        <v>24</v>
      </c>
      <c r="M52" s="5">
        <f>L52*$N$24</f>
        <v>719.76</v>
      </c>
    </row>
    <row r="53" spans="11:15" x14ac:dyDescent="0.25">
      <c r="K53" s="1" t="s">
        <v>27</v>
      </c>
      <c r="L53" s="4">
        <v>16</v>
      </c>
      <c r="M53" s="5">
        <f>L53*$P$25</f>
        <v>111.84</v>
      </c>
    </row>
    <row r="54" spans="11:15" x14ac:dyDescent="0.25">
      <c r="K54" s="3" t="s">
        <v>22</v>
      </c>
      <c r="L54" s="4">
        <v>4</v>
      </c>
      <c r="M54" s="5">
        <f>L54*$L$29</f>
        <v>9.9600000000000009</v>
      </c>
    </row>
    <row r="55" spans="11:15" x14ac:dyDescent="0.25">
      <c r="K55" s="1" t="s">
        <v>24</v>
      </c>
      <c r="L55" s="4">
        <v>6</v>
      </c>
      <c r="M55" s="5">
        <f>L55*$L$30</f>
        <v>41.94</v>
      </c>
    </row>
    <row r="56" spans="11:15" x14ac:dyDescent="0.25">
      <c r="K56" s="3" t="s">
        <v>23</v>
      </c>
      <c r="L56" s="4">
        <v>8</v>
      </c>
      <c r="M56" s="5">
        <f>L42*$L$45</f>
        <v>12</v>
      </c>
    </row>
    <row r="58" spans="11:15" x14ac:dyDescent="0.25">
      <c r="K58" s="18" t="s">
        <v>30</v>
      </c>
      <c r="L58" s="18"/>
      <c r="M58" s="18"/>
      <c r="N58" s="18"/>
      <c r="O58" s="18"/>
    </row>
    <row r="59" spans="11:15" x14ac:dyDescent="0.25">
      <c r="K59" s="3" t="s">
        <v>18</v>
      </c>
      <c r="L59" s="4">
        <v>10</v>
      </c>
      <c r="M59" s="5">
        <f>L59 * $L$23</f>
        <v>399.90000000000003</v>
      </c>
      <c r="N59" s="6" t="s">
        <v>17</v>
      </c>
      <c r="O59" s="5">
        <f>SUM(M59:M67)</f>
        <v>3805.1</v>
      </c>
    </row>
    <row r="60" spans="11:15" x14ac:dyDescent="0.25">
      <c r="K60" s="1" t="s">
        <v>20</v>
      </c>
      <c r="L60" s="4">
        <v>8</v>
      </c>
      <c r="M60" s="5">
        <f>L60*$L$23</f>
        <v>319.92</v>
      </c>
      <c r="N60" s="6" t="s">
        <v>31</v>
      </c>
      <c r="O60" s="5">
        <f>O59*12</f>
        <v>45661.2</v>
      </c>
    </row>
    <row r="61" spans="11:15" x14ac:dyDescent="0.25">
      <c r="K61" s="3" t="s">
        <v>19</v>
      </c>
      <c r="L61" s="4">
        <v>6</v>
      </c>
      <c r="M61" s="5">
        <f>L61*$L$23</f>
        <v>239.94</v>
      </c>
    </row>
    <row r="62" spans="11:15" x14ac:dyDescent="0.25">
      <c r="K62" s="1" t="s">
        <v>25</v>
      </c>
      <c r="L62" s="4">
        <v>72</v>
      </c>
      <c r="M62" s="5">
        <f>L62*$L$24</f>
        <v>1079.28</v>
      </c>
    </row>
    <row r="63" spans="11:15" x14ac:dyDescent="0.25">
      <c r="K63" s="3" t="s">
        <v>26</v>
      </c>
      <c r="L63" s="4">
        <v>48</v>
      </c>
      <c r="M63" s="5">
        <f>L63*$N$24</f>
        <v>1439.52</v>
      </c>
    </row>
    <row r="64" spans="11:15" x14ac:dyDescent="0.25">
      <c r="K64" s="1" t="s">
        <v>27</v>
      </c>
      <c r="L64" s="4">
        <v>32</v>
      </c>
      <c r="M64" s="5">
        <f>L64*$P$25</f>
        <v>223.68</v>
      </c>
    </row>
    <row r="65" spans="1:26" x14ac:dyDescent="0.25">
      <c r="K65" s="3" t="s">
        <v>22</v>
      </c>
      <c r="L65" s="4">
        <v>6</v>
      </c>
      <c r="M65" s="5">
        <f>L65*$L$29</f>
        <v>14.940000000000001</v>
      </c>
    </row>
    <row r="66" spans="1:26" x14ac:dyDescent="0.25">
      <c r="K66" s="1" t="s">
        <v>24</v>
      </c>
      <c r="L66" s="4">
        <v>8</v>
      </c>
      <c r="M66" s="5">
        <f>L66*$L$30</f>
        <v>55.92</v>
      </c>
    </row>
    <row r="67" spans="1:26" x14ac:dyDescent="0.25">
      <c r="K67" s="3" t="s">
        <v>23</v>
      </c>
      <c r="L67" s="4">
        <v>10</v>
      </c>
      <c r="M67" s="5">
        <f>L53*$L$45</f>
        <v>32</v>
      </c>
    </row>
    <row r="74" spans="1:26" x14ac:dyDescent="0.25">
      <c r="A74" s="16" t="s">
        <v>35</v>
      </c>
      <c r="B74" s="16"/>
      <c r="C74" s="16"/>
      <c r="D74" s="16"/>
      <c r="E74" s="16"/>
      <c r="F74" s="16"/>
      <c r="G74" s="16"/>
      <c r="H74" s="16"/>
      <c r="J74" s="16" t="s">
        <v>35</v>
      </c>
      <c r="K74" s="16"/>
      <c r="L74" s="16"/>
      <c r="M74" s="16"/>
      <c r="N74" s="16"/>
      <c r="O74" s="16"/>
      <c r="P74" s="16"/>
      <c r="Q74" s="16"/>
      <c r="S74" s="16" t="s">
        <v>39</v>
      </c>
      <c r="T74" s="16"/>
      <c r="U74" s="16"/>
      <c r="V74" s="16"/>
      <c r="W74" s="16"/>
      <c r="X74" s="16"/>
      <c r="Y74" s="16"/>
      <c r="Z74" s="16"/>
    </row>
    <row r="75" spans="1:26" x14ac:dyDescent="0.25">
      <c r="A75" s="14" t="s">
        <v>34</v>
      </c>
      <c r="B75" s="14"/>
      <c r="C75" s="15" t="s">
        <v>32</v>
      </c>
      <c r="D75" s="15"/>
      <c r="E75" s="15"/>
      <c r="F75" s="15"/>
      <c r="G75" s="15"/>
      <c r="H75" s="15"/>
      <c r="J75" s="14" t="s">
        <v>36</v>
      </c>
      <c r="K75" s="14"/>
      <c r="L75" s="15" t="s">
        <v>32</v>
      </c>
      <c r="M75" s="15"/>
      <c r="N75" s="15"/>
      <c r="O75" s="15"/>
      <c r="P75" s="15"/>
      <c r="Q75" s="15"/>
      <c r="S75" s="14" t="s">
        <v>37</v>
      </c>
      <c r="T75" s="14"/>
      <c r="U75" s="15" t="s">
        <v>32</v>
      </c>
      <c r="V75" s="15"/>
      <c r="W75" s="15"/>
      <c r="X75" s="15"/>
      <c r="Y75" s="15"/>
      <c r="Z75" s="15"/>
    </row>
    <row r="76" spans="1:26" x14ac:dyDescent="0.25">
      <c r="A76" s="12" t="s">
        <v>33</v>
      </c>
      <c r="B76" s="13"/>
      <c r="C76" s="7">
        <v>1</v>
      </c>
      <c r="D76" s="7">
        <v>2</v>
      </c>
      <c r="E76" s="8">
        <v>3</v>
      </c>
      <c r="F76" s="8">
        <v>4</v>
      </c>
      <c r="G76" s="8">
        <v>5</v>
      </c>
      <c r="H76" s="8">
        <v>6</v>
      </c>
      <c r="J76" s="12" t="s">
        <v>33</v>
      </c>
      <c r="K76" s="13"/>
      <c r="L76" s="7">
        <v>1</v>
      </c>
      <c r="M76" s="7">
        <v>2</v>
      </c>
      <c r="N76" s="8">
        <v>3</v>
      </c>
      <c r="O76" s="8">
        <v>4</v>
      </c>
      <c r="P76" s="8">
        <v>5</v>
      </c>
      <c r="Q76" s="8">
        <v>6</v>
      </c>
      <c r="S76" s="12" t="s">
        <v>33</v>
      </c>
      <c r="T76" s="13"/>
      <c r="U76" s="7">
        <v>1</v>
      </c>
      <c r="V76" s="7">
        <v>2</v>
      </c>
      <c r="W76" s="8">
        <v>3</v>
      </c>
      <c r="X76" s="8">
        <v>4</v>
      </c>
      <c r="Y76" s="8">
        <v>5</v>
      </c>
      <c r="Z76" s="8">
        <v>6</v>
      </c>
    </row>
    <row r="77" spans="1:26" x14ac:dyDescent="0.25">
      <c r="A77" s="10">
        <v>1</v>
      </c>
      <c r="B77" s="11"/>
      <c r="C77" s="9">
        <f>C76 * ($L$23 +$L$24)</f>
        <v>54.980000000000004</v>
      </c>
      <c r="D77" s="9">
        <f t="shared" ref="D77:H77" si="0">D76 * ($L$23 +$L$24)</f>
        <v>109.96000000000001</v>
      </c>
      <c r="E77" s="9">
        <f t="shared" si="0"/>
        <v>164.94</v>
      </c>
      <c r="F77" s="9">
        <f t="shared" si="0"/>
        <v>219.92000000000002</v>
      </c>
      <c r="G77" s="9">
        <f t="shared" si="0"/>
        <v>274.90000000000003</v>
      </c>
      <c r="H77" s="9">
        <f t="shared" si="0"/>
        <v>329.88</v>
      </c>
      <c r="J77" s="10">
        <v>1</v>
      </c>
      <c r="K77" s="11"/>
      <c r="L77" s="9">
        <f t="shared" ref="L77:Q77" si="1">L76 * ($L$23 +$N$24)</f>
        <v>69.98</v>
      </c>
      <c r="M77" s="9">
        <f t="shared" si="1"/>
        <v>139.96</v>
      </c>
      <c r="N77" s="9">
        <f t="shared" si="1"/>
        <v>209.94</v>
      </c>
      <c r="O77" s="9">
        <f t="shared" si="1"/>
        <v>279.92</v>
      </c>
      <c r="P77" s="9">
        <f t="shared" si="1"/>
        <v>349.90000000000003</v>
      </c>
      <c r="Q77" s="9">
        <f t="shared" si="1"/>
        <v>419.88</v>
      </c>
      <c r="S77" s="10">
        <v>1</v>
      </c>
      <c r="T77" s="11"/>
      <c r="U77" s="9">
        <f>U76 * ($L$23 +$P$25)</f>
        <v>46.980000000000004</v>
      </c>
      <c r="V77" s="9">
        <f>V76 * ($L$23 +$P$25)</f>
        <v>93.960000000000008</v>
      </c>
      <c r="W77" s="9">
        <f>W76 * ($L$23 +$P$25)</f>
        <v>140.94</v>
      </c>
      <c r="X77" s="9">
        <f>X76 * ($L$23 +$P$25)</f>
        <v>187.92000000000002</v>
      </c>
      <c r="Y77" s="9">
        <f>Y76 * ($L$23 +$P$25)</f>
        <v>234.90000000000003</v>
      </c>
      <c r="Z77" s="9">
        <f>Z76 * ($L$23 +$P$25)</f>
        <v>281.88</v>
      </c>
    </row>
    <row r="78" spans="1:26" x14ac:dyDescent="0.25">
      <c r="A78" s="10">
        <v>2</v>
      </c>
      <c r="B78" s="11"/>
      <c r="C78" s="5">
        <f t="shared" ref="C78:C88" si="2">($L$23*$C$76)+($A78*$C$76)*$L$24</f>
        <v>69.97</v>
      </c>
      <c r="D78" s="5">
        <f t="shared" ref="D78:D88" si="3">($L$23*$D$76)+($A78*$D$76)*$L$24</f>
        <v>139.94</v>
      </c>
      <c r="E78" s="5">
        <f t="shared" ref="E78:E88" si="4">($L$23*$E$76)+($A78*$E$76)*$L$24</f>
        <v>209.91</v>
      </c>
      <c r="F78" s="5">
        <f t="shared" ref="F78:F88" si="5">($L$23*$F$76)+($A78*$F$76)*$L$24</f>
        <v>279.88</v>
      </c>
      <c r="G78" s="5">
        <f t="shared" ref="G78:G88" si="6">($L$23*$G$76)+($A78*$G$76)*$L$24</f>
        <v>349.85</v>
      </c>
      <c r="H78" s="5">
        <f t="shared" ref="H78:H88" si="7">($L$23*$H$76)+($A78*$H$76)*$L$24</f>
        <v>419.82</v>
      </c>
      <c r="J78" s="10">
        <v>2</v>
      </c>
      <c r="K78" s="11"/>
      <c r="L78" s="5">
        <f t="shared" ref="L78:L88" si="8">($L$23*$C$76)+($A78*$C$76)*$N$24</f>
        <v>99.97</v>
      </c>
      <c r="M78" s="5">
        <f t="shared" ref="M78:M88" si="9">($L$23*$D$76)+($A78*$D$76)*$N$24</f>
        <v>199.94</v>
      </c>
      <c r="N78" s="5">
        <f t="shared" ref="N78:N88" si="10">($L$23*$E$76)+($A78*$E$76)*$N$24</f>
        <v>299.90999999999997</v>
      </c>
      <c r="O78" s="5">
        <f t="shared" ref="O78:O88" si="11">($L$23*$F$76)+($A78*$F$76)*$N$24</f>
        <v>399.88</v>
      </c>
      <c r="P78" s="5">
        <f t="shared" ref="P78:P88" si="12">($L$23*$G$76)+($A78*$G$76)*$N$24</f>
        <v>499.85</v>
      </c>
      <c r="Q78" s="5">
        <f t="shared" ref="Q78:Q88" si="13">($L$23*$H$76)+($A78*$H$76)*$N$24</f>
        <v>599.81999999999994</v>
      </c>
      <c r="S78" s="10">
        <v>2</v>
      </c>
      <c r="T78" s="11"/>
      <c r="U78" s="5">
        <f>($L$23*$C$76)+($A78*$C$76)*$P$25</f>
        <v>53.97</v>
      </c>
      <c r="V78" s="5">
        <f>($L$23*$D$76)+($A78*$D$76)*$P$25</f>
        <v>107.94</v>
      </c>
      <c r="W78" s="5">
        <f>($L$23*$E$76)+($A78*$E$76)*$P$25</f>
        <v>161.91</v>
      </c>
      <c r="X78" s="5">
        <f>($L$23*$F$76)+($A78*$F$76)*$P$25</f>
        <v>215.88</v>
      </c>
      <c r="Y78" s="5">
        <f>($L$23*$G$76)+($A78*$G$76)*$P$25</f>
        <v>269.85000000000002</v>
      </c>
      <c r="Z78" s="5">
        <f>($L$23*$H$76)+($A78*$H$76)*$P$25</f>
        <v>323.82</v>
      </c>
    </row>
    <row r="79" spans="1:26" x14ac:dyDescent="0.25">
      <c r="A79" s="10">
        <v>3</v>
      </c>
      <c r="B79" s="11"/>
      <c r="C79" s="5">
        <f t="shared" si="2"/>
        <v>84.960000000000008</v>
      </c>
      <c r="D79" s="5">
        <f t="shared" si="3"/>
        <v>169.92000000000002</v>
      </c>
      <c r="E79" s="5">
        <f t="shared" si="4"/>
        <v>254.88</v>
      </c>
      <c r="F79" s="5">
        <f t="shared" si="5"/>
        <v>339.84000000000003</v>
      </c>
      <c r="G79" s="5">
        <f t="shared" si="6"/>
        <v>424.8</v>
      </c>
      <c r="H79" s="5">
        <f t="shared" si="7"/>
        <v>509.76</v>
      </c>
      <c r="J79" s="10">
        <v>3</v>
      </c>
      <c r="K79" s="11"/>
      <c r="L79" s="5">
        <f t="shared" si="8"/>
        <v>129.96</v>
      </c>
      <c r="M79" s="5">
        <f t="shared" si="9"/>
        <v>259.92</v>
      </c>
      <c r="N79" s="5">
        <f t="shared" si="10"/>
        <v>389.88</v>
      </c>
      <c r="O79" s="5">
        <f t="shared" si="11"/>
        <v>519.84</v>
      </c>
      <c r="P79" s="5">
        <f t="shared" si="12"/>
        <v>649.79999999999995</v>
      </c>
      <c r="Q79" s="5">
        <f t="shared" si="13"/>
        <v>779.76</v>
      </c>
      <c r="S79" s="10">
        <v>3</v>
      </c>
      <c r="T79" s="11"/>
      <c r="U79" s="5">
        <f t="shared" ref="U79:U88" si="14">($L$23*$C$76)+($A79*$C$76)*$P$25</f>
        <v>60.96</v>
      </c>
      <c r="V79" s="5">
        <f t="shared" ref="V79:V88" si="15">($L$23*$D$76)+($A79*$D$76)*$P$25</f>
        <v>121.92</v>
      </c>
      <c r="W79" s="5">
        <f t="shared" ref="W79:W87" si="16">($L$23*$E$76)+($A79*$E$76)*$P$25</f>
        <v>182.88</v>
      </c>
      <c r="X79" s="5">
        <f t="shared" ref="X79:X88" si="17">($L$23*$F$76)+($A79*$F$76)*$P$25</f>
        <v>243.84</v>
      </c>
      <c r="Y79" s="5">
        <f t="shared" ref="Y79:Y88" si="18">($L$23*$G$76)+($A79*$G$76)*$P$25</f>
        <v>304.8</v>
      </c>
      <c r="Z79" s="5">
        <f t="shared" ref="Z79:Z88" si="19">($L$23*$H$76)+($A79*$H$76)*$P$25</f>
        <v>365.76</v>
      </c>
    </row>
    <row r="80" spans="1:26" x14ac:dyDescent="0.25">
      <c r="A80" s="10">
        <v>4</v>
      </c>
      <c r="B80" s="11"/>
      <c r="C80" s="5">
        <f t="shared" si="2"/>
        <v>99.95</v>
      </c>
      <c r="D80" s="5">
        <f t="shared" si="3"/>
        <v>199.9</v>
      </c>
      <c r="E80" s="5">
        <f t="shared" si="4"/>
        <v>299.85000000000002</v>
      </c>
      <c r="F80" s="5">
        <f t="shared" si="5"/>
        <v>399.8</v>
      </c>
      <c r="G80" s="5">
        <f t="shared" si="6"/>
        <v>499.75</v>
      </c>
      <c r="H80" s="5">
        <f t="shared" si="7"/>
        <v>599.70000000000005</v>
      </c>
      <c r="J80" s="10">
        <v>4</v>
      </c>
      <c r="K80" s="11"/>
      <c r="L80" s="5">
        <f t="shared" si="8"/>
        <v>159.94999999999999</v>
      </c>
      <c r="M80" s="5">
        <f t="shared" si="9"/>
        <v>319.89999999999998</v>
      </c>
      <c r="N80" s="5">
        <f t="shared" si="10"/>
        <v>479.85</v>
      </c>
      <c r="O80" s="5">
        <f t="shared" si="11"/>
        <v>639.79999999999995</v>
      </c>
      <c r="P80" s="5">
        <f t="shared" si="12"/>
        <v>799.75</v>
      </c>
      <c r="Q80" s="5">
        <f t="shared" si="13"/>
        <v>959.7</v>
      </c>
      <c r="S80" s="10">
        <v>4</v>
      </c>
      <c r="T80" s="11"/>
      <c r="U80" s="5">
        <f t="shared" si="14"/>
        <v>67.95</v>
      </c>
      <c r="V80" s="5">
        <f t="shared" si="15"/>
        <v>135.9</v>
      </c>
      <c r="W80" s="5">
        <f t="shared" si="16"/>
        <v>203.85</v>
      </c>
      <c r="X80" s="5">
        <f t="shared" si="17"/>
        <v>271.8</v>
      </c>
      <c r="Y80" s="5">
        <f t="shared" si="18"/>
        <v>339.75</v>
      </c>
      <c r="Z80" s="5">
        <f t="shared" si="19"/>
        <v>407.7</v>
      </c>
    </row>
    <row r="81" spans="1:26" x14ac:dyDescent="0.25">
      <c r="A81" s="10">
        <v>5</v>
      </c>
      <c r="B81" s="11"/>
      <c r="C81" s="5">
        <f t="shared" si="2"/>
        <v>114.94</v>
      </c>
      <c r="D81" s="5">
        <f t="shared" si="3"/>
        <v>229.88</v>
      </c>
      <c r="E81" s="5">
        <f t="shared" si="4"/>
        <v>344.82</v>
      </c>
      <c r="F81" s="5">
        <f t="shared" si="5"/>
        <v>459.76</v>
      </c>
      <c r="G81" s="5">
        <f t="shared" si="6"/>
        <v>574.70000000000005</v>
      </c>
      <c r="H81" s="5">
        <f t="shared" si="7"/>
        <v>689.64</v>
      </c>
      <c r="J81" s="10">
        <v>5</v>
      </c>
      <c r="K81" s="11"/>
      <c r="L81" s="5">
        <f t="shared" si="8"/>
        <v>189.94</v>
      </c>
      <c r="M81" s="5">
        <f t="shared" si="9"/>
        <v>379.88</v>
      </c>
      <c r="N81" s="5">
        <f t="shared" si="10"/>
        <v>569.81999999999994</v>
      </c>
      <c r="O81" s="5">
        <f t="shared" si="11"/>
        <v>759.76</v>
      </c>
      <c r="P81" s="5">
        <f t="shared" si="12"/>
        <v>949.7</v>
      </c>
      <c r="Q81" s="5">
        <f t="shared" si="13"/>
        <v>1139.6399999999999</v>
      </c>
      <c r="S81" s="10">
        <v>5</v>
      </c>
      <c r="T81" s="11"/>
      <c r="U81" s="5">
        <f t="shared" si="14"/>
        <v>74.94</v>
      </c>
      <c r="V81" s="5">
        <f t="shared" si="15"/>
        <v>149.88</v>
      </c>
      <c r="W81" s="5">
        <f t="shared" si="16"/>
        <v>224.82</v>
      </c>
      <c r="X81" s="5">
        <f t="shared" si="17"/>
        <v>299.76</v>
      </c>
      <c r="Y81" s="5">
        <f t="shared" si="18"/>
        <v>374.70000000000005</v>
      </c>
      <c r="Z81" s="5">
        <f t="shared" si="19"/>
        <v>449.64</v>
      </c>
    </row>
    <row r="82" spans="1:26" x14ac:dyDescent="0.25">
      <c r="A82" s="10">
        <v>6</v>
      </c>
      <c r="B82" s="11"/>
      <c r="C82" s="5">
        <f t="shared" si="2"/>
        <v>129.93</v>
      </c>
      <c r="D82" s="5">
        <f t="shared" si="3"/>
        <v>259.86</v>
      </c>
      <c r="E82" s="5">
        <f t="shared" si="4"/>
        <v>389.78999999999996</v>
      </c>
      <c r="F82" s="5">
        <f t="shared" si="5"/>
        <v>519.72</v>
      </c>
      <c r="G82" s="5">
        <f t="shared" si="6"/>
        <v>649.65</v>
      </c>
      <c r="H82" s="5">
        <f t="shared" si="7"/>
        <v>779.57999999999993</v>
      </c>
      <c r="J82" s="10">
        <v>6</v>
      </c>
      <c r="K82" s="11"/>
      <c r="L82" s="5">
        <f t="shared" si="8"/>
        <v>219.93</v>
      </c>
      <c r="M82" s="5">
        <f t="shared" si="9"/>
        <v>439.86</v>
      </c>
      <c r="N82" s="5">
        <f t="shared" si="10"/>
        <v>659.79</v>
      </c>
      <c r="O82" s="5">
        <f t="shared" si="11"/>
        <v>879.72</v>
      </c>
      <c r="P82" s="5">
        <f t="shared" si="12"/>
        <v>1099.6499999999999</v>
      </c>
      <c r="Q82" s="5">
        <f t="shared" si="13"/>
        <v>1319.58</v>
      </c>
      <c r="S82" s="10">
        <v>6</v>
      </c>
      <c r="T82" s="11"/>
      <c r="U82" s="5">
        <f t="shared" si="14"/>
        <v>81.93</v>
      </c>
      <c r="V82" s="5">
        <f t="shared" si="15"/>
        <v>163.86</v>
      </c>
      <c r="W82" s="5">
        <f t="shared" si="16"/>
        <v>245.79000000000002</v>
      </c>
      <c r="X82" s="5">
        <f t="shared" si="17"/>
        <v>327.72</v>
      </c>
      <c r="Y82" s="5">
        <f t="shared" si="18"/>
        <v>409.65000000000003</v>
      </c>
      <c r="Z82" s="5">
        <f t="shared" si="19"/>
        <v>491.58000000000004</v>
      </c>
    </row>
    <row r="83" spans="1:26" x14ac:dyDescent="0.25">
      <c r="A83" s="10">
        <v>7</v>
      </c>
      <c r="B83" s="11"/>
      <c r="C83" s="5">
        <f t="shared" si="2"/>
        <v>144.92000000000002</v>
      </c>
      <c r="D83" s="5">
        <f t="shared" si="3"/>
        <v>289.84000000000003</v>
      </c>
      <c r="E83" s="5">
        <f t="shared" si="4"/>
        <v>434.76</v>
      </c>
      <c r="F83" s="5">
        <f t="shared" si="5"/>
        <v>579.68000000000006</v>
      </c>
      <c r="G83" s="5">
        <f t="shared" si="6"/>
        <v>724.6</v>
      </c>
      <c r="H83" s="5">
        <f t="shared" si="7"/>
        <v>869.52</v>
      </c>
      <c r="J83" s="10">
        <v>7</v>
      </c>
      <c r="K83" s="11"/>
      <c r="L83" s="5">
        <f t="shared" si="8"/>
        <v>249.92</v>
      </c>
      <c r="M83" s="5">
        <f t="shared" si="9"/>
        <v>499.84</v>
      </c>
      <c r="N83" s="5">
        <f t="shared" si="10"/>
        <v>749.76</v>
      </c>
      <c r="O83" s="5">
        <f t="shared" si="11"/>
        <v>999.68</v>
      </c>
      <c r="P83" s="5">
        <f t="shared" si="12"/>
        <v>1249.5999999999999</v>
      </c>
      <c r="Q83" s="5">
        <f t="shared" si="13"/>
        <v>1499.52</v>
      </c>
      <c r="S83" s="10">
        <v>7</v>
      </c>
      <c r="T83" s="11"/>
      <c r="U83" s="5">
        <f t="shared" si="14"/>
        <v>88.92</v>
      </c>
      <c r="V83" s="5">
        <f t="shared" si="15"/>
        <v>177.84</v>
      </c>
      <c r="W83" s="5">
        <f t="shared" si="16"/>
        <v>266.76</v>
      </c>
      <c r="X83" s="5">
        <f t="shared" si="17"/>
        <v>355.68</v>
      </c>
      <c r="Y83" s="5">
        <f t="shared" si="18"/>
        <v>444.6</v>
      </c>
      <c r="Z83" s="5">
        <f t="shared" si="19"/>
        <v>533.52</v>
      </c>
    </row>
    <row r="84" spans="1:26" x14ac:dyDescent="0.25">
      <c r="A84" s="10">
        <v>8</v>
      </c>
      <c r="B84" s="11"/>
      <c r="C84" s="5">
        <f t="shared" si="2"/>
        <v>159.91</v>
      </c>
      <c r="D84" s="5">
        <f t="shared" si="3"/>
        <v>319.82</v>
      </c>
      <c r="E84" s="5">
        <f t="shared" si="4"/>
        <v>479.73</v>
      </c>
      <c r="F84" s="5">
        <f t="shared" si="5"/>
        <v>639.64</v>
      </c>
      <c r="G84" s="5">
        <f t="shared" si="6"/>
        <v>799.55000000000007</v>
      </c>
      <c r="H84" s="5">
        <f t="shared" si="7"/>
        <v>959.46</v>
      </c>
      <c r="J84" s="10">
        <v>8</v>
      </c>
      <c r="K84" s="11"/>
      <c r="L84" s="5">
        <f t="shared" si="8"/>
        <v>279.90999999999997</v>
      </c>
      <c r="M84" s="5">
        <f t="shared" si="9"/>
        <v>559.81999999999994</v>
      </c>
      <c r="N84" s="5">
        <f t="shared" si="10"/>
        <v>839.73</v>
      </c>
      <c r="O84" s="5">
        <f t="shared" si="11"/>
        <v>1119.6399999999999</v>
      </c>
      <c r="P84" s="5">
        <f t="shared" si="12"/>
        <v>1399.55</v>
      </c>
      <c r="Q84" s="5">
        <f t="shared" si="13"/>
        <v>1679.46</v>
      </c>
      <c r="S84" s="10">
        <v>8</v>
      </c>
      <c r="T84" s="11"/>
      <c r="U84" s="5">
        <f t="shared" si="14"/>
        <v>95.91</v>
      </c>
      <c r="V84" s="5">
        <f t="shared" si="15"/>
        <v>191.82</v>
      </c>
      <c r="W84" s="5">
        <f t="shared" si="16"/>
        <v>287.73</v>
      </c>
      <c r="X84" s="5">
        <f t="shared" si="17"/>
        <v>383.64</v>
      </c>
      <c r="Y84" s="5">
        <f t="shared" si="18"/>
        <v>479.55000000000007</v>
      </c>
      <c r="Z84" s="5">
        <f t="shared" si="19"/>
        <v>575.46</v>
      </c>
    </row>
    <row r="85" spans="1:26" x14ac:dyDescent="0.25">
      <c r="A85" s="10">
        <v>9</v>
      </c>
      <c r="B85" s="11"/>
      <c r="C85" s="5">
        <f t="shared" si="2"/>
        <v>174.9</v>
      </c>
      <c r="D85" s="5">
        <f t="shared" si="3"/>
        <v>349.8</v>
      </c>
      <c r="E85" s="5">
        <f t="shared" si="4"/>
        <v>524.70000000000005</v>
      </c>
      <c r="F85" s="5">
        <f t="shared" si="5"/>
        <v>699.6</v>
      </c>
      <c r="G85" s="5">
        <f t="shared" si="6"/>
        <v>874.5</v>
      </c>
      <c r="H85" s="5">
        <f t="shared" si="7"/>
        <v>1049.4000000000001</v>
      </c>
      <c r="J85" s="10">
        <v>9</v>
      </c>
      <c r="K85" s="11"/>
      <c r="L85" s="5">
        <f t="shared" si="8"/>
        <v>309.89999999999998</v>
      </c>
      <c r="M85" s="5">
        <f t="shared" si="9"/>
        <v>619.79999999999995</v>
      </c>
      <c r="N85" s="5">
        <f t="shared" si="10"/>
        <v>929.69999999999993</v>
      </c>
      <c r="O85" s="5">
        <f t="shared" si="11"/>
        <v>1239.5999999999999</v>
      </c>
      <c r="P85" s="5">
        <f t="shared" si="12"/>
        <v>1549.5</v>
      </c>
      <c r="Q85" s="5">
        <f t="shared" si="13"/>
        <v>1859.3999999999999</v>
      </c>
      <c r="S85" s="10">
        <v>9</v>
      </c>
      <c r="T85" s="11"/>
      <c r="U85" s="5">
        <f t="shared" si="14"/>
        <v>102.9</v>
      </c>
      <c r="V85" s="5">
        <f t="shared" si="15"/>
        <v>205.8</v>
      </c>
      <c r="W85" s="5">
        <f t="shared" si="16"/>
        <v>308.70000000000005</v>
      </c>
      <c r="X85" s="5">
        <f t="shared" si="17"/>
        <v>411.6</v>
      </c>
      <c r="Y85" s="5">
        <f t="shared" si="18"/>
        <v>514.5</v>
      </c>
      <c r="Z85" s="5">
        <f t="shared" si="19"/>
        <v>617.40000000000009</v>
      </c>
    </row>
    <row r="86" spans="1:26" x14ac:dyDescent="0.25">
      <c r="A86" s="10">
        <v>10</v>
      </c>
      <c r="B86" s="11"/>
      <c r="C86" s="5">
        <f t="shared" si="2"/>
        <v>189.89000000000001</v>
      </c>
      <c r="D86" s="5">
        <f t="shared" si="3"/>
        <v>379.78000000000003</v>
      </c>
      <c r="E86" s="5">
        <f t="shared" si="4"/>
        <v>569.66999999999996</v>
      </c>
      <c r="F86" s="5">
        <f t="shared" si="5"/>
        <v>759.56000000000006</v>
      </c>
      <c r="G86" s="5">
        <f t="shared" si="6"/>
        <v>949.45</v>
      </c>
      <c r="H86" s="5">
        <f t="shared" si="7"/>
        <v>1139.3399999999999</v>
      </c>
      <c r="J86" s="10">
        <v>10</v>
      </c>
      <c r="K86" s="11"/>
      <c r="L86" s="5">
        <f t="shared" si="8"/>
        <v>339.89</v>
      </c>
      <c r="M86" s="5">
        <f t="shared" si="9"/>
        <v>679.78</v>
      </c>
      <c r="N86" s="5">
        <f t="shared" si="10"/>
        <v>1019.67</v>
      </c>
      <c r="O86" s="5">
        <f t="shared" si="11"/>
        <v>1359.56</v>
      </c>
      <c r="P86" s="5">
        <f t="shared" si="12"/>
        <v>1699.45</v>
      </c>
      <c r="Q86" s="5">
        <f t="shared" si="13"/>
        <v>2039.34</v>
      </c>
      <c r="S86" s="10">
        <v>10</v>
      </c>
      <c r="T86" s="11"/>
      <c r="U86" s="5">
        <f t="shared" si="14"/>
        <v>109.89000000000001</v>
      </c>
      <c r="V86" s="5">
        <f t="shared" si="15"/>
        <v>219.78000000000003</v>
      </c>
      <c r="W86" s="5">
        <f t="shared" si="16"/>
        <v>329.67</v>
      </c>
      <c r="X86" s="5">
        <f t="shared" si="17"/>
        <v>439.56000000000006</v>
      </c>
      <c r="Y86" s="5">
        <f t="shared" si="18"/>
        <v>549.45000000000005</v>
      </c>
      <c r="Z86" s="5">
        <f t="shared" si="19"/>
        <v>659.34</v>
      </c>
    </row>
    <row r="87" spans="1:26" x14ac:dyDescent="0.25">
      <c r="A87" s="10">
        <v>11</v>
      </c>
      <c r="B87" s="11"/>
      <c r="C87" s="5">
        <f t="shared" si="2"/>
        <v>204.88000000000002</v>
      </c>
      <c r="D87" s="5">
        <f t="shared" si="3"/>
        <v>409.76000000000005</v>
      </c>
      <c r="E87" s="5">
        <f t="shared" si="4"/>
        <v>614.64</v>
      </c>
      <c r="F87" s="5">
        <f t="shared" si="5"/>
        <v>819.5200000000001</v>
      </c>
      <c r="G87" s="5">
        <f t="shared" si="6"/>
        <v>1024.4000000000001</v>
      </c>
      <c r="H87" s="5">
        <f t="shared" si="7"/>
        <v>1229.28</v>
      </c>
      <c r="J87" s="10">
        <v>11</v>
      </c>
      <c r="K87" s="11"/>
      <c r="L87" s="5">
        <f t="shared" si="8"/>
        <v>369.88</v>
      </c>
      <c r="M87" s="5">
        <f t="shared" si="9"/>
        <v>739.76</v>
      </c>
      <c r="N87" s="5">
        <f t="shared" si="10"/>
        <v>1109.6399999999999</v>
      </c>
      <c r="O87" s="5">
        <f t="shared" si="11"/>
        <v>1479.52</v>
      </c>
      <c r="P87" s="5">
        <f t="shared" si="12"/>
        <v>1849.3999999999999</v>
      </c>
      <c r="Q87" s="5">
        <f t="shared" si="13"/>
        <v>2219.2799999999997</v>
      </c>
      <c r="S87" s="10">
        <v>11</v>
      </c>
      <c r="T87" s="11"/>
      <c r="U87" s="5">
        <f t="shared" si="14"/>
        <v>116.88</v>
      </c>
      <c r="V87" s="5">
        <f t="shared" si="15"/>
        <v>233.76</v>
      </c>
      <c r="W87" s="5">
        <f t="shared" si="16"/>
        <v>350.64</v>
      </c>
      <c r="X87" s="5">
        <f t="shared" si="17"/>
        <v>467.52</v>
      </c>
      <c r="Y87" s="5">
        <f t="shared" si="18"/>
        <v>584.4</v>
      </c>
      <c r="Z87" s="5">
        <f t="shared" si="19"/>
        <v>701.28</v>
      </c>
    </row>
    <row r="88" spans="1:26" x14ac:dyDescent="0.25">
      <c r="A88" s="10">
        <v>12</v>
      </c>
      <c r="B88" s="11"/>
      <c r="C88" s="5">
        <f t="shared" si="2"/>
        <v>219.87</v>
      </c>
      <c r="D88" s="5">
        <f t="shared" si="3"/>
        <v>439.74</v>
      </c>
      <c r="E88" s="5">
        <f t="shared" si="4"/>
        <v>659.61</v>
      </c>
      <c r="F88" s="5">
        <f t="shared" si="5"/>
        <v>879.48</v>
      </c>
      <c r="G88" s="5">
        <f t="shared" si="6"/>
        <v>1099.3499999999999</v>
      </c>
      <c r="H88" s="5">
        <f t="shared" si="7"/>
        <v>1319.22</v>
      </c>
      <c r="J88" s="10">
        <v>12</v>
      </c>
      <c r="K88" s="11"/>
      <c r="L88" s="5">
        <f t="shared" si="8"/>
        <v>399.87</v>
      </c>
      <c r="M88" s="5">
        <f t="shared" si="9"/>
        <v>799.74</v>
      </c>
      <c r="N88" s="5">
        <f t="shared" si="10"/>
        <v>1199.6099999999999</v>
      </c>
      <c r="O88" s="5">
        <f t="shared" si="11"/>
        <v>1599.48</v>
      </c>
      <c r="P88" s="5">
        <f t="shared" si="12"/>
        <v>1999.35</v>
      </c>
      <c r="Q88" s="5">
        <f t="shared" si="13"/>
        <v>2399.2199999999998</v>
      </c>
      <c r="S88" s="10">
        <v>12</v>
      </c>
      <c r="T88" s="11"/>
      <c r="U88" s="5">
        <f t="shared" si="14"/>
        <v>123.87</v>
      </c>
      <c r="V88" s="5">
        <f t="shared" si="15"/>
        <v>247.74</v>
      </c>
      <c r="W88" s="5">
        <f>($L$23*$E$76)+($A88*$E$76)*$P$25</f>
        <v>371.61</v>
      </c>
      <c r="X88" s="5">
        <f t="shared" si="17"/>
        <v>495.48</v>
      </c>
      <c r="Y88" s="5">
        <f t="shared" si="18"/>
        <v>619.35</v>
      </c>
      <c r="Z88" s="5">
        <f t="shared" si="19"/>
        <v>743.22</v>
      </c>
    </row>
    <row r="107" spans="1:8" x14ac:dyDescent="0.25">
      <c r="A107" s="16" t="s">
        <v>35</v>
      </c>
      <c r="B107" s="16"/>
      <c r="C107" s="16"/>
      <c r="D107" s="16"/>
      <c r="E107" s="16"/>
      <c r="F107" s="16"/>
      <c r="G107" s="16"/>
      <c r="H107" s="16"/>
    </row>
    <row r="108" spans="1:8" x14ac:dyDescent="0.25">
      <c r="A108" s="14" t="s">
        <v>38</v>
      </c>
      <c r="B108" s="14"/>
      <c r="C108" s="15" t="s">
        <v>32</v>
      </c>
      <c r="D108" s="15"/>
      <c r="E108" s="15"/>
      <c r="F108" s="15"/>
      <c r="G108" s="15"/>
      <c r="H108" s="15"/>
    </row>
    <row r="109" spans="1:8" x14ac:dyDescent="0.25">
      <c r="A109" s="12" t="s">
        <v>33</v>
      </c>
      <c r="B109" s="13"/>
      <c r="C109" s="7">
        <v>1</v>
      </c>
      <c r="D109" s="7">
        <v>2</v>
      </c>
      <c r="E109" s="8">
        <v>3</v>
      </c>
      <c r="F109" s="8">
        <v>4</v>
      </c>
      <c r="G109" s="8">
        <v>5</v>
      </c>
      <c r="H109" s="8">
        <v>6</v>
      </c>
    </row>
    <row r="110" spans="1:8" x14ac:dyDescent="0.25">
      <c r="A110" s="10">
        <v>1</v>
      </c>
      <c r="B110" s="11"/>
      <c r="C110" s="9">
        <f>C77+L77+U77</f>
        <v>171.94</v>
      </c>
      <c r="D110" s="9">
        <f t="shared" ref="D110:G121" si="20">D77+M77+V77</f>
        <v>343.88</v>
      </c>
      <c r="E110" s="9">
        <f t="shared" si="20"/>
        <v>515.81999999999994</v>
      </c>
      <c r="F110" s="9">
        <f t="shared" si="20"/>
        <v>687.76</v>
      </c>
      <c r="G110" s="9">
        <f t="shared" si="20"/>
        <v>859.7</v>
      </c>
      <c r="H110" s="9">
        <f>H77+Q77+Z77</f>
        <v>1031.6399999999999</v>
      </c>
    </row>
    <row r="111" spans="1:8" x14ac:dyDescent="0.25">
      <c r="A111" s="10">
        <v>2</v>
      </c>
      <c r="B111" s="11"/>
      <c r="C111" s="9">
        <f t="shared" ref="C111:C120" si="21">C78+L78+U78</f>
        <v>223.91</v>
      </c>
      <c r="D111" s="9">
        <f t="shared" si="20"/>
        <v>447.82</v>
      </c>
      <c r="E111" s="9">
        <f t="shared" si="20"/>
        <v>671.7299999999999</v>
      </c>
      <c r="F111" s="9">
        <f t="shared" si="20"/>
        <v>895.64</v>
      </c>
      <c r="G111" s="9">
        <f t="shared" si="20"/>
        <v>1119.5500000000002</v>
      </c>
      <c r="H111" s="9">
        <f t="shared" ref="H111:H121" si="22">H78+Q78+Z78</f>
        <v>1343.4599999999998</v>
      </c>
    </row>
    <row r="112" spans="1:8" x14ac:dyDescent="0.25">
      <c r="A112" s="10">
        <v>3</v>
      </c>
      <c r="B112" s="11"/>
      <c r="C112" s="9">
        <f t="shared" si="21"/>
        <v>275.88</v>
      </c>
      <c r="D112" s="9">
        <f t="shared" si="20"/>
        <v>551.76</v>
      </c>
      <c r="E112" s="9">
        <f t="shared" si="20"/>
        <v>827.64</v>
      </c>
      <c r="F112" s="9">
        <f t="shared" si="20"/>
        <v>1103.52</v>
      </c>
      <c r="G112" s="9">
        <f t="shared" si="20"/>
        <v>1379.3999999999999</v>
      </c>
      <c r="H112" s="9">
        <f t="shared" si="22"/>
        <v>1655.28</v>
      </c>
    </row>
    <row r="113" spans="1:8" x14ac:dyDescent="0.25">
      <c r="A113" s="10">
        <v>4</v>
      </c>
      <c r="B113" s="11"/>
      <c r="C113" s="9">
        <f t="shared" si="21"/>
        <v>327.84999999999997</v>
      </c>
      <c r="D113" s="9">
        <f t="shared" si="20"/>
        <v>655.69999999999993</v>
      </c>
      <c r="E113" s="9">
        <f t="shared" si="20"/>
        <v>983.55000000000007</v>
      </c>
      <c r="F113" s="9">
        <f t="shared" si="20"/>
        <v>1311.3999999999999</v>
      </c>
      <c r="G113" s="9">
        <f t="shared" si="20"/>
        <v>1639.25</v>
      </c>
      <c r="H113" s="9">
        <f t="shared" si="22"/>
        <v>1967.1000000000001</v>
      </c>
    </row>
    <row r="114" spans="1:8" x14ac:dyDescent="0.25">
      <c r="A114" s="10">
        <v>5</v>
      </c>
      <c r="B114" s="11"/>
      <c r="C114" s="9">
        <f t="shared" si="21"/>
        <v>379.82</v>
      </c>
      <c r="D114" s="9">
        <f t="shared" si="20"/>
        <v>759.64</v>
      </c>
      <c r="E114" s="9">
        <f t="shared" si="20"/>
        <v>1139.4599999999998</v>
      </c>
      <c r="F114" s="9">
        <f t="shared" si="20"/>
        <v>1519.28</v>
      </c>
      <c r="G114" s="9">
        <f t="shared" si="20"/>
        <v>1899.1000000000001</v>
      </c>
      <c r="H114" s="9">
        <f t="shared" si="22"/>
        <v>2278.9199999999996</v>
      </c>
    </row>
    <row r="115" spans="1:8" x14ac:dyDescent="0.25">
      <c r="A115" s="10">
        <v>6</v>
      </c>
      <c r="B115" s="11"/>
      <c r="C115" s="9">
        <f t="shared" si="21"/>
        <v>431.79</v>
      </c>
      <c r="D115" s="9">
        <f t="shared" si="20"/>
        <v>863.58</v>
      </c>
      <c r="E115" s="9">
        <f t="shared" si="20"/>
        <v>1295.3699999999999</v>
      </c>
      <c r="F115" s="9">
        <f t="shared" si="20"/>
        <v>1727.16</v>
      </c>
      <c r="G115" s="9">
        <f t="shared" si="20"/>
        <v>2158.9499999999998</v>
      </c>
      <c r="H115" s="9">
        <f t="shared" si="22"/>
        <v>2590.7399999999998</v>
      </c>
    </row>
    <row r="116" spans="1:8" x14ac:dyDescent="0.25">
      <c r="A116" s="10">
        <v>7</v>
      </c>
      <c r="B116" s="11"/>
      <c r="C116" s="9">
        <f t="shared" si="21"/>
        <v>483.76000000000005</v>
      </c>
      <c r="D116" s="9">
        <f t="shared" si="20"/>
        <v>967.5200000000001</v>
      </c>
      <c r="E116" s="9">
        <f t="shared" si="20"/>
        <v>1451.28</v>
      </c>
      <c r="F116" s="9">
        <f t="shared" si="20"/>
        <v>1935.0400000000002</v>
      </c>
      <c r="G116" s="9">
        <f t="shared" si="20"/>
        <v>2418.7999999999997</v>
      </c>
      <c r="H116" s="9">
        <f t="shared" si="22"/>
        <v>2902.56</v>
      </c>
    </row>
    <row r="117" spans="1:8" x14ac:dyDescent="0.25">
      <c r="A117" s="10">
        <v>8</v>
      </c>
      <c r="B117" s="11"/>
      <c r="C117" s="9">
        <f t="shared" si="21"/>
        <v>535.7299999999999</v>
      </c>
      <c r="D117" s="9">
        <f t="shared" si="20"/>
        <v>1071.4599999999998</v>
      </c>
      <c r="E117" s="9">
        <f t="shared" si="20"/>
        <v>1607.19</v>
      </c>
      <c r="F117" s="9">
        <f t="shared" si="20"/>
        <v>2142.9199999999996</v>
      </c>
      <c r="G117" s="9">
        <f t="shared" si="20"/>
        <v>2678.65</v>
      </c>
      <c r="H117" s="9">
        <f t="shared" si="22"/>
        <v>3214.38</v>
      </c>
    </row>
    <row r="118" spans="1:8" x14ac:dyDescent="0.25">
      <c r="A118" s="10">
        <v>9</v>
      </c>
      <c r="B118" s="11"/>
      <c r="C118" s="9">
        <f t="shared" si="21"/>
        <v>587.69999999999993</v>
      </c>
      <c r="D118" s="9">
        <f t="shared" si="20"/>
        <v>1175.3999999999999</v>
      </c>
      <c r="E118" s="9">
        <f t="shared" si="20"/>
        <v>1763.1000000000001</v>
      </c>
      <c r="F118" s="9">
        <f t="shared" si="20"/>
        <v>2350.7999999999997</v>
      </c>
      <c r="G118" s="9">
        <f t="shared" si="20"/>
        <v>2938.5</v>
      </c>
      <c r="H118" s="9">
        <f t="shared" si="22"/>
        <v>3526.2000000000003</v>
      </c>
    </row>
    <row r="119" spans="1:8" x14ac:dyDescent="0.25">
      <c r="A119" s="10">
        <v>10</v>
      </c>
      <c r="B119" s="11"/>
      <c r="C119" s="9">
        <f t="shared" si="21"/>
        <v>639.66999999999996</v>
      </c>
      <c r="D119" s="9">
        <f t="shared" si="20"/>
        <v>1279.3399999999999</v>
      </c>
      <c r="E119" s="9">
        <f t="shared" si="20"/>
        <v>1919.01</v>
      </c>
      <c r="F119" s="9">
        <f t="shared" si="20"/>
        <v>2558.6799999999998</v>
      </c>
      <c r="G119" s="9">
        <f t="shared" si="20"/>
        <v>3198.3500000000004</v>
      </c>
      <c r="H119" s="9">
        <f t="shared" si="22"/>
        <v>3838.02</v>
      </c>
    </row>
    <row r="120" spans="1:8" x14ac:dyDescent="0.25">
      <c r="A120" s="10">
        <v>11</v>
      </c>
      <c r="B120" s="11"/>
      <c r="C120" s="9">
        <f t="shared" si="21"/>
        <v>691.64</v>
      </c>
      <c r="D120" s="9">
        <f t="shared" si="20"/>
        <v>1383.28</v>
      </c>
      <c r="E120" s="9">
        <f t="shared" si="20"/>
        <v>2074.9199999999996</v>
      </c>
      <c r="F120" s="9">
        <f t="shared" si="20"/>
        <v>2766.56</v>
      </c>
      <c r="G120" s="9">
        <f t="shared" si="20"/>
        <v>3458.2000000000003</v>
      </c>
      <c r="H120" s="9">
        <f t="shared" si="22"/>
        <v>4149.8399999999992</v>
      </c>
    </row>
    <row r="121" spans="1:8" x14ac:dyDescent="0.25">
      <c r="A121" s="10">
        <v>12</v>
      </c>
      <c r="B121" s="11"/>
      <c r="C121" s="9">
        <f>C88+L88+U88</f>
        <v>743.61</v>
      </c>
      <c r="D121" s="9">
        <f t="shared" si="20"/>
        <v>1487.22</v>
      </c>
      <c r="E121" s="9">
        <f t="shared" si="20"/>
        <v>2230.83</v>
      </c>
      <c r="F121" s="9">
        <f t="shared" si="20"/>
        <v>2974.44</v>
      </c>
      <c r="G121" s="9">
        <f t="shared" si="20"/>
        <v>3718.0499999999997</v>
      </c>
      <c r="H121" s="9">
        <f t="shared" si="22"/>
        <v>4461.66</v>
      </c>
    </row>
  </sheetData>
  <mergeCells count="102">
    <mergeCell ref="K6:O18"/>
    <mergeCell ref="L4:O4"/>
    <mergeCell ref="L2:M2"/>
    <mergeCell ref="N2:O2"/>
    <mergeCell ref="L3:M3"/>
    <mergeCell ref="N3:O3"/>
    <mergeCell ref="L23:Q23"/>
    <mergeCell ref="L29:M29"/>
    <mergeCell ref="N29:O29"/>
    <mergeCell ref="P29:Q29"/>
    <mergeCell ref="L27:M27"/>
    <mergeCell ref="N27:O27"/>
    <mergeCell ref="P27:Q27"/>
    <mergeCell ref="L22:M22"/>
    <mergeCell ref="N22:O22"/>
    <mergeCell ref="P22:Q22"/>
    <mergeCell ref="P24:Q24"/>
    <mergeCell ref="K35:O35"/>
    <mergeCell ref="K36:O36"/>
    <mergeCell ref="L26:M26"/>
    <mergeCell ref="N26:O26"/>
    <mergeCell ref="P26:Q26"/>
    <mergeCell ref="L31:M31"/>
    <mergeCell ref="N31:O31"/>
    <mergeCell ref="P31:Q31"/>
    <mergeCell ref="L24:M24"/>
    <mergeCell ref="N24:O24"/>
    <mergeCell ref="P28:Q28"/>
    <mergeCell ref="N28:O28"/>
    <mergeCell ref="N30:O30"/>
    <mergeCell ref="P30:Q30"/>
    <mergeCell ref="L30:M30"/>
    <mergeCell ref="A87:B87"/>
    <mergeCell ref="A88:B88"/>
    <mergeCell ref="A78:B78"/>
    <mergeCell ref="A79:B79"/>
    <mergeCell ref="A80:B80"/>
    <mergeCell ref="A81:B81"/>
    <mergeCell ref="A82:B82"/>
    <mergeCell ref="A83:B83"/>
    <mergeCell ref="A77:B77"/>
    <mergeCell ref="A74:H74"/>
    <mergeCell ref="J74:Q74"/>
    <mergeCell ref="J75:K75"/>
    <mergeCell ref="L75:Q75"/>
    <mergeCell ref="J76:K76"/>
    <mergeCell ref="J77:K77"/>
    <mergeCell ref="A84:B84"/>
    <mergeCell ref="A85:B85"/>
    <mergeCell ref="A86:B86"/>
    <mergeCell ref="C75:H75"/>
    <mergeCell ref="A75:B75"/>
    <mergeCell ref="A76:B76"/>
    <mergeCell ref="L25:M25"/>
    <mergeCell ref="N25:O25"/>
    <mergeCell ref="P25:Q25"/>
    <mergeCell ref="S74:Z74"/>
    <mergeCell ref="S77:T77"/>
    <mergeCell ref="S78:T78"/>
    <mergeCell ref="S79:T79"/>
    <mergeCell ref="S80:T80"/>
    <mergeCell ref="S81:T81"/>
    <mergeCell ref="K47:O47"/>
    <mergeCell ref="K58:O58"/>
    <mergeCell ref="L28:M28"/>
    <mergeCell ref="S75:T75"/>
    <mergeCell ref="U75:Z75"/>
    <mergeCell ref="S76:T76"/>
    <mergeCell ref="S88:T88"/>
    <mergeCell ref="A107:H107"/>
    <mergeCell ref="A108:B108"/>
    <mergeCell ref="C108:H108"/>
    <mergeCell ref="S83:T83"/>
    <mergeCell ref="S84:T84"/>
    <mergeCell ref="S85:T85"/>
    <mergeCell ref="S86:T86"/>
    <mergeCell ref="S87:T87"/>
    <mergeCell ref="S82:T82"/>
    <mergeCell ref="J84:K84"/>
    <mergeCell ref="J85:K85"/>
    <mergeCell ref="J86:K86"/>
    <mergeCell ref="J87:K87"/>
    <mergeCell ref="J88:K88"/>
    <mergeCell ref="J78:K78"/>
    <mergeCell ref="J79:K79"/>
    <mergeCell ref="J80:K80"/>
    <mergeCell ref="J81:K81"/>
    <mergeCell ref="J82:K82"/>
    <mergeCell ref="J83:K83"/>
    <mergeCell ref="A121:B121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Créer un compte PRO</vt:lpstr>
      <vt:lpstr>Création d'un deal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2011-06-27T21:04:15Z</dcterms:modified>
</cp:coreProperties>
</file>