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-Pro\Desktop\projets\signiadiff\inst\extdata\sim_inputs\test04\"/>
    </mc:Choice>
  </mc:AlternateContent>
  <xr:revisionPtr revIDLastSave="0" documentId="13_ncr:1_{1505F37F-15EA-439C-B85F-9FE698472973}" xr6:coauthVersionLast="47" xr6:coauthVersionMax="47" xr10:uidLastSave="{00000000-0000-0000-0000-000000000000}"/>
  <bookViews>
    <workbookView xWindow="-108" yWindow="-108" windowWidth="23256" windowHeight="12456" tabRatio="739" activeTab="6" xr2:uid="{980EF500-8E0D-4F8D-B131-1D48C50DF16C}"/>
  </bookViews>
  <sheets>
    <sheet name="annotation" sheetId="1" r:id="rId1"/>
    <sheet name="design" sheetId="2" r:id="rId2"/>
    <sheet name="tx_prop" sheetId="5" r:id="rId3"/>
    <sheet name="Lib_size" sheetId="6" r:id="rId4"/>
    <sheet name="tx_raw" sheetId="3" r:id="rId5"/>
    <sheet name="tx_len" sheetId="4" r:id="rId6"/>
    <sheet name="tx_fpk" sheetId="8" r:id="rId7"/>
    <sheet name="tx_fpkm" sheetId="7" r:id="rId8"/>
    <sheet name="tx_tpm" sheetId="9" r:id="rId9"/>
    <sheet name="mrn_fact" sheetId="10" r:id="rId10"/>
    <sheet name="tx_fpkm_mrn" sheetId="11" r:id="rId11"/>
    <sheet name="tx_tpm_mrn" sheetId="12" r:id="rId12"/>
    <sheet name="tx_fpk_mrncoef_bysp_rfall_desgn" sheetId="15" r:id="rId13"/>
    <sheet name="tx_fpk_mrn_bysp_rfall_desgn" sheetId="14" r:id="rId14"/>
    <sheet name="tx_fpk_mrncoef_bysp_rfall_batch" sheetId="16" r:id="rId15"/>
    <sheet name="tx_fpk_mrn_bysp_rfall_batch" sheetId="17" r:id="rId16"/>
    <sheet name="tx_fpk_mrncoef_bysp_rfall_grp" sheetId="18" r:id="rId17"/>
    <sheet name="tx_fpk_mrn_bysp_rfall_grp" sheetId="20" r:id="rId18"/>
    <sheet name="tx_fpk_mrn_bysp_rfall_grp_b1A" sheetId="21" r:id="rId19"/>
    <sheet name="tx_fpk_mrn_bysp_rfall_grp_b2C" sheetId="22" r:id="rId20"/>
    <sheet name="tx_fpk_mrn_bysp_rfall_grp_b2E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8" l="1"/>
  <c r="C2" i="8"/>
  <c r="D2" i="8"/>
  <c r="E2" i="8"/>
  <c r="F2" i="8"/>
  <c r="G2" i="8"/>
  <c r="H2" i="8"/>
  <c r="I2" i="8"/>
  <c r="K2" i="18" s="1"/>
  <c r="J2" i="8"/>
  <c r="L2" i="18" s="1"/>
  <c r="B3" i="8"/>
  <c r="C3" i="8"/>
  <c r="D3" i="8"/>
  <c r="E3" i="8"/>
  <c r="F3" i="8"/>
  <c r="G3" i="8"/>
  <c r="H3" i="8"/>
  <c r="I3" i="8"/>
  <c r="J3" i="8"/>
  <c r="B4" i="8"/>
  <c r="C4" i="8"/>
  <c r="F4" i="15" s="1"/>
  <c r="D4" i="8"/>
  <c r="D4" i="18" s="1"/>
  <c r="E4" i="8"/>
  <c r="F4" i="8"/>
  <c r="G4" i="8"/>
  <c r="H4" i="8"/>
  <c r="I4" i="8"/>
  <c r="J4" i="8"/>
  <c r="B5" i="8"/>
  <c r="C5" i="8"/>
  <c r="D5" i="8"/>
  <c r="E5" i="8"/>
  <c r="F5" i="8"/>
  <c r="I5" i="16" s="1"/>
  <c r="G5" i="8"/>
  <c r="G5" i="18" s="1"/>
  <c r="H5" i="8"/>
  <c r="I5" i="8"/>
  <c r="J5" i="8"/>
  <c r="B6" i="8"/>
  <c r="C6" i="8"/>
  <c r="D6" i="8"/>
  <c r="E6" i="8"/>
  <c r="F6" i="8"/>
  <c r="G6" i="8"/>
  <c r="H6" i="8"/>
  <c r="I6" i="8"/>
  <c r="K6" i="18" s="1"/>
  <c r="J6" i="8"/>
  <c r="J6" i="15" s="1"/>
  <c r="B7" i="8"/>
  <c r="C7" i="8"/>
  <c r="D7" i="8"/>
  <c r="E7" i="8"/>
  <c r="F7" i="8"/>
  <c r="G7" i="8"/>
  <c r="H7" i="8"/>
  <c r="I7" i="8"/>
  <c r="J7" i="8"/>
  <c r="B8" i="8"/>
  <c r="C8" i="8"/>
  <c r="B8" i="15" s="1"/>
  <c r="D8" i="8"/>
  <c r="D8" i="12" s="1"/>
  <c r="E8" i="8"/>
  <c r="F8" i="8"/>
  <c r="G8" i="8"/>
  <c r="H8" i="8"/>
  <c r="I8" i="8"/>
  <c r="J8" i="8"/>
  <c r="B9" i="8"/>
  <c r="C9" i="8"/>
  <c r="D9" i="8"/>
  <c r="E9" i="8"/>
  <c r="F9" i="8"/>
  <c r="I9" i="16" s="1"/>
  <c r="G9" i="8"/>
  <c r="G9" i="15" s="1"/>
  <c r="H9" i="8"/>
  <c r="I9" i="8"/>
  <c r="J9" i="8"/>
  <c r="B10" i="8"/>
  <c r="C10" i="8"/>
  <c r="D10" i="8"/>
  <c r="E10" i="8"/>
  <c r="F10" i="8"/>
  <c r="G10" i="8"/>
  <c r="H10" i="8"/>
  <c r="I10" i="8"/>
  <c r="I10" i="18" s="1"/>
  <c r="J10" i="8"/>
  <c r="K10" i="18" s="1"/>
  <c r="B11" i="8"/>
  <c r="C11" i="8"/>
  <c r="D11" i="8"/>
  <c r="E11" i="8"/>
  <c r="F11" i="8"/>
  <c r="G11" i="8"/>
  <c r="H11" i="8"/>
  <c r="I11" i="8"/>
  <c r="J11" i="8"/>
  <c r="A3" i="8"/>
  <c r="A3" i="18" s="1"/>
  <c r="A4" i="8"/>
  <c r="A5" i="8"/>
  <c r="A6" i="8"/>
  <c r="A7" i="8"/>
  <c r="A8" i="8"/>
  <c r="A9" i="8"/>
  <c r="A10" i="8"/>
  <c r="A11" i="8"/>
  <c r="A2" i="8"/>
  <c r="C2" i="16" s="1"/>
  <c r="J16" i="4"/>
  <c r="I16" i="4"/>
  <c r="J15" i="4"/>
  <c r="I15" i="4"/>
  <c r="J14" i="4"/>
  <c r="I14" i="4"/>
  <c r="J13" i="4"/>
  <c r="I13" i="4"/>
  <c r="J12" i="4"/>
  <c r="I12" i="4"/>
  <c r="I3" i="18"/>
  <c r="J3" i="18"/>
  <c r="I4" i="18"/>
  <c r="J4" i="18"/>
  <c r="I7" i="18"/>
  <c r="J7" i="18"/>
  <c r="I8" i="18"/>
  <c r="J8" i="18"/>
  <c r="I11" i="18"/>
  <c r="J11" i="18"/>
  <c r="K3" i="18"/>
  <c r="L3" i="18"/>
  <c r="K4" i="18"/>
  <c r="L4" i="18"/>
  <c r="K7" i="18"/>
  <c r="L7" i="18"/>
  <c r="K8" i="18"/>
  <c r="L8" i="18"/>
  <c r="K11" i="18"/>
  <c r="L11" i="18"/>
  <c r="E3" i="18"/>
  <c r="F3" i="18"/>
  <c r="G3" i="18"/>
  <c r="H3" i="18"/>
  <c r="E4" i="18"/>
  <c r="F4" i="18"/>
  <c r="G4" i="18"/>
  <c r="H4" i="18"/>
  <c r="E6" i="18"/>
  <c r="F6" i="18"/>
  <c r="G6" i="18"/>
  <c r="H6" i="18"/>
  <c r="E7" i="18"/>
  <c r="F7" i="18"/>
  <c r="G7" i="18"/>
  <c r="H7" i="18"/>
  <c r="E8" i="18"/>
  <c r="F8" i="18"/>
  <c r="G8" i="18"/>
  <c r="H8" i="18"/>
  <c r="E10" i="18"/>
  <c r="F10" i="18"/>
  <c r="G10" i="18"/>
  <c r="H10" i="18"/>
  <c r="E11" i="18"/>
  <c r="F11" i="18"/>
  <c r="G11" i="18"/>
  <c r="H11" i="18"/>
  <c r="F2" i="18"/>
  <c r="G2" i="18"/>
  <c r="H2" i="18"/>
  <c r="E2" i="18"/>
  <c r="B3" i="18"/>
  <c r="C3" i="18"/>
  <c r="D3" i="18"/>
  <c r="A5" i="18"/>
  <c r="B5" i="18"/>
  <c r="C5" i="18"/>
  <c r="D5" i="18"/>
  <c r="A6" i="18"/>
  <c r="B6" i="18"/>
  <c r="C6" i="18"/>
  <c r="D6" i="18"/>
  <c r="A7" i="18"/>
  <c r="B7" i="18"/>
  <c r="C7" i="18"/>
  <c r="D7" i="18"/>
  <c r="A9" i="18"/>
  <c r="B9" i="18"/>
  <c r="C9" i="18"/>
  <c r="D9" i="18"/>
  <c r="A10" i="18"/>
  <c r="B10" i="18"/>
  <c r="C10" i="18"/>
  <c r="D10" i="18"/>
  <c r="A11" i="18"/>
  <c r="B11" i="18"/>
  <c r="C11" i="18"/>
  <c r="D11" i="18"/>
  <c r="B2" i="18"/>
  <c r="C2" i="18"/>
  <c r="A2" i="18"/>
  <c r="E3" i="16"/>
  <c r="F3" i="16"/>
  <c r="G3" i="16"/>
  <c r="H3" i="16"/>
  <c r="I3" i="16"/>
  <c r="J3" i="16"/>
  <c r="E4" i="16"/>
  <c r="F4" i="16"/>
  <c r="G4" i="16"/>
  <c r="H4" i="16"/>
  <c r="I4" i="16"/>
  <c r="J4" i="16"/>
  <c r="E5" i="16"/>
  <c r="E7" i="16"/>
  <c r="F7" i="16"/>
  <c r="G7" i="16"/>
  <c r="H7" i="16"/>
  <c r="I7" i="16"/>
  <c r="J7" i="16"/>
  <c r="E8" i="16"/>
  <c r="F8" i="16"/>
  <c r="G8" i="16"/>
  <c r="H8" i="16"/>
  <c r="I8" i="16"/>
  <c r="J8" i="16"/>
  <c r="E9" i="16"/>
  <c r="E11" i="16"/>
  <c r="F11" i="16"/>
  <c r="G11" i="16"/>
  <c r="H11" i="16"/>
  <c r="I11" i="16"/>
  <c r="J11" i="16"/>
  <c r="A11" i="16"/>
  <c r="B11" i="16"/>
  <c r="C11" i="16"/>
  <c r="D11" i="16"/>
  <c r="A3" i="16"/>
  <c r="B3" i="16"/>
  <c r="C3" i="16"/>
  <c r="D3" i="16"/>
  <c r="A5" i="16"/>
  <c r="B5" i="16"/>
  <c r="C5" i="16"/>
  <c r="D5" i="16"/>
  <c r="A6" i="16"/>
  <c r="B6" i="16"/>
  <c r="C6" i="16"/>
  <c r="D6" i="16"/>
  <c r="A7" i="16"/>
  <c r="B7" i="16"/>
  <c r="C7" i="16"/>
  <c r="D7" i="16"/>
  <c r="A8" i="16"/>
  <c r="A9" i="16"/>
  <c r="B9" i="16"/>
  <c r="C9" i="16"/>
  <c r="D9" i="16"/>
  <c r="A10" i="16"/>
  <c r="B10" i="16"/>
  <c r="C10" i="16"/>
  <c r="D10" i="16"/>
  <c r="B2" i="16"/>
  <c r="A3" i="15"/>
  <c r="B3" i="15"/>
  <c r="C3" i="15"/>
  <c r="D3" i="15"/>
  <c r="E3" i="15"/>
  <c r="F3" i="15"/>
  <c r="G3" i="15"/>
  <c r="H3" i="15"/>
  <c r="I3" i="15"/>
  <c r="J3" i="15"/>
  <c r="B4" i="15"/>
  <c r="D5" i="15"/>
  <c r="F6" i="15"/>
  <c r="A7" i="15"/>
  <c r="B7" i="15"/>
  <c r="C7" i="15"/>
  <c r="D7" i="15"/>
  <c r="E7" i="15"/>
  <c r="F7" i="15"/>
  <c r="G7" i="15"/>
  <c r="H7" i="15"/>
  <c r="I7" i="15"/>
  <c r="J7" i="15"/>
  <c r="J8" i="15"/>
  <c r="A11" i="15"/>
  <c r="B11" i="15"/>
  <c r="C11" i="15"/>
  <c r="D11" i="15"/>
  <c r="E11" i="15"/>
  <c r="F11" i="15"/>
  <c r="G11" i="15"/>
  <c r="H11" i="15"/>
  <c r="I11" i="15"/>
  <c r="J11" i="15"/>
  <c r="J2" i="10"/>
  <c r="I2" i="10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J2" i="4"/>
  <c r="I2" i="4"/>
  <c r="I3" i="3"/>
  <c r="I3" i="7" s="1"/>
  <c r="J3" i="3"/>
  <c r="I4" i="3"/>
  <c r="I4" i="7" s="1"/>
  <c r="J4" i="3"/>
  <c r="I5" i="3"/>
  <c r="J5" i="3"/>
  <c r="J5" i="7" s="1"/>
  <c r="I6" i="3"/>
  <c r="J6" i="3"/>
  <c r="I7" i="3"/>
  <c r="I7" i="7" s="1"/>
  <c r="J7" i="3"/>
  <c r="J7" i="7" s="1"/>
  <c r="I8" i="3"/>
  <c r="I8" i="7" s="1"/>
  <c r="J8" i="3"/>
  <c r="J8" i="7" s="1"/>
  <c r="I9" i="3"/>
  <c r="I9" i="7" s="1"/>
  <c r="J9" i="3"/>
  <c r="J9" i="7" s="1"/>
  <c r="I10" i="3"/>
  <c r="I10" i="7" s="1"/>
  <c r="J10" i="3"/>
  <c r="J10" i="7" s="1"/>
  <c r="I11" i="3"/>
  <c r="I11" i="7" s="1"/>
  <c r="J11" i="3"/>
  <c r="J11" i="7" s="1"/>
  <c r="I2" i="3"/>
  <c r="I2" i="7" s="1"/>
  <c r="J2" i="3"/>
  <c r="J2" i="7" s="1"/>
  <c r="D11" i="2"/>
  <c r="D10" i="2"/>
  <c r="B2" i="11"/>
  <c r="C2" i="11"/>
  <c r="D2" i="11"/>
  <c r="E2" i="11"/>
  <c r="F2" i="11"/>
  <c r="G2" i="11"/>
  <c r="H2" i="11"/>
  <c r="B3" i="11"/>
  <c r="C3" i="11"/>
  <c r="D3" i="11"/>
  <c r="E3" i="11"/>
  <c r="F3" i="11"/>
  <c r="G3" i="11"/>
  <c r="H3" i="11"/>
  <c r="B4" i="11"/>
  <c r="C4" i="11"/>
  <c r="D4" i="11"/>
  <c r="E4" i="11"/>
  <c r="F4" i="11"/>
  <c r="G4" i="11"/>
  <c r="H4" i="11"/>
  <c r="B5" i="11"/>
  <c r="C5" i="11"/>
  <c r="D5" i="11"/>
  <c r="E5" i="11"/>
  <c r="F5" i="11"/>
  <c r="G5" i="11"/>
  <c r="H5" i="11"/>
  <c r="B6" i="11"/>
  <c r="C6" i="11"/>
  <c r="D6" i="11"/>
  <c r="E6" i="11"/>
  <c r="F6" i="11"/>
  <c r="G6" i="11"/>
  <c r="H6" i="11"/>
  <c r="B7" i="11"/>
  <c r="C7" i="11"/>
  <c r="D7" i="11"/>
  <c r="E7" i="11"/>
  <c r="F7" i="11"/>
  <c r="G7" i="11"/>
  <c r="H7" i="11"/>
  <c r="B8" i="11"/>
  <c r="C8" i="11"/>
  <c r="D8" i="11"/>
  <c r="E8" i="11"/>
  <c r="F8" i="11"/>
  <c r="G8" i="11"/>
  <c r="H8" i="11"/>
  <c r="B9" i="11"/>
  <c r="C9" i="11"/>
  <c r="D9" i="11"/>
  <c r="E9" i="11"/>
  <c r="F9" i="11"/>
  <c r="G9" i="11"/>
  <c r="H9" i="11"/>
  <c r="B10" i="11"/>
  <c r="C10" i="11"/>
  <c r="D10" i="11"/>
  <c r="E10" i="11"/>
  <c r="F10" i="11"/>
  <c r="G10" i="11"/>
  <c r="H10" i="11"/>
  <c r="B11" i="11"/>
  <c r="C11" i="11"/>
  <c r="D11" i="11"/>
  <c r="E11" i="11"/>
  <c r="F11" i="11"/>
  <c r="G11" i="11"/>
  <c r="H11" i="11"/>
  <c r="A3" i="11"/>
  <c r="A4" i="11"/>
  <c r="A5" i="11"/>
  <c r="A6" i="11"/>
  <c r="A7" i="11"/>
  <c r="A8" i="11"/>
  <c r="A9" i="11"/>
  <c r="A10" i="11"/>
  <c r="A11" i="11"/>
  <c r="A2" i="11"/>
  <c r="H11" i="12"/>
  <c r="E11" i="12"/>
  <c r="B11" i="12"/>
  <c r="A11" i="12"/>
  <c r="H10" i="12"/>
  <c r="F10" i="12"/>
  <c r="E10" i="12"/>
  <c r="B10" i="12"/>
  <c r="A10" i="12"/>
  <c r="H9" i="12"/>
  <c r="E9" i="12"/>
  <c r="C9" i="12"/>
  <c r="B9" i="12"/>
  <c r="A9" i="12"/>
  <c r="H8" i="12"/>
  <c r="E8" i="12"/>
  <c r="B8" i="12"/>
  <c r="A8" i="12"/>
  <c r="H7" i="12"/>
  <c r="F7" i="12"/>
  <c r="E7" i="12"/>
  <c r="B7" i="12"/>
  <c r="A7" i="12"/>
  <c r="H6" i="12"/>
  <c r="E6" i="12"/>
  <c r="C6" i="12"/>
  <c r="B6" i="12"/>
  <c r="A6" i="12"/>
  <c r="H5" i="12"/>
  <c r="E5" i="12"/>
  <c r="B5" i="12"/>
  <c r="A5" i="12"/>
  <c r="H4" i="12"/>
  <c r="F4" i="12"/>
  <c r="E4" i="12"/>
  <c r="B4" i="12"/>
  <c r="A4" i="12"/>
  <c r="H3" i="12"/>
  <c r="E3" i="12"/>
  <c r="C3" i="12"/>
  <c r="B3" i="12"/>
  <c r="A3" i="12"/>
  <c r="H2" i="12"/>
  <c r="E2" i="12"/>
  <c r="B2" i="12"/>
  <c r="A2" i="12"/>
  <c r="G4" i="7"/>
  <c r="C6" i="7"/>
  <c r="C7" i="7"/>
  <c r="B2" i="3"/>
  <c r="B2" i="7" s="1"/>
  <c r="C2" i="3"/>
  <c r="C2" i="7" s="1"/>
  <c r="D2" i="3"/>
  <c r="E2" i="3"/>
  <c r="E2" i="7" s="1"/>
  <c r="F2" i="3"/>
  <c r="F2" i="7" s="1"/>
  <c r="G2" i="3"/>
  <c r="G2" i="7" s="1"/>
  <c r="H2" i="3"/>
  <c r="H2" i="7" s="1"/>
  <c r="B3" i="3"/>
  <c r="B3" i="7" s="1"/>
  <c r="C3" i="3"/>
  <c r="C3" i="7" s="1"/>
  <c r="D3" i="3"/>
  <c r="D3" i="7" s="1"/>
  <c r="E3" i="3"/>
  <c r="E3" i="7" s="1"/>
  <c r="F3" i="3"/>
  <c r="F3" i="7" s="1"/>
  <c r="G3" i="3"/>
  <c r="G3" i="7" s="1"/>
  <c r="H3" i="3"/>
  <c r="H3" i="7" s="1"/>
  <c r="B4" i="3"/>
  <c r="B4" i="7" s="1"/>
  <c r="C4" i="3"/>
  <c r="C4" i="7" s="1"/>
  <c r="D4" i="3"/>
  <c r="D4" i="7" s="1"/>
  <c r="E4" i="3"/>
  <c r="F4" i="3"/>
  <c r="G4" i="3"/>
  <c r="H4" i="3"/>
  <c r="H4" i="7" s="1"/>
  <c r="B5" i="3"/>
  <c r="B5" i="7" s="1"/>
  <c r="C5" i="3"/>
  <c r="D5" i="3"/>
  <c r="D5" i="7" s="1"/>
  <c r="E5" i="3"/>
  <c r="E5" i="7" s="1"/>
  <c r="F5" i="3"/>
  <c r="F5" i="7" s="1"/>
  <c r="G5" i="3"/>
  <c r="G5" i="7" s="1"/>
  <c r="H5" i="3"/>
  <c r="B6" i="3"/>
  <c r="B6" i="7" s="1"/>
  <c r="C6" i="3"/>
  <c r="D6" i="3"/>
  <c r="D6" i="7" s="1"/>
  <c r="E6" i="3"/>
  <c r="F6" i="3"/>
  <c r="F6" i="7" s="1"/>
  <c r="G6" i="3"/>
  <c r="G6" i="7" s="1"/>
  <c r="H6" i="3"/>
  <c r="H6" i="7" s="1"/>
  <c r="B7" i="3"/>
  <c r="C7" i="3"/>
  <c r="D7" i="3"/>
  <c r="D7" i="7" s="1"/>
  <c r="E7" i="3"/>
  <c r="E7" i="7" s="1"/>
  <c r="F7" i="3"/>
  <c r="F7" i="7" s="1"/>
  <c r="G7" i="3"/>
  <c r="G7" i="7" s="1"/>
  <c r="H7" i="3"/>
  <c r="H7" i="7" s="1"/>
  <c r="B8" i="3"/>
  <c r="B8" i="7" s="1"/>
  <c r="C8" i="3"/>
  <c r="C8" i="7" s="1"/>
  <c r="D8" i="3"/>
  <c r="D8" i="7" s="1"/>
  <c r="E8" i="3"/>
  <c r="E8" i="7" s="1"/>
  <c r="F8" i="3"/>
  <c r="F8" i="7" s="1"/>
  <c r="G8" i="3"/>
  <c r="G8" i="7" s="1"/>
  <c r="H8" i="3"/>
  <c r="H8" i="7" s="1"/>
  <c r="B9" i="3"/>
  <c r="B9" i="7" s="1"/>
  <c r="C9" i="3"/>
  <c r="C9" i="7" s="1"/>
  <c r="D9" i="3"/>
  <c r="D9" i="7" s="1"/>
  <c r="E9" i="3"/>
  <c r="E9" i="7" s="1"/>
  <c r="F9" i="3"/>
  <c r="F9" i="7" s="1"/>
  <c r="G9" i="3"/>
  <c r="G9" i="7" s="1"/>
  <c r="H9" i="3"/>
  <c r="H9" i="7" s="1"/>
  <c r="B10" i="3"/>
  <c r="B10" i="7" s="1"/>
  <c r="C10" i="3"/>
  <c r="C10" i="7" s="1"/>
  <c r="D10" i="3"/>
  <c r="D10" i="7" s="1"/>
  <c r="E10" i="3"/>
  <c r="F10" i="3"/>
  <c r="F10" i="7" s="1"/>
  <c r="G10" i="3"/>
  <c r="H10" i="3"/>
  <c r="H10" i="7" s="1"/>
  <c r="B11" i="3"/>
  <c r="B11" i="7" s="1"/>
  <c r="C11" i="3"/>
  <c r="C11" i="7" s="1"/>
  <c r="D11" i="3"/>
  <c r="D11" i="7" s="1"/>
  <c r="E11" i="3"/>
  <c r="E11" i="7" s="1"/>
  <c r="F11" i="3"/>
  <c r="F11" i="7" s="1"/>
  <c r="G11" i="3"/>
  <c r="H11" i="3"/>
  <c r="H11" i="7" s="1"/>
  <c r="A3" i="3"/>
  <c r="A3" i="7" s="1"/>
  <c r="A4" i="3"/>
  <c r="A4" i="7" s="1"/>
  <c r="A5" i="3"/>
  <c r="A5" i="7" s="1"/>
  <c r="A6" i="3"/>
  <c r="A7" i="3"/>
  <c r="A7" i="7" s="1"/>
  <c r="A8" i="3"/>
  <c r="A8" i="7" s="1"/>
  <c r="A9" i="3"/>
  <c r="A9" i="7" s="1"/>
  <c r="A10" i="3"/>
  <c r="A10" i="7" s="1"/>
  <c r="A11" i="3"/>
  <c r="A11" i="7" s="1"/>
  <c r="A2" i="3"/>
  <c r="A2" i="7" s="1"/>
  <c r="D8" i="2"/>
  <c r="D7" i="2"/>
  <c r="D4" i="2"/>
  <c r="D3" i="2"/>
  <c r="G10" i="12" l="1"/>
  <c r="G3" i="12"/>
  <c r="G2" i="12"/>
  <c r="C4" i="12"/>
  <c r="G5" i="12"/>
  <c r="C7" i="12"/>
  <c r="G8" i="12"/>
  <c r="C10" i="12"/>
  <c r="G11" i="12"/>
  <c r="E10" i="15"/>
  <c r="C9" i="15"/>
  <c r="A8" i="15"/>
  <c r="I6" i="15"/>
  <c r="G5" i="15"/>
  <c r="E4" i="15"/>
  <c r="D8" i="16"/>
  <c r="H9" i="16"/>
  <c r="H5" i="16"/>
  <c r="C4" i="18"/>
  <c r="C11" i="20" s="1"/>
  <c r="C11" i="21" s="1"/>
  <c r="F5" i="18"/>
  <c r="L5" i="18"/>
  <c r="J9" i="18"/>
  <c r="E6" i="15"/>
  <c r="J10" i="16"/>
  <c r="D4" i="12"/>
  <c r="D7" i="12"/>
  <c r="D10" i="12"/>
  <c r="D10" i="15"/>
  <c r="B9" i="15"/>
  <c r="H6" i="15"/>
  <c r="F5" i="15"/>
  <c r="D4" i="15"/>
  <c r="C8" i="16"/>
  <c r="G9" i="16"/>
  <c r="G5" i="16"/>
  <c r="B4" i="18"/>
  <c r="B2" i="20" s="1"/>
  <c r="B2" i="21" s="1"/>
  <c r="E5" i="18"/>
  <c r="E2" i="20" s="1"/>
  <c r="A2" i="22" s="1"/>
  <c r="K5" i="18"/>
  <c r="I9" i="18"/>
  <c r="A10" i="15"/>
  <c r="C10" i="15"/>
  <c r="A9" i="15"/>
  <c r="G6" i="15"/>
  <c r="E5" i="15"/>
  <c r="C4" i="15"/>
  <c r="B8" i="16"/>
  <c r="F9" i="16"/>
  <c r="F5" i="16"/>
  <c r="A4" i="18"/>
  <c r="A4" i="20" s="1"/>
  <c r="A4" i="21" s="1"/>
  <c r="L10" i="18"/>
  <c r="G4" i="12"/>
  <c r="A4" i="15"/>
  <c r="J9" i="15"/>
  <c r="H8" i="15"/>
  <c r="D6" i="15"/>
  <c r="B5" i="15"/>
  <c r="C4" i="16"/>
  <c r="J2" i="16"/>
  <c r="I10" i="16"/>
  <c r="I6" i="16"/>
  <c r="K9" i="18"/>
  <c r="G7" i="12"/>
  <c r="J6" i="16"/>
  <c r="L9" i="18"/>
  <c r="D3" i="12"/>
  <c r="D6" i="12"/>
  <c r="D9" i="12"/>
  <c r="I2" i="15"/>
  <c r="I9" i="15"/>
  <c r="G8" i="15"/>
  <c r="C6" i="15"/>
  <c r="A5" i="15"/>
  <c r="B4" i="16"/>
  <c r="B10" i="17" s="1"/>
  <c r="I2" i="16"/>
  <c r="H10" i="16"/>
  <c r="H6" i="16"/>
  <c r="H9" i="18"/>
  <c r="H2" i="20" s="1"/>
  <c r="D2" i="22" s="1"/>
  <c r="I2" i="18"/>
  <c r="I3" i="20" s="1"/>
  <c r="A3" i="23" s="1"/>
  <c r="J6" i="18"/>
  <c r="F3" i="12"/>
  <c r="F6" i="12"/>
  <c r="F9" i="12"/>
  <c r="C2" i="15"/>
  <c r="J10" i="15"/>
  <c r="H9" i="15"/>
  <c r="F8" i="15"/>
  <c r="B6" i="15"/>
  <c r="J4" i="15"/>
  <c r="A4" i="16"/>
  <c r="H2" i="16"/>
  <c r="G10" i="16"/>
  <c r="G6" i="16"/>
  <c r="D8" i="18"/>
  <c r="G9" i="18"/>
  <c r="J2" i="18"/>
  <c r="J3" i="20" s="1"/>
  <c r="B3" i="23" s="1"/>
  <c r="I6" i="18"/>
  <c r="I2" i="20" s="1"/>
  <c r="A2" i="23" s="1"/>
  <c r="I8" i="15"/>
  <c r="E2" i="16"/>
  <c r="G6" i="12"/>
  <c r="C8" i="12"/>
  <c r="G9" i="12"/>
  <c r="C11" i="12"/>
  <c r="B2" i="15"/>
  <c r="I10" i="15"/>
  <c r="E8" i="15"/>
  <c r="A6" i="15"/>
  <c r="I4" i="15"/>
  <c r="G2" i="16"/>
  <c r="F10" i="16"/>
  <c r="F6" i="16"/>
  <c r="C8" i="18"/>
  <c r="F9" i="18"/>
  <c r="F9" i="20" s="1"/>
  <c r="B9" i="22" s="1"/>
  <c r="J5" i="18"/>
  <c r="B10" i="15"/>
  <c r="D2" i="12"/>
  <c r="D11" i="12"/>
  <c r="H10" i="15"/>
  <c r="F9" i="15"/>
  <c r="D8" i="15"/>
  <c r="J5" i="15"/>
  <c r="H4" i="15"/>
  <c r="F2" i="16"/>
  <c r="E10" i="16"/>
  <c r="E6" i="16"/>
  <c r="B8" i="18"/>
  <c r="E9" i="18"/>
  <c r="E8" i="20" s="1"/>
  <c r="A8" i="22" s="1"/>
  <c r="I5" i="18"/>
  <c r="C5" i="15"/>
  <c r="C2" i="12"/>
  <c r="G10" i="15"/>
  <c r="E9" i="15"/>
  <c r="C8" i="15"/>
  <c r="I5" i="15"/>
  <c r="G4" i="15"/>
  <c r="J9" i="16"/>
  <c r="J5" i="16"/>
  <c r="A8" i="18"/>
  <c r="H5" i="18"/>
  <c r="L6" i="18"/>
  <c r="J10" i="18"/>
  <c r="D4" i="16"/>
  <c r="C5" i="12"/>
  <c r="D5" i="12"/>
  <c r="F2" i="12"/>
  <c r="F5" i="12"/>
  <c r="F8" i="12"/>
  <c r="F11" i="12"/>
  <c r="F10" i="15"/>
  <c r="D9" i="15"/>
  <c r="H5" i="15"/>
  <c r="D2" i="18"/>
  <c r="J2" i="15"/>
  <c r="A2" i="15"/>
  <c r="F5" i="14"/>
  <c r="H2" i="15"/>
  <c r="B6" i="17"/>
  <c r="F2" i="15"/>
  <c r="A2" i="16"/>
  <c r="A2" i="17" s="1"/>
  <c r="G2" i="15"/>
  <c r="E2" i="15"/>
  <c r="D2" i="16"/>
  <c r="D2" i="15"/>
  <c r="J7" i="20"/>
  <c r="B7" i="23" s="1"/>
  <c r="I7" i="20"/>
  <c r="A7" i="23" s="1"/>
  <c r="J2" i="20"/>
  <c r="B2" i="23" s="1"/>
  <c r="J11" i="20"/>
  <c r="B11" i="23" s="1"/>
  <c r="F2" i="20"/>
  <c r="B2" i="22" s="1"/>
  <c r="D11" i="20"/>
  <c r="D11" i="21" s="1"/>
  <c r="G3" i="20"/>
  <c r="C3" i="22" s="1"/>
  <c r="E6" i="20"/>
  <c r="A6" i="22" s="1"/>
  <c r="H3" i="20"/>
  <c r="D3" i="22" s="1"/>
  <c r="D2" i="20"/>
  <c r="D2" i="21" s="1"/>
  <c r="C2" i="20"/>
  <c r="C2" i="21" s="1"/>
  <c r="A11" i="20"/>
  <c r="A11" i="21" s="1"/>
  <c r="F11" i="20"/>
  <c r="B11" i="22" s="1"/>
  <c r="E11" i="20"/>
  <c r="A11" i="22" s="1"/>
  <c r="E9" i="20"/>
  <c r="A9" i="22" s="1"/>
  <c r="E7" i="20"/>
  <c r="A7" i="22" s="1"/>
  <c r="E5" i="20"/>
  <c r="A5" i="22" s="1"/>
  <c r="E3" i="20"/>
  <c r="A3" i="22" s="1"/>
  <c r="D9" i="20"/>
  <c r="D9" i="21" s="1"/>
  <c r="D7" i="20"/>
  <c r="D7" i="21" s="1"/>
  <c r="D5" i="20"/>
  <c r="D5" i="21" s="1"/>
  <c r="D3" i="20"/>
  <c r="D3" i="21" s="1"/>
  <c r="C9" i="20"/>
  <c r="C9" i="21" s="1"/>
  <c r="C7" i="20"/>
  <c r="C7" i="21" s="1"/>
  <c r="C5" i="20"/>
  <c r="C5" i="21" s="1"/>
  <c r="C3" i="20"/>
  <c r="C3" i="21" s="1"/>
  <c r="F5" i="20"/>
  <c r="B5" i="22" s="1"/>
  <c r="B9" i="20"/>
  <c r="B9" i="21" s="1"/>
  <c r="A5" i="20"/>
  <c r="A5" i="21" s="1"/>
  <c r="A3" i="20"/>
  <c r="A3" i="21" s="1"/>
  <c r="A2" i="20"/>
  <c r="A2" i="21" s="1"/>
  <c r="H10" i="20"/>
  <c r="D10" i="22" s="1"/>
  <c r="H8" i="20"/>
  <c r="D8" i="22" s="1"/>
  <c r="H6" i="20"/>
  <c r="D6" i="22" s="1"/>
  <c r="H4" i="20"/>
  <c r="D4" i="22" s="1"/>
  <c r="G10" i="20"/>
  <c r="C10" i="22" s="1"/>
  <c r="G8" i="20"/>
  <c r="C8" i="22" s="1"/>
  <c r="G6" i="20"/>
  <c r="C6" i="22" s="1"/>
  <c r="G4" i="20"/>
  <c r="C4" i="22" s="1"/>
  <c r="G2" i="20"/>
  <c r="C2" i="22" s="1"/>
  <c r="F10" i="20"/>
  <c r="B10" i="22" s="1"/>
  <c r="F8" i="20"/>
  <c r="B8" i="22" s="1"/>
  <c r="F6" i="20"/>
  <c r="B6" i="22" s="1"/>
  <c r="F4" i="20"/>
  <c r="B4" i="22" s="1"/>
  <c r="C8" i="17"/>
  <c r="E10" i="20"/>
  <c r="A10" i="22" s="1"/>
  <c r="E4" i="20"/>
  <c r="A4" i="22" s="1"/>
  <c r="D10" i="20"/>
  <c r="D10" i="21" s="1"/>
  <c r="D8" i="20"/>
  <c r="D8" i="21" s="1"/>
  <c r="D6" i="20"/>
  <c r="D6" i="21" s="1"/>
  <c r="D4" i="20"/>
  <c r="D4" i="21" s="1"/>
  <c r="A9" i="17"/>
  <c r="C10" i="20"/>
  <c r="C10" i="21" s="1"/>
  <c r="C8" i="20"/>
  <c r="C8" i="21" s="1"/>
  <c r="C6" i="20"/>
  <c r="C6" i="21" s="1"/>
  <c r="C4" i="20"/>
  <c r="C4" i="21" s="1"/>
  <c r="A8" i="20"/>
  <c r="A8" i="21" s="1"/>
  <c r="A6" i="20"/>
  <c r="A6" i="21" s="1"/>
  <c r="F7" i="20"/>
  <c r="B7" i="22" s="1"/>
  <c r="H11" i="20"/>
  <c r="D11" i="22" s="1"/>
  <c r="H9" i="20"/>
  <c r="D9" i="22" s="1"/>
  <c r="H7" i="20"/>
  <c r="D7" i="22" s="1"/>
  <c r="H5" i="20"/>
  <c r="D5" i="22" s="1"/>
  <c r="G11" i="20"/>
  <c r="C11" i="22" s="1"/>
  <c r="G9" i="20"/>
  <c r="C9" i="22" s="1"/>
  <c r="G7" i="20"/>
  <c r="C7" i="22" s="1"/>
  <c r="G5" i="20"/>
  <c r="C5" i="22" s="1"/>
  <c r="B5" i="17"/>
  <c r="C5" i="17"/>
  <c r="A5" i="17"/>
  <c r="C4" i="17"/>
  <c r="A3" i="17"/>
  <c r="B3" i="17"/>
  <c r="C11" i="17"/>
  <c r="B11" i="17"/>
  <c r="C10" i="17"/>
  <c r="C9" i="17"/>
  <c r="B2" i="17"/>
  <c r="A11" i="17"/>
  <c r="B8" i="17"/>
  <c r="A10" i="17"/>
  <c r="B7" i="17"/>
  <c r="C3" i="17"/>
  <c r="C2" i="17"/>
  <c r="C7" i="17"/>
  <c r="C6" i="17"/>
  <c r="J3" i="7"/>
  <c r="J4" i="7"/>
  <c r="J6" i="7"/>
  <c r="I5" i="7"/>
  <c r="I6" i="7"/>
  <c r="A6" i="7"/>
  <c r="B7" i="7"/>
  <c r="B8" i="9"/>
  <c r="C5" i="7"/>
  <c r="H5" i="7"/>
  <c r="E4" i="7"/>
  <c r="G11" i="7"/>
  <c r="G10" i="7"/>
  <c r="G7" i="9"/>
  <c r="G2" i="9"/>
  <c r="F7" i="9"/>
  <c r="F2" i="9"/>
  <c r="E6" i="9"/>
  <c r="E8" i="9"/>
  <c r="G4" i="9"/>
  <c r="E10" i="7"/>
  <c r="F4" i="7"/>
  <c r="E6" i="7"/>
  <c r="C6" i="9"/>
  <c r="C4" i="9"/>
  <c r="C9" i="9"/>
  <c r="H8" i="9"/>
  <c r="D2" i="7"/>
  <c r="I9" i="20" l="1"/>
  <c r="A9" i="23" s="1"/>
  <c r="B9" i="17"/>
  <c r="A10" i="20"/>
  <c r="A10" i="21" s="1"/>
  <c r="A7" i="20"/>
  <c r="A7" i="21" s="1"/>
  <c r="F3" i="20"/>
  <c r="B3" i="22" s="1"/>
  <c r="I8" i="20"/>
  <c r="A8" i="23" s="1"/>
  <c r="J4" i="20"/>
  <c r="B4" i="23" s="1"/>
  <c r="J10" i="20"/>
  <c r="B10" i="23" s="1"/>
  <c r="B4" i="20"/>
  <c r="B4" i="21" s="1"/>
  <c r="A9" i="20"/>
  <c r="A9" i="21" s="1"/>
  <c r="J9" i="20"/>
  <c r="B9" i="23" s="1"/>
  <c r="B4" i="17"/>
  <c r="B6" i="20"/>
  <c r="B6" i="21" s="1"/>
  <c r="B3" i="20"/>
  <c r="B3" i="21" s="1"/>
  <c r="I5" i="20"/>
  <c r="A5" i="23" s="1"/>
  <c r="D4" i="17"/>
  <c r="B8" i="20"/>
  <c r="B8" i="21" s="1"/>
  <c r="I11" i="20"/>
  <c r="A11" i="23" s="1"/>
  <c r="B5" i="20"/>
  <c r="B5" i="21" s="1"/>
  <c r="B10" i="20"/>
  <c r="B10" i="21" s="1"/>
  <c r="B7" i="20"/>
  <c r="B7" i="21" s="1"/>
  <c r="J5" i="20"/>
  <c r="B5" i="23" s="1"/>
  <c r="I10" i="20"/>
  <c r="A10" i="23" s="1"/>
  <c r="I4" i="20"/>
  <c r="A4" i="23" s="1"/>
  <c r="J8" i="20"/>
  <c r="B8" i="23" s="1"/>
  <c r="B11" i="20"/>
  <c r="B11" i="21" s="1"/>
  <c r="I6" i="20"/>
  <c r="A6" i="23" s="1"/>
  <c r="J6" i="20"/>
  <c r="B6" i="23" s="1"/>
  <c r="D8" i="17"/>
  <c r="D3" i="17"/>
  <c r="A8" i="17"/>
  <c r="A4" i="17"/>
  <c r="A6" i="17"/>
  <c r="A7" i="17"/>
  <c r="D11" i="17"/>
  <c r="D6" i="17"/>
  <c r="D10" i="17"/>
  <c r="D9" i="17"/>
  <c r="D5" i="17"/>
  <c r="D7" i="17"/>
  <c r="D2" i="17"/>
  <c r="J2" i="9"/>
  <c r="J8" i="9"/>
  <c r="J5" i="9"/>
  <c r="J7" i="9"/>
  <c r="J3" i="9"/>
  <c r="J4" i="9"/>
  <c r="J6" i="9"/>
  <c r="J9" i="9"/>
  <c r="J10" i="9"/>
  <c r="J11" i="9"/>
  <c r="I6" i="9"/>
  <c r="I7" i="9"/>
  <c r="I4" i="9"/>
  <c r="I10" i="9"/>
  <c r="I8" i="9"/>
  <c r="I2" i="9"/>
  <c r="I11" i="9"/>
  <c r="I5" i="9"/>
  <c r="I9" i="9"/>
  <c r="I3" i="9"/>
  <c r="A11" i="9"/>
  <c r="A4" i="9"/>
  <c r="B10" i="9"/>
  <c r="F11" i="9"/>
  <c r="G6" i="9"/>
  <c r="G9" i="9"/>
  <c r="H3" i="9"/>
  <c r="F6" i="9"/>
  <c r="E9" i="9"/>
  <c r="G10" i="9"/>
  <c r="F3" i="9"/>
  <c r="F9" i="9"/>
  <c r="F5" i="9"/>
  <c r="E5" i="9"/>
  <c r="F8" i="9"/>
  <c r="E11" i="9"/>
  <c r="E10" i="9"/>
  <c r="E7" i="9"/>
  <c r="E3" i="9"/>
  <c r="G3" i="9"/>
  <c r="E2" i="9"/>
  <c r="F10" i="9"/>
  <c r="G11" i="9"/>
  <c r="G5" i="9"/>
  <c r="G8" i="9"/>
  <c r="F4" i="9"/>
  <c r="E4" i="9"/>
  <c r="C2" i="9"/>
  <c r="C5" i="9"/>
  <c r="C3" i="9"/>
  <c r="C10" i="9"/>
  <c r="C8" i="9"/>
  <c r="C11" i="9"/>
  <c r="C7" i="9"/>
  <c r="A3" i="9"/>
  <c r="B7" i="9"/>
  <c r="A2" i="9"/>
  <c r="A6" i="9"/>
  <c r="B9" i="9"/>
  <c r="B2" i="9"/>
  <c r="B3" i="9"/>
  <c r="A8" i="9"/>
  <c r="B6" i="9"/>
  <c r="B11" i="9"/>
  <c r="A9" i="9"/>
  <c r="A5" i="9"/>
  <c r="A10" i="9"/>
  <c r="B5" i="9"/>
  <c r="B4" i="9"/>
  <c r="A7" i="9"/>
  <c r="H6" i="9"/>
  <c r="H10" i="9"/>
  <c r="H4" i="9"/>
  <c r="H7" i="9"/>
  <c r="H9" i="9"/>
  <c r="H2" i="9"/>
  <c r="H11" i="9"/>
  <c r="H5" i="9"/>
  <c r="D5" i="9"/>
  <c r="D10" i="9"/>
  <c r="D3" i="9"/>
  <c r="D7" i="9"/>
  <c r="D11" i="9"/>
  <c r="D6" i="9"/>
  <c r="D9" i="9"/>
  <c r="D8" i="9"/>
  <c r="D4" i="9"/>
  <c r="D2" i="9"/>
  <c r="G6" i="14" l="1"/>
  <c r="I9" i="17"/>
  <c r="H5" i="14"/>
  <c r="K11" i="20"/>
  <c r="C11" i="23" s="1"/>
  <c r="G4" i="17"/>
  <c r="I11" i="17"/>
  <c r="K2" i="20"/>
  <c r="C2" i="23" s="1"/>
  <c r="D9" i="14"/>
  <c r="I9" i="14"/>
  <c r="I3" i="14"/>
  <c r="I11" i="14"/>
  <c r="F4" i="17"/>
  <c r="K9" i="20"/>
  <c r="C9" i="23" s="1"/>
  <c r="K7" i="20"/>
  <c r="C7" i="23" s="1"/>
  <c r="K5" i="20"/>
  <c r="C5" i="23" s="1"/>
  <c r="K6" i="20"/>
  <c r="C6" i="23" s="1"/>
  <c r="K10" i="20"/>
  <c r="C10" i="23" s="1"/>
  <c r="J7" i="17"/>
  <c r="J8" i="17"/>
  <c r="J9" i="17"/>
  <c r="J11" i="17"/>
  <c r="J10" i="17"/>
  <c r="J3" i="17"/>
  <c r="J4" i="17"/>
  <c r="J2" i="17"/>
  <c r="J5" i="17"/>
  <c r="J6" i="17"/>
  <c r="B6" i="14"/>
  <c r="B10" i="14"/>
  <c r="B5" i="14"/>
  <c r="B4" i="14"/>
  <c r="B9" i="14"/>
  <c r="B11" i="14"/>
  <c r="B7" i="14"/>
  <c r="B2" i="14"/>
  <c r="B8" i="14"/>
  <c r="L7" i="20"/>
  <c r="D7" i="23" s="1"/>
  <c r="L2" i="20"/>
  <c r="D2" i="23" s="1"/>
  <c r="L4" i="20"/>
  <c r="D4" i="23" s="1"/>
  <c r="L9" i="20"/>
  <c r="D9" i="23" s="1"/>
  <c r="L11" i="20"/>
  <c r="D11" i="23" s="1"/>
  <c r="L6" i="20"/>
  <c r="D6" i="23" s="1"/>
  <c r="L3" i="20"/>
  <c r="D3" i="23" s="1"/>
  <c r="L8" i="20"/>
  <c r="D8" i="23" s="1"/>
  <c r="L5" i="20"/>
  <c r="D5" i="23" s="1"/>
  <c r="L10" i="20"/>
  <c r="D10" i="23" s="1"/>
  <c r="E4" i="17"/>
  <c r="E2" i="17"/>
  <c r="E9" i="17"/>
  <c r="E10" i="17"/>
  <c r="E5" i="17"/>
  <c r="E3" i="17"/>
  <c r="E6" i="17"/>
  <c r="E11" i="17"/>
  <c r="E8" i="17"/>
  <c r="A6" i="14"/>
  <c r="A8" i="14"/>
  <c r="A2" i="14"/>
  <c r="A11" i="14"/>
  <c r="A4" i="14"/>
  <c r="A3" i="14"/>
  <c r="A10" i="14"/>
  <c r="A9" i="14"/>
  <c r="A5" i="14"/>
  <c r="I7" i="17"/>
  <c r="I6" i="17"/>
  <c r="I5" i="17"/>
  <c r="J7" i="14"/>
  <c r="J8" i="14"/>
  <c r="J9" i="14"/>
  <c r="J11" i="14"/>
  <c r="J10" i="14"/>
  <c r="J3" i="14"/>
  <c r="J4" i="14"/>
  <c r="J2" i="14"/>
  <c r="J5" i="14"/>
  <c r="J6" i="14"/>
  <c r="I3" i="17"/>
  <c r="I6" i="14"/>
  <c r="I5" i="14"/>
  <c r="I7" i="14"/>
  <c r="H5" i="17"/>
  <c r="H6" i="17"/>
  <c r="H9" i="17"/>
  <c r="H3" i="17"/>
  <c r="H11" i="17"/>
  <c r="H4" i="17"/>
  <c r="H8" i="17"/>
  <c r="H2" i="17"/>
  <c r="H10" i="17"/>
  <c r="K8" i="20"/>
  <c r="C8" i="23" s="1"/>
  <c r="K3" i="20"/>
  <c r="C3" i="23" s="1"/>
  <c r="E9" i="14"/>
  <c r="E7" i="14"/>
  <c r="E11" i="14"/>
  <c r="E2" i="14"/>
  <c r="E8" i="14"/>
  <c r="E6" i="14"/>
  <c r="E3" i="14"/>
  <c r="E4" i="14"/>
  <c r="E5" i="14"/>
  <c r="G3" i="17"/>
  <c r="G9" i="17"/>
  <c r="G5" i="17"/>
  <c r="G2" i="17"/>
  <c r="G7" i="17"/>
  <c r="G6" i="17"/>
  <c r="G8" i="17"/>
  <c r="G11" i="17"/>
  <c r="G10" i="17"/>
  <c r="H7" i="14"/>
  <c r="H8" i="14"/>
  <c r="H2" i="14"/>
  <c r="H11" i="14"/>
  <c r="H4" i="14"/>
  <c r="H10" i="14"/>
  <c r="H6" i="14"/>
  <c r="H3" i="14"/>
  <c r="H9" i="14"/>
  <c r="C6" i="14"/>
  <c r="F2" i="14"/>
  <c r="F11" i="14"/>
  <c r="F6" i="14"/>
  <c r="F7" i="14"/>
  <c r="F8" i="14"/>
  <c r="F10" i="14"/>
  <c r="F4" i="14"/>
  <c r="F3" i="14"/>
  <c r="F9" i="14"/>
  <c r="I2" i="14"/>
  <c r="I10" i="14"/>
  <c r="E10" i="14"/>
  <c r="K4" i="20"/>
  <c r="C4" i="23" s="1"/>
  <c r="F2" i="17"/>
  <c r="F3" i="17"/>
  <c r="F9" i="17"/>
  <c r="F10" i="17"/>
  <c r="F6" i="17"/>
  <c r="F7" i="17"/>
  <c r="F11" i="17"/>
  <c r="F8" i="17"/>
  <c r="F5" i="17"/>
  <c r="I2" i="17"/>
  <c r="I8" i="14"/>
  <c r="I4" i="14"/>
  <c r="E7" i="17"/>
  <c r="G8" i="14"/>
  <c r="G11" i="14"/>
  <c r="G2" i="14"/>
  <c r="G10" i="14"/>
  <c r="G3" i="14"/>
  <c r="G4" i="14"/>
  <c r="G5" i="14"/>
  <c r="G7" i="14"/>
  <c r="G9" i="14"/>
  <c r="D4" i="14"/>
  <c r="D8" i="14"/>
  <c r="D7" i="14"/>
  <c r="D10" i="14"/>
  <c r="D2" i="14"/>
  <c r="D3" i="14"/>
  <c r="D6" i="14"/>
  <c r="D11" i="14"/>
  <c r="D5" i="14"/>
  <c r="I8" i="17"/>
  <c r="I10" i="17"/>
  <c r="I4" i="17"/>
  <c r="A7" i="14"/>
  <c r="H7" i="17"/>
  <c r="C3" i="14"/>
  <c r="C9" i="14"/>
  <c r="C4" i="14"/>
  <c r="C2" i="14"/>
  <c r="C7" i="14"/>
  <c r="C8" i="14"/>
  <c r="C5" i="14"/>
  <c r="C11" i="14"/>
  <c r="C10" i="14"/>
  <c r="B3" i="14"/>
</calcChain>
</file>

<file path=xl/sharedStrings.xml><?xml version="1.0" encoding="utf-8"?>
<sst xmlns="http://schemas.openxmlformats.org/spreadsheetml/2006/main" count="310" uniqueCount="46">
  <si>
    <t>A</t>
  </si>
  <si>
    <t>A1</t>
  </si>
  <si>
    <t>B1</t>
  </si>
  <si>
    <t>g1</t>
  </si>
  <si>
    <t>g2</t>
  </si>
  <si>
    <t>g3</t>
  </si>
  <si>
    <t>t1</t>
  </si>
  <si>
    <t>batch</t>
  </si>
  <si>
    <t>group</t>
  </si>
  <si>
    <t>b1</t>
  </si>
  <si>
    <t>B</t>
  </si>
  <si>
    <t>ctrl</t>
  </si>
  <si>
    <t>sample</t>
  </si>
  <si>
    <t>mRNA</t>
  </si>
  <si>
    <t>human</t>
  </si>
  <si>
    <t>g4</t>
  </si>
  <si>
    <t>g5</t>
  </si>
  <si>
    <t>g6</t>
  </si>
  <si>
    <t>g7</t>
  </si>
  <si>
    <t>g8</t>
  </si>
  <si>
    <t>g9</t>
  </si>
  <si>
    <t>g10</t>
  </si>
  <si>
    <t>A2</t>
  </si>
  <si>
    <t>B2</t>
  </si>
  <si>
    <t>C1</t>
  </si>
  <si>
    <t>C2</t>
  </si>
  <si>
    <t>D1</t>
  </si>
  <si>
    <t>D2</t>
  </si>
  <si>
    <t>b2</t>
  </si>
  <si>
    <t>C</t>
  </si>
  <si>
    <t>D</t>
  </si>
  <si>
    <t>E1</t>
  </si>
  <si>
    <t>E2</t>
  </si>
  <si>
    <t>E</t>
  </si>
  <si>
    <t>/</t>
  </si>
  <si>
    <t>D1_groupC</t>
  </si>
  <si>
    <t>D2_groupC</t>
  </si>
  <si>
    <t>D1_groupE</t>
  </si>
  <si>
    <t>D2_groupE</t>
  </si>
  <si>
    <t>g11</t>
  </si>
  <si>
    <t>g12</t>
  </si>
  <si>
    <t>g13</t>
  </si>
  <si>
    <t>g14</t>
  </si>
  <si>
    <t>g15</t>
  </si>
  <si>
    <t>test</t>
  </si>
  <si>
    <t>rRNA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</si>
</sst>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64" fontId="0" fillId="0" borderId="0" xfId="0" applyNumberFormat="1"/>
    <xf numFmtId="164" fontId="0" fillId="0" borderId="0" xfId="1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EB06-DCC6-4418-A2B2-584A8D80A8BA}">
  <dimension ref="A1:E15"/>
  <sheetViews>
    <sheetView workbookViewId="0">
      <selection activeCell="I14" sqref="I14"/>
    </sheetView>
  </sheetViews>
  <sheetFormatPr baseColWidth="10" defaultRowHeight="14.4" x14ac:dyDescent="0.3"/>
  <sheetData>
    <row r="1" spans="1:5" x14ac:dyDescent="0.3">
      <c r="A1" t="s">
        <v>3</v>
      </c>
      <c r="B1" t="s">
        <v>6</v>
      </c>
      <c r="C1" t="s">
        <v>13</v>
      </c>
      <c r="D1">
        <v>9606</v>
      </c>
      <c r="E1" t="s">
        <v>14</v>
      </c>
    </row>
    <row r="2" spans="1:5" x14ac:dyDescent="0.3">
      <c r="A2" t="s">
        <v>4</v>
      </c>
      <c r="B2" t="s">
        <v>6</v>
      </c>
      <c r="C2" t="s">
        <v>13</v>
      </c>
      <c r="D2">
        <v>9606</v>
      </c>
      <c r="E2" t="s">
        <v>14</v>
      </c>
    </row>
    <row r="3" spans="1:5" x14ac:dyDescent="0.3">
      <c r="A3" t="s">
        <v>5</v>
      </c>
      <c r="B3" t="s">
        <v>6</v>
      </c>
      <c r="C3" t="s">
        <v>13</v>
      </c>
      <c r="D3">
        <v>9606</v>
      </c>
      <c r="E3" t="s">
        <v>14</v>
      </c>
    </row>
    <row r="4" spans="1:5" x14ac:dyDescent="0.3">
      <c r="A4" t="s">
        <v>15</v>
      </c>
      <c r="B4" t="s">
        <v>6</v>
      </c>
      <c r="C4" t="s">
        <v>13</v>
      </c>
      <c r="D4">
        <v>9606</v>
      </c>
      <c r="E4" t="s">
        <v>14</v>
      </c>
    </row>
    <row r="5" spans="1:5" x14ac:dyDescent="0.3">
      <c r="A5" t="s">
        <v>16</v>
      </c>
      <c r="B5" t="s">
        <v>6</v>
      </c>
      <c r="C5" t="s">
        <v>13</v>
      </c>
      <c r="D5">
        <v>9606</v>
      </c>
      <c r="E5" t="s">
        <v>14</v>
      </c>
    </row>
    <row r="6" spans="1:5" x14ac:dyDescent="0.3">
      <c r="A6" t="s">
        <v>17</v>
      </c>
      <c r="B6" t="s">
        <v>6</v>
      </c>
      <c r="C6" t="s">
        <v>13</v>
      </c>
      <c r="D6">
        <v>9606</v>
      </c>
      <c r="E6" t="s">
        <v>14</v>
      </c>
    </row>
    <row r="7" spans="1:5" x14ac:dyDescent="0.3">
      <c r="A7" t="s">
        <v>18</v>
      </c>
      <c r="B7" t="s">
        <v>6</v>
      </c>
      <c r="C7" t="s">
        <v>13</v>
      </c>
      <c r="D7">
        <v>9606</v>
      </c>
      <c r="E7" t="s">
        <v>14</v>
      </c>
    </row>
    <row r="8" spans="1:5" x14ac:dyDescent="0.3">
      <c r="A8" t="s">
        <v>19</v>
      </c>
      <c r="B8" t="s">
        <v>6</v>
      </c>
      <c r="C8" t="s">
        <v>13</v>
      </c>
      <c r="D8">
        <v>9606</v>
      </c>
      <c r="E8" t="s">
        <v>14</v>
      </c>
    </row>
    <row r="9" spans="1:5" x14ac:dyDescent="0.3">
      <c r="A9" t="s">
        <v>20</v>
      </c>
      <c r="B9" t="s">
        <v>6</v>
      </c>
      <c r="C9" t="s">
        <v>13</v>
      </c>
      <c r="D9">
        <v>9606</v>
      </c>
      <c r="E9" t="s">
        <v>14</v>
      </c>
    </row>
    <row r="10" spans="1:5" x14ac:dyDescent="0.3">
      <c r="A10" t="s">
        <v>21</v>
      </c>
      <c r="B10" t="s">
        <v>6</v>
      </c>
      <c r="C10" t="s">
        <v>13</v>
      </c>
      <c r="D10">
        <v>9606</v>
      </c>
      <c r="E10" t="s">
        <v>14</v>
      </c>
    </row>
    <row r="11" spans="1:5" x14ac:dyDescent="0.3">
      <c r="A11" t="s">
        <v>39</v>
      </c>
      <c r="B11" t="s">
        <v>6</v>
      </c>
      <c r="C11" t="s">
        <v>13</v>
      </c>
      <c r="D11">
        <v>99999</v>
      </c>
      <c r="E11" t="s">
        <v>44</v>
      </c>
    </row>
    <row r="12" spans="1:5" x14ac:dyDescent="0.3">
      <c r="A12" t="s">
        <v>40</v>
      </c>
      <c r="B12" t="s">
        <v>6</v>
      </c>
      <c r="C12" t="s">
        <v>13</v>
      </c>
      <c r="D12">
        <v>99999</v>
      </c>
      <c r="E12" t="s">
        <v>44</v>
      </c>
    </row>
    <row r="13" spans="1:5" x14ac:dyDescent="0.3">
      <c r="A13" t="s">
        <v>41</v>
      </c>
      <c r="B13" t="s">
        <v>6</v>
      </c>
      <c r="C13" t="s">
        <v>45</v>
      </c>
      <c r="D13">
        <v>9606</v>
      </c>
      <c r="E13" t="s">
        <v>14</v>
      </c>
    </row>
    <row r="14" spans="1:5" x14ac:dyDescent="0.3">
      <c r="A14" t="s">
        <v>42</v>
      </c>
      <c r="B14" t="s">
        <v>6</v>
      </c>
      <c r="C14" t="s">
        <v>45</v>
      </c>
      <c r="D14">
        <v>9606</v>
      </c>
      <c r="E14" t="s">
        <v>14</v>
      </c>
    </row>
    <row r="15" spans="1:5" x14ac:dyDescent="0.3">
      <c r="A15" t="s">
        <v>43</v>
      </c>
      <c r="B15" t="s">
        <v>6</v>
      </c>
      <c r="C15" t="s">
        <v>45</v>
      </c>
      <c r="D15">
        <v>99999</v>
      </c>
      <c r="E15" t="s">
        <v>44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73B4-3F47-4F77-B80A-AF50DE326A93}">
  <dimension ref="A1:J2"/>
  <sheetViews>
    <sheetView workbookViewId="0">
      <selection activeCell="B2" sqref="B2"/>
    </sheetView>
  </sheetViews>
  <sheetFormatPr baseColWidth="10" defaultRowHeight="14.4" x14ac:dyDescent="0.3"/>
  <sheetData>
    <row r="1" spans="1:10" x14ac:dyDescent="0.3">
      <c r="A1" t="s">
        <v>1</v>
      </c>
      <c r="B1" t="s">
        <v>22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32</v>
      </c>
    </row>
    <row r="2" spans="1:10" x14ac:dyDescent="0.3">
      <c r="A2">
        <v>0.45</v>
      </c>
      <c r="B2">
        <v>0.45</v>
      </c>
      <c r="C2">
        <v>1</v>
      </c>
      <c r="D2">
        <v>1</v>
      </c>
      <c r="E2">
        <v>0.45</v>
      </c>
      <c r="F2">
        <v>0.45</v>
      </c>
      <c r="G2">
        <v>1</v>
      </c>
      <c r="H2">
        <v>1</v>
      </c>
      <c r="I2">
        <f>B2</f>
        <v>0.45</v>
      </c>
      <c r="J2">
        <f>C2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F213-17F2-4CF8-8DA2-D80534CB6724}">
  <dimension ref="A1:J11"/>
  <sheetViews>
    <sheetView workbookViewId="0">
      <selection activeCell="F4" sqref="F4"/>
    </sheetView>
  </sheetViews>
  <sheetFormatPr baseColWidth="10" defaultRowHeight="14.4" x14ac:dyDescent="0.3"/>
  <sheetData>
    <row r="1" spans="1:10" x14ac:dyDescent="0.3">
      <c r="A1" t="s">
        <v>1</v>
      </c>
      <c r="B1" t="s">
        <v>22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32</v>
      </c>
    </row>
    <row r="2" spans="1:10" x14ac:dyDescent="0.3">
      <c r="A2">
        <f>mrn_fact!A$2*1000000*tx_raw!A2/(Lib_size!A$2*tx_len!A2)</f>
        <v>450</v>
      </c>
      <c r="B2">
        <f>mrn_fact!B$2*1000000*tx_raw!B2/(Lib_size!B$2*tx_len!B2)</f>
        <v>450</v>
      </c>
      <c r="C2">
        <f>mrn_fact!C$2*1000000*tx_raw!C2/(Lib_size!C$2*tx_len!C2)</f>
        <v>500</v>
      </c>
      <c r="D2">
        <f>mrn_fact!D$2*1000000*tx_raw!D2/(Lib_size!D$2*tx_len!D2)</f>
        <v>400</v>
      </c>
      <c r="E2">
        <f>mrn_fact!E$2*1000000*tx_raw!E2/(Lib_size!E$2*tx_len!E2)</f>
        <v>450</v>
      </c>
      <c r="F2">
        <f>mrn_fact!F$2*1000000*tx_raw!F2/(Lib_size!F$2*tx_len!F2)</f>
        <v>450</v>
      </c>
      <c r="G2">
        <f>mrn_fact!G$2*1000000*tx_raw!G2/(Lib_size!G$2*tx_len!G2)</f>
        <v>500</v>
      </c>
      <c r="H2">
        <f>mrn_fact!H$2*1000000*tx_raw!H2/(Lib_size!H$2*tx_len!H2)</f>
        <v>400</v>
      </c>
      <c r="I2" t="s">
        <v>34</v>
      </c>
      <c r="J2" t="s">
        <v>34</v>
      </c>
    </row>
    <row r="3" spans="1:10" x14ac:dyDescent="0.3">
      <c r="A3">
        <f>mrn_fact!A$2*1000000*tx_raw!A3/(Lib_size!A$2*tx_len!A3)</f>
        <v>450</v>
      </c>
      <c r="B3">
        <f>mrn_fact!B$2*1000000*tx_raw!B3/(Lib_size!B$2*tx_len!B3)</f>
        <v>450</v>
      </c>
      <c r="C3">
        <f>mrn_fact!C$2*1000000*tx_raw!C3/(Lib_size!C$2*tx_len!C3)</f>
        <v>500</v>
      </c>
      <c r="D3">
        <f>mrn_fact!D$2*1000000*tx_raw!D3/(Lib_size!D$2*tx_len!D3)</f>
        <v>400</v>
      </c>
      <c r="E3">
        <f>mrn_fact!E$2*1000000*tx_raw!E3/(Lib_size!E$2*tx_len!E3)</f>
        <v>450</v>
      </c>
      <c r="F3">
        <f>mrn_fact!F$2*1000000*tx_raw!F3/(Lib_size!F$2*tx_len!F3)</f>
        <v>450</v>
      </c>
      <c r="G3">
        <f>mrn_fact!G$2*1000000*tx_raw!G3/(Lib_size!G$2*tx_len!G3)</f>
        <v>500</v>
      </c>
      <c r="H3">
        <f>mrn_fact!H$2*1000000*tx_raw!H3/(Lib_size!H$2*tx_len!H3)</f>
        <v>400</v>
      </c>
      <c r="I3" t="s">
        <v>34</v>
      </c>
      <c r="J3" t="s">
        <v>34</v>
      </c>
    </row>
    <row r="4" spans="1:10" x14ac:dyDescent="0.3">
      <c r="A4">
        <f>mrn_fact!A$2*1000000*tx_raw!A4/(Lib_size!A$2*tx_len!A4)</f>
        <v>450</v>
      </c>
      <c r="B4">
        <f>mrn_fact!B$2*1000000*tx_raw!B4/(Lib_size!B$2*tx_len!B4)</f>
        <v>450</v>
      </c>
      <c r="C4">
        <f>mrn_fact!C$2*1000000*tx_raw!C4/(Lib_size!C$2*tx_len!C4)</f>
        <v>500</v>
      </c>
      <c r="D4">
        <f>mrn_fact!D$2*1000000*tx_raw!D4/(Lib_size!D$2*tx_len!D4)</f>
        <v>400</v>
      </c>
      <c r="E4">
        <f>mrn_fact!E$2*1000000*tx_raw!E4/(Lib_size!E$2*tx_len!E4)</f>
        <v>450</v>
      </c>
      <c r="F4">
        <f>mrn_fact!F$2*1000000*tx_raw!F4/(Lib_size!F$2*tx_len!F4)</f>
        <v>450</v>
      </c>
      <c r="G4">
        <f>mrn_fact!G$2*1000000*tx_raw!G4/(Lib_size!G$2*tx_len!G4)</f>
        <v>500</v>
      </c>
      <c r="H4">
        <f>mrn_fact!H$2*1000000*tx_raw!H4/(Lib_size!H$2*tx_len!H4)</f>
        <v>400</v>
      </c>
      <c r="I4" t="s">
        <v>34</v>
      </c>
      <c r="J4" t="s">
        <v>34</v>
      </c>
    </row>
    <row r="5" spans="1:10" x14ac:dyDescent="0.3">
      <c r="A5">
        <f>mrn_fact!A$2*1000000*tx_raw!A5/(Lib_size!A$2*tx_len!A5)</f>
        <v>450</v>
      </c>
      <c r="B5">
        <f>mrn_fact!B$2*1000000*tx_raw!B5/(Lib_size!B$2*tx_len!B5)</f>
        <v>450</v>
      </c>
      <c r="C5">
        <f>mrn_fact!C$2*1000000*tx_raw!C5/(Lib_size!C$2*tx_len!C5)</f>
        <v>500</v>
      </c>
      <c r="D5">
        <f>mrn_fact!D$2*1000000*tx_raw!D5/(Lib_size!D$2*tx_len!D5)</f>
        <v>400</v>
      </c>
      <c r="E5">
        <f>mrn_fact!E$2*1000000*tx_raw!E5/(Lib_size!E$2*tx_len!E5)</f>
        <v>450</v>
      </c>
      <c r="F5">
        <f>mrn_fact!F$2*1000000*tx_raw!F5/(Lib_size!F$2*tx_len!F5)</f>
        <v>450</v>
      </c>
      <c r="G5">
        <f>mrn_fact!G$2*1000000*tx_raw!G5/(Lib_size!G$2*tx_len!G5)</f>
        <v>500</v>
      </c>
      <c r="H5">
        <f>mrn_fact!H$2*1000000*tx_raw!H5/(Lib_size!H$2*tx_len!H5)</f>
        <v>400</v>
      </c>
      <c r="I5" t="s">
        <v>34</v>
      </c>
      <c r="J5" t="s">
        <v>34</v>
      </c>
    </row>
    <row r="6" spans="1:10" x14ac:dyDescent="0.3">
      <c r="A6">
        <f>mrn_fact!A$2*1000000*tx_raw!A6/(Lib_size!A$2*tx_len!A6)</f>
        <v>450</v>
      </c>
      <c r="B6">
        <f>mrn_fact!B$2*1000000*tx_raw!B6/(Lib_size!B$2*tx_len!B6)</f>
        <v>450</v>
      </c>
      <c r="C6">
        <f>mrn_fact!C$2*1000000*tx_raw!C6/(Lib_size!C$2*tx_len!C6)</f>
        <v>500</v>
      </c>
      <c r="D6">
        <f>mrn_fact!D$2*1000000*tx_raw!D6/(Lib_size!D$2*tx_len!D6)</f>
        <v>400</v>
      </c>
      <c r="E6">
        <f>mrn_fact!E$2*1000000*tx_raw!E6/(Lib_size!E$2*tx_len!E6)</f>
        <v>450</v>
      </c>
      <c r="F6">
        <f>mrn_fact!F$2*1000000*tx_raw!F6/(Lib_size!F$2*tx_len!F6)</f>
        <v>450</v>
      </c>
      <c r="G6">
        <f>mrn_fact!G$2*1000000*tx_raw!G6/(Lib_size!G$2*tx_len!G6)</f>
        <v>500</v>
      </c>
      <c r="H6">
        <f>mrn_fact!H$2*1000000*tx_raw!H6/(Lib_size!H$2*tx_len!H6)</f>
        <v>400</v>
      </c>
      <c r="I6" t="s">
        <v>34</v>
      </c>
      <c r="J6" t="s">
        <v>34</v>
      </c>
    </row>
    <row r="7" spans="1:10" x14ac:dyDescent="0.3">
      <c r="A7">
        <f>mrn_fact!A$2*1000000*tx_raw!A7/(Lib_size!A$2*tx_len!A7)</f>
        <v>450</v>
      </c>
      <c r="B7">
        <f>mrn_fact!B$2*1000000*tx_raw!B7/(Lib_size!B$2*tx_len!B7)</f>
        <v>450</v>
      </c>
      <c r="C7">
        <f>mrn_fact!C$2*1000000*tx_raw!C7/(Lib_size!C$2*tx_len!C7)</f>
        <v>500</v>
      </c>
      <c r="D7">
        <f>mrn_fact!D$2*1000000*tx_raw!D7/(Lib_size!D$2*tx_len!D7)</f>
        <v>400</v>
      </c>
      <c r="E7">
        <f>mrn_fact!E$2*1000000*tx_raw!E7/(Lib_size!E$2*tx_len!E7)</f>
        <v>450</v>
      </c>
      <c r="F7">
        <f>mrn_fact!F$2*1000000*tx_raw!F7/(Lib_size!F$2*tx_len!F7)</f>
        <v>450</v>
      </c>
      <c r="G7">
        <f>mrn_fact!G$2*1000000*tx_raw!G7/(Lib_size!G$2*tx_len!G7)</f>
        <v>500</v>
      </c>
      <c r="H7">
        <f>mrn_fact!H$2*1000000*tx_raw!H7/(Lib_size!H$2*tx_len!H7)</f>
        <v>400</v>
      </c>
      <c r="I7" t="s">
        <v>34</v>
      </c>
      <c r="J7" t="s">
        <v>34</v>
      </c>
    </row>
    <row r="8" spans="1:10" x14ac:dyDescent="0.3">
      <c r="A8">
        <f>mrn_fact!A$2*1000000*tx_raw!A8/(Lib_size!A$2*tx_len!A8)</f>
        <v>450</v>
      </c>
      <c r="B8">
        <f>mrn_fact!B$2*1000000*tx_raw!B8/(Lib_size!B$2*tx_len!B8)</f>
        <v>450</v>
      </c>
      <c r="C8">
        <f>mrn_fact!C$2*1000000*tx_raw!C8/(Lib_size!C$2*tx_len!C8)</f>
        <v>500</v>
      </c>
      <c r="D8">
        <f>mrn_fact!D$2*1000000*tx_raw!D8/(Lib_size!D$2*tx_len!D8)</f>
        <v>400</v>
      </c>
      <c r="E8">
        <f>mrn_fact!E$2*1000000*tx_raw!E8/(Lib_size!E$2*tx_len!E8)</f>
        <v>450</v>
      </c>
      <c r="F8">
        <f>mrn_fact!F$2*1000000*tx_raw!F8/(Lib_size!F$2*tx_len!F8)</f>
        <v>450</v>
      </c>
      <c r="G8">
        <f>mrn_fact!G$2*1000000*tx_raw!G8/(Lib_size!G$2*tx_len!G8)</f>
        <v>500</v>
      </c>
      <c r="H8">
        <f>mrn_fact!H$2*1000000*tx_raw!H8/(Lib_size!H$2*tx_len!H8)</f>
        <v>400</v>
      </c>
      <c r="I8" t="s">
        <v>34</v>
      </c>
      <c r="J8" t="s">
        <v>34</v>
      </c>
    </row>
    <row r="9" spans="1:10" x14ac:dyDescent="0.3">
      <c r="A9">
        <f>mrn_fact!A$2*1000000*tx_raw!A9/(Lib_size!A$2*tx_len!A9)</f>
        <v>450</v>
      </c>
      <c r="B9">
        <f>mrn_fact!B$2*1000000*tx_raw!B9/(Lib_size!B$2*tx_len!B9)</f>
        <v>450</v>
      </c>
      <c r="C9">
        <f>mrn_fact!C$2*1000000*tx_raw!C9/(Lib_size!C$2*tx_len!C9)</f>
        <v>500</v>
      </c>
      <c r="D9">
        <f>mrn_fact!D$2*1000000*tx_raw!D9/(Lib_size!D$2*tx_len!D9)</f>
        <v>2400</v>
      </c>
      <c r="E9">
        <f>mrn_fact!E$2*1000000*tx_raw!E9/(Lib_size!E$2*tx_len!E9)</f>
        <v>450</v>
      </c>
      <c r="F9">
        <f>mrn_fact!F$2*1000000*tx_raw!F9/(Lib_size!F$2*tx_len!F9)</f>
        <v>450</v>
      </c>
      <c r="G9">
        <f>mrn_fact!G$2*1000000*tx_raw!G9/(Lib_size!G$2*tx_len!G9)</f>
        <v>500</v>
      </c>
      <c r="H9">
        <f>mrn_fact!H$2*1000000*tx_raw!H9/(Lib_size!H$2*tx_len!H9)</f>
        <v>2400</v>
      </c>
      <c r="I9" t="s">
        <v>34</v>
      </c>
      <c r="J9" t="s">
        <v>34</v>
      </c>
    </row>
    <row r="10" spans="1:10" x14ac:dyDescent="0.3">
      <c r="A10">
        <f>mrn_fact!A$2*1000000*tx_raw!A10/(Lib_size!A$2*tx_len!A10)</f>
        <v>450</v>
      </c>
      <c r="B10">
        <f>mrn_fact!B$2*1000000*tx_raw!B10/(Lib_size!B$2*tx_len!B10)</f>
        <v>450</v>
      </c>
      <c r="C10">
        <f>mrn_fact!C$2*1000000*tx_raw!C10/(Lib_size!C$2*tx_len!C10)</f>
        <v>3000</v>
      </c>
      <c r="D10">
        <f>mrn_fact!D$2*1000000*tx_raw!D10/(Lib_size!D$2*tx_len!D10)</f>
        <v>2400</v>
      </c>
      <c r="E10">
        <f>mrn_fact!E$2*1000000*tx_raw!E10/(Lib_size!E$2*tx_len!E10)</f>
        <v>450</v>
      </c>
      <c r="F10">
        <f>mrn_fact!F$2*1000000*tx_raw!F10/(Lib_size!F$2*tx_len!F10)</f>
        <v>450</v>
      </c>
      <c r="G10">
        <f>mrn_fact!G$2*1000000*tx_raw!G10/(Lib_size!G$2*tx_len!G10)</f>
        <v>3000</v>
      </c>
      <c r="H10">
        <f>mrn_fact!H$2*1000000*tx_raw!H10/(Lib_size!H$2*tx_len!H10)</f>
        <v>2400</v>
      </c>
      <c r="I10" t="s">
        <v>34</v>
      </c>
      <c r="J10" t="s">
        <v>34</v>
      </c>
    </row>
    <row r="11" spans="1:10" x14ac:dyDescent="0.3">
      <c r="A11">
        <f>mrn_fact!A$2*1000000*tx_raw!A11/(Lib_size!A$2*tx_len!A11)</f>
        <v>450</v>
      </c>
      <c r="B11">
        <f>mrn_fact!B$2*1000000*tx_raw!B11/(Lib_size!B$2*tx_len!B11)</f>
        <v>450</v>
      </c>
      <c r="C11">
        <f>mrn_fact!C$2*1000000*tx_raw!C11/(Lib_size!C$2*tx_len!C11)</f>
        <v>3000</v>
      </c>
      <c r="D11">
        <f>mrn_fact!D$2*1000000*tx_raw!D11/(Lib_size!D$2*tx_len!D11)</f>
        <v>2400</v>
      </c>
      <c r="E11">
        <f>mrn_fact!E$2*1000000*tx_raw!E11/(Lib_size!E$2*tx_len!E11)</f>
        <v>450</v>
      </c>
      <c r="F11">
        <f>mrn_fact!F$2*1000000*tx_raw!F11/(Lib_size!F$2*tx_len!F11)</f>
        <v>450</v>
      </c>
      <c r="G11">
        <f>mrn_fact!G$2*1000000*tx_raw!G11/(Lib_size!G$2*tx_len!G11)</f>
        <v>3000</v>
      </c>
      <c r="H11">
        <f>mrn_fact!H$2*1000000*tx_raw!H11/(Lib_size!H$2*tx_len!H11)</f>
        <v>2400</v>
      </c>
      <c r="I11" t="s">
        <v>34</v>
      </c>
      <c r="J11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A014-7816-4FC3-9244-456BF62B4987}">
  <dimension ref="A1:J11"/>
  <sheetViews>
    <sheetView workbookViewId="0">
      <selection activeCell="C27" sqref="C27"/>
    </sheetView>
  </sheetViews>
  <sheetFormatPr baseColWidth="10" defaultRowHeight="14.4" x14ac:dyDescent="0.3"/>
  <sheetData>
    <row r="1" spans="1:10" x14ac:dyDescent="0.3">
      <c r="A1" t="s">
        <v>1</v>
      </c>
      <c r="B1" t="s">
        <v>22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32</v>
      </c>
    </row>
    <row r="2" spans="1:10" x14ac:dyDescent="0.3">
      <c r="A2">
        <f>1000000*tx_fpk!A2/(SUM(tx_fpk!A$2:A$11))</f>
        <v>100000</v>
      </c>
      <c r="B2">
        <f>1000000*tx_fpk!B2/(SUM(tx_fpk!B$2:B$11))</f>
        <v>100000</v>
      </c>
      <c r="C2">
        <f>1000000*tx_fpk!C2/(SUM(tx_fpk!C$2:C$11))</f>
        <v>50000</v>
      </c>
      <c r="D2">
        <f>1000000*tx_fpk!D2/(SUM(tx_fpk!D$2:D$11))</f>
        <v>40000</v>
      </c>
      <c r="E2">
        <f>1000000*tx_fpk!E2/(SUM(tx_fpk!E$2:E$11))</f>
        <v>100000</v>
      </c>
      <c r="F2">
        <f>1000000*tx_fpk!F2/(SUM(tx_fpk!F$2:F$11))</f>
        <v>100000</v>
      </c>
      <c r="G2">
        <f>1000000*tx_fpk!G2/(SUM(tx_fpk!G$2:G$11))</f>
        <v>50000</v>
      </c>
      <c r="H2">
        <f>1000000*tx_fpk!H2/(SUM(tx_fpk!H$2:H$11))</f>
        <v>40000</v>
      </c>
      <c r="I2" t="s">
        <v>34</v>
      </c>
      <c r="J2" t="s">
        <v>34</v>
      </c>
    </row>
    <row r="3" spans="1:10" x14ac:dyDescent="0.3">
      <c r="A3">
        <f>1000000*tx_fpk!A3/(SUM(tx_fpk!A$2:A$11))</f>
        <v>100000</v>
      </c>
      <c r="B3">
        <f>1000000*tx_fpk!B3/(SUM(tx_fpk!B$2:B$11))</f>
        <v>100000</v>
      </c>
      <c r="C3">
        <f>1000000*tx_fpk!C3/(SUM(tx_fpk!C$2:C$11))</f>
        <v>50000</v>
      </c>
      <c r="D3">
        <f>1000000*tx_fpk!D3/(SUM(tx_fpk!D$2:D$11))</f>
        <v>40000</v>
      </c>
      <c r="E3">
        <f>1000000*tx_fpk!E3/(SUM(tx_fpk!E$2:E$11))</f>
        <v>100000</v>
      </c>
      <c r="F3">
        <f>1000000*tx_fpk!F3/(SUM(tx_fpk!F$2:F$11))</f>
        <v>100000</v>
      </c>
      <c r="G3">
        <f>1000000*tx_fpk!G3/(SUM(tx_fpk!G$2:G$11))</f>
        <v>50000</v>
      </c>
      <c r="H3">
        <f>1000000*tx_fpk!H3/(SUM(tx_fpk!H$2:H$11))</f>
        <v>40000</v>
      </c>
      <c r="I3" t="s">
        <v>34</v>
      </c>
      <c r="J3" t="s">
        <v>34</v>
      </c>
    </row>
    <row r="4" spans="1:10" x14ac:dyDescent="0.3">
      <c r="A4">
        <f>1000000*tx_fpk!A4/(SUM(tx_fpk!A$2:A$11))</f>
        <v>100000</v>
      </c>
      <c r="B4">
        <f>1000000*tx_fpk!B4/(SUM(tx_fpk!B$2:B$11))</f>
        <v>100000</v>
      </c>
      <c r="C4">
        <f>1000000*tx_fpk!C4/(SUM(tx_fpk!C$2:C$11))</f>
        <v>50000</v>
      </c>
      <c r="D4">
        <f>1000000*tx_fpk!D4/(SUM(tx_fpk!D$2:D$11))</f>
        <v>40000</v>
      </c>
      <c r="E4">
        <f>1000000*tx_fpk!E4/(SUM(tx_fpk!E$2:E$11))</f>
        <v>100000</v>
      </c>
      <c r="F4">
        <f>1000000*tx_fpk!F4/(SUM(tx_fpk!F$2:F$11))</f>
        <v>100000</v>
      </c>
      <c r="G4">
        <f>1000000*tx_fpk!G4/(SUM(tx_fpk!G$2:G$11))</f>
        <v>50000</v>
      </c>
      <c r="H4">
        <f>1000000*tx_fpk!H4/(SUM(tx_fpk!H$2:H$11))</f>
        <v>40000</v>
      </c>
      <c r="I4" t="s">
        <v>34</v>
      </c>
      <c r="J4" t="s">
        <v>34</v>
      </c>
    </row>
    <row r="5" spans="1:10" x14ac:dyDescent="0.3">
      <c r="A5">
        <f>1000000*tx_fpk!A5/(SUM(tx_fpk!A$2:A$11))</f>
        <v>100000</v>
      </c>
      <c r="B5">
        <f>1000000*tx_fpk!B5/(SUM(tx_fpk!B$2:B$11))</f>
        <v>100000</v>
      </c>
      <c r="C5">
        <f>1000000*tx_fpk!C5/(SUM(tx_fpk!C$2:C$11))</f>
        <v>50000</v>
      </c>
      <c r="D5">
        <f>1000000*tx_fpk!D5/(SUM(tx_fpk!D$2:D$11))</f>
        <v>40000</v>
      </c>
      <c r="E5">
        <f>1000000*tx_fpk!E5/(SUM(tx_fpk!E$2:E$11))</f>
        <v>100000</v>
      </c>
      <c r="F5">
        <f>1000000*tx_fpk!F5/(SUM(tx_fpk!F$2:F$11))</f>
        <v>100000</v>
      </c>
      <c r="G5">
        <f>1000000*tx_fpk!G5/(SUM(tx_fpk!G$2:G$11))</f>
        <v>50000</v>
      </c>
      <c r="H5">
        <f>1000000*tx_fpk!H5/(SUM(tx_fpk!H$2:H$11))</f>
        <v>40000</v>
      </c>
      <c r="I5" t="s">
        <v>34</v>
      </c>
      <c r="J5" t="s">
        <v>34</v>
      </c>
    </row>
    <row r="6" spans="1:10" x14ac:dyDescent="0.3">
      <c r="A6">
        <f>1000000*tx_fpk!A6/(SUM(tx_fpk!A$2:A$11))</f>
        <v>100000</v>
      </c>
      <c r="B6">
        <f>1000000*tx_fpk!B6/(SUM(tx_fpk!B$2:B$11))</f>
        <v>100000</v>
      </c>
      <c r="C6">
        <f>1000000*tx_fpk!C6/(SUM(tx_fpk!C$2:C$11))</f>
        <v>50000</v>
      </c>
      <c r="D6">
        <f>1000000*tx_fpk!D6/(SUM(tx_fpk!D$2:D$11))</f>
        <v>40000</v>
      </c>
      <c r="E6">
        <f>1000000*tx_fpk!E6/(SUM(tx_fpk!E$2:E$11))</f>
        <v>100000</v>
      </c>
      <c r="F6">
        <f>1000000*tx_fpk!F6/(SUM(tx_fpk!F$2:F$11))</f>
        <v>100000</v>
      </c>
      <c r="G6">
        <f>1000000*tx_fpk!G6/(SUM(tx_fpk!G$2:G$11))</f>
        <v>50000</v>
      </c>
      <c r="H6">
        <f>1000000*tx_fpk!H6/(SUM(tx_fpk!H$2:H$11))</f>
        <v>40000</v>
      </c>
      <c r="I6" t="s">
        <v>34</v>
      </c>
      <c r="J6" t="s">
        <v>34</v>
      </c>
    </row>
    <row r="7" spans="1:10" x14ac:dyDescent="0.3">
      <c r="A7">
        <f>1000000*tx_fpk!A7/(SUM(tx_fpk!A$2:A$11))</f>
        <v>100000</v>
      </c>
      <c r="B7">
        <f>1000000*tx_fpk!B7/(SUM(tx_fpk!B$2:B$11))</f>
        <v>100000</v>
      </c>
      <c r="C7">
        <f>1000000*tx_fpk!C7/(SUM(tx_fpk!C$2:C$11))</f>
        <v>50000</v>
      </c>
      <c r="D7">
        <f>1000000*tx_fpk!D7/(SUM(tx_fpk!D$2:D$11))</f>
        <v>40000</v>
      </c>
      <c r="E7">
        <f>1000000*tx_fpk!E7/(SUM(tx_fpk!E$2:E$11))</f>
        <v>100000</v>
      </c>
      <c r="F7">
        <f>1000000*tx_fpk!F7/(SUM(tx_fpk!F$2:F$11))</f>
        <v>100000</v>
      </c>
      <c r="G7">
        <f>1000000*tx_fpk!G7/(SUM(tx_fpk!G$2:G$11))</f>
        <v>50000</v>
      </c>
      <c r="H7">
        <f>1000000*tx_fpk!H7/(SUM(tx_fpk!H$2:H$11))</f>
        <v>40000</v>
      </c>
      <c r="I7" t="s">
        <v>34</v>
      </c>
      <c r="J7" t="s">
        <v>34</v>
      </c>
    </row>
    <row r="8" spans="1:10" x14ac:dyDescent="0.3">
      <c r="A8">
        <f>1000000*tx_fpk!A8/(SUM(tx_fpk!A$2:A$11))</f>
        <v>100000</v>
      </c>
      <c r="B8">
        <f>1000000*tx_fpk!B8/(SUM(tx_fpk!B$2:B$11))</f>
        <v>100000</v>
      </c>
      <c r="C8">
        <f>1000000*tx_fpk!C8/(SUM(tx_fpk!C$2:C$11))</f>
        <v>50000</v>
      </c>
      <c r="D8">
        <f>1000000*tx_fpk!D8/(SUM(tx_fpk!D$2:D$11))</f>
        <v>40000</v>
      </c>
      <c r="E8">
        <f>1000000*tx_fpk!E8/(SUM(tx_fpk!E$2:E$11))</f>
        <v>100000</v>
      </c>
      <c r="F8">
        <f>1000000*tx_fpk!F8/(SUM(tx_fpk!F$2:F$11))</f>
        <v>100000</v>
      </c>
      <c r="G8">
        <f>1000000*tx_fpk!G8/(SUM(tx_fpk!G$2:G$11))</f>
        <v>50000</v>
      </c>
      <c r="H8">
        <f>1000000*tx_fpk!H8/(SUM(tx_fpk!H$2:H$11))</f>
        <v>40000</v>
      </c>
      <c r="I8" t="s">
        <v>34</v>
      </c>
      <c r="J8" t="s">
        <v>34</v>
      </c>
    </row>
    <row r="9" spans="1:10" x14ac:dyDescent="0.3">
      <c r="A9">
        <f>1000000*tx_fpk!A9/(SUM(tx_fpk!A$2:A$11))</f>
        <v>100000</v>
      </c>
      <c r="B9">
        <f>1000000*tx_fpk!B9/(SUM(tx_fpk!B$2:B$11))</f>
        <v>100000</v>
      </c>
      <c r="C9">
        <f>1000000*tx_fpk!C9/(SUM(tx_fpk!C$2:C$11))</f>
        <v>50000</v>
      </c>
      <c r="D9">
        <f>1000000*tx_fpk!D9/(SUM(tx_fpk!D$2:D$11))</f>
        <v>240000</v>
      </c>
      <c r="E9">
        <f>1000000*tx_fpk!E9/(SUM(tx_fpk!E$2:E$11))</f>
        <v>100000</v>
      </c>
      <c r="F9">
        <f>1000000*tx_fpk!F9/(SUM(tx_fpk!F$2:F$11))</f>
        <v>100000</v>
      </c>
      <c r="G9">
        <f>1000000*tx_fpk!G9/(SUM(tx_fpk!G$2:G$11))</f>
        <v>50000</v>
      </c>
      <c r="H9">
        <f>1000000*tx_fpk!H9/(SUM(tx_fpk!H$2:H$11))</f>
        <v>240000</v>
      </c>
      <c r="I9" t="s">
        <v>34</v>
      </c>
      <c r="J9" t="s">
        <v>34</v>
      </c>
    </row>
    <row r="10" spans="1:10" x14ac:dyDescent="0.3">
      <c r="A10">
        <f>1000000*tx_fpk!A10/(SUM(tx_fpk!A$2:A$11))</f>
        <v>100000</v>
      </c>
      <c r="B10">
        <f>1000000*tx_fpk!B10/(SUM(tx_fpk!B$2:B$11))</f>
        <v>100000</v>
      </c>
      <c r="C10">
        <f>1000000*tx_fpk!C10/(SUM(tx_fpk!C$2:C$11))</f>
        <v>300000</v>
      </c>
      <c r="D10">
        <f>1000000*tx_fpk!D10/(SUM(tx_fpk!D$2:D$11))</f>
        <v>240000</v>
      </c>
      <c r="E10">
        <f>1000000*tx_fpk!E10/(SUM(tx_fpk!E$2:E$11))</f>
        <v>100000</v>
      </c>
      <c r="F10">
        <f>1000000*tx_fpk!F10/(SUM(tx_fpk!F$2:F$11))</f>
        <v>100000</v>
      </c>
      <c r="G10">
        <f>1000000*tx_fpk!G10/(SUM(tx_fpk!G$2:G$11))</f>
        <v>300000</v>
      </c>
      <c r="H10">
        <f>1000000*tx_fpk!H10/(SUM(tx_fpk!H$2:H$11))</f>
        <v>240000</v>
      </c>
      <c r="I10" t="s">
        <v>34</v>
      </c>
      <c r="J10" t="s">
        <v>34</v>
      </c>
    </row>
    <row r="11" spans="1:10" x14ac:dyDescent="0.3">
      <c r="A11">
        <f>1000000*tx_fpk!A11/(SUM(tx_fpk!A$2:A$11))</f>
        <v>100000</v>
      </c>
      <c r="B11">
        <f>1000000*tx_fpk!B11/(SUM(tx_fpk!B$2:B$11))</f>
        <v>100000</v>
      </c>
      <c r="C11">
        <f>1000000*tx_fpk!C11/(SUM(tx_fpk!C$2:C$11))</f>
        <v>300000</v>
      </c>
      <c r="D11">
        <f>1000000*tx_fpk!D11/(SUM(tx_fpk!D$2:D$11))</f>
        <v>240000</v>
      </c>
      <c r="E11">
        <f>1000000*tx_fpk!E11/(SUM(tx_fpk!E$2:E$11))</f>
        <v>100000</v>
      </c>
      <c r="F11">
        <f>1000000*tx_fpk!F11/(SUM(tx_fpk!F$2:F$11))</f>
        <v>100000</v>
      </c>
      <c r="G11">
        <f>1000000*tx_fpk!G11/(SUM(tx_fpk!G$2:G$11))</f>
        <v>300000</v>
      </c>
      <c r="H11">
        <f>1000000*tx_fpk!H11/(SUM(tx_fpk!H$2:H$11))</f>
        <v>240000</v>
      </c>
      <c r="I11" t="s">
        <v>34</v>
      </c>
      <c r="J11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BBC3-54EC-4195-8FCF-21D321464C60}">
  <dimension ref="A1:L11"/>
  <sheetViews>
    <sheetView workbookViewId="0">
      <selection activeCell="A2" sqref="A2"/>
    </sheetView>
  </sheetViews>
  <sheetFormatPr baseColWidth="10" defaultRowHeight="14.4" x14ac:dyDescent="0.3"/>
  <sheetData>
    <row r="1" spans="1:12" x14ac:dyDescent="0.3">
      <c r="A1" s="2" t="s">
        <v>1</v>
      </c>
      <c r="B1" s="2" t="s">
        <v>22</v>
      </c>
      <c r="C1" s="2" t="s">
        <v>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31</v>
      </c>
      <c r="J1" s="2" t="s">
        <v>32</v>
      </c>
      <c r="L1" s="2"/>
    </row>
    <row r="2" spans="1:12" x14ac:dyDescent="0.3">
      <c r="A2" s="2">
        <f>tx_fpk!A2/GEOMEAN(tx_fpk!$A2:$J2)</f>
        <v>1.6813097079795649</v>
      </c>
      <c r="B2" s="2">
        <f>tx_fpk!B2/GEOMEAN(tx_fpk!$A2:$J2)</f>
        <v>1.6813097079795649</v>
      </c>
      <c r="C2" s="2">
        <f>tx_fpk!C2/GEOMEAN(tx_fpk!$A2:$J2)</f>
        <v>0.84065485398978246</v>
      </c>
      <c r="D2" s="2">
        <f>tx_fpk!D2/GEOMEAN(tx_fpk!$A2:$J2)</f>
        <v>0.67252388319182599</v>
      </c>
      <c r="E2" s="2">
        <f>tx_fpk!E2/GEOMEAN(tx_fpk!$A2:$J2)</f>
        <v>1.6813097079795649</v>
      </c>
      <c r="F2" s="2">
        <f>tx_fpk!F2/GEOMEAN(tx_fpk!$A2:$J2)</f>
        <v>3.3626194159591298</v>
      </c>
      <c r="G2" s="2">
        <f>tx_fpk!G2/GEOMEAN(tx_fpk!$A2:$J2)</f>
        <v>0.42032742699489123</v>
      </c>
      <c r="H2" s="2">
        <f>tx_fpk!H2/GEOMEAN(tx_fpk!$A2:$J2)</f>
        <v>0.33626194159591299</v>
      </c>
      <c r="I2" s="2">
        <f>tx_fpk!I2/GEOMEAN(tx_fpk!$A2:$J2)</f>
        <v>0.88489984630503404</v>
      </c>
      <c r="J2" s="2">
        <f>tx_fpk!J2/GEOMEAN(tx_fpk!$A2:$J2)</f>
        <v>0.88489984630503404</v>
      </c>
    </row>
    <row r="3" spans="1:12" x14ac:dyDescent="0.3">
      <c r="A3" s="2">
        <f>tx_fpk!A3/GEOMEAN(tx_fpk!$A3:$J3)</f>
        <v>1.6813097079795649</v>
      </c>
      <c r="B3" s="2">
        <f>tx_fpk!B3/GEOMEAN(tx_fpk!$A3:$J3)</f>
        <v>1.6813097079795649</v>
      </c>
      <c r="C3" s="2">
        <f>tx_fpk!C3/GEOMEAN(tx_fpk!$A3:$J3)</f>
        <v>0.84065485398978246</v>
      </c>
      <c r="D3" s="2">
        <f>tx_fpk!D3/GEOMEAN(tx_fpk!$A3:$J3)</f>
        <v>0.67252388319182599</v>
      </c>
      <c r="E3" s="2">
        <f>tx_fpk!E3/GEOMEAN(tx_fpk!$A3:$J3)</f>
        <v>1.6813097079795649</v>
      </c>
      <c r="F3" s="2">
        <f>tx_fpk!F3/GEOMEAN(tx_fpk!$A3:$J3)</f>
        <v>3.3626194159591298</v>
      </c>
      <c r="G3" s="2">
        <f>tx_fpk!G3/GEOMEAN(tx_fpk!$A3:$J3)</f>
        <v>0.42032742699489123</v>
      </c>
      <c r="H3" s="2">
        <f>tx_fpk!H3/GEOMEAN(tx_fpk!$A3:$J3)</f>
        <v>0.33626194159591299</v>
      </c>
      <c r="I3" s="2">
        <f>tx_fpk!I3/GEOMEAN(tx_fpk!$A3:$J3)</f>
        <v>0.88489984630503404</v>
      </c>
      <c r="J3" s="2">
        <f>tx_fpk!J3/GEOMEAN(tx_fpk!$A3:$J3)</f>
        <v>0.88489984630503404</v>
      </c>
    </row>
    <row r="4" spans="1:12" x14ac:dyDescent="0.3">
      <c r="A4" s="2">
        <f>tx_fpk!A4/GEOMEAN(tx_fpk!$A4:$J4)</f>
        <v>1.6813097079795649</v>
      </c>
      <c r="B4" s="2">
        <f>tx_fpk!B4/GEOMEAN(tx_fpk!$A4:$J4)</f>
        <v>1.6813097079795649</v>
      </c>
      <c r="C4" s="2">
        <f>tx_fpk!C4/GEOMEAN(tx_fpk!$A4:$J4)</f>
        <v>0.84065485398978246</v>
      </c>
      <c r="D4" s="2">
        <f>tx_fpk!D4/GEOMEAN(tx_fpk!$A4:$J4)</f>
        <v>0.67252388319182599</v>
      </c>
      <c r="E4" s="2">
        <f>tx_fpk!E4/GEOMEAN(tx_fpk!$A4:$J4)</f>
        <v>1.6813097079795649</v>
      </c>
      <c r="F4" s="2">
        <f>tx_fpk!F4/GEOMEAN(tx_fpk!$A4:$J4)</f>
        <v>3.3626194159591298</v>
      </c>
      <c r="G4" s="2">
        <f>tx_fpk!G4/GEOMEAN(tx_fpk!$A4:$J4)</f>
        <v>0.42032742699489123</v>
      </c>
      <c r="H4" s="2">
        <f>tx_fpk!H4/GEOMEAN(tx_fpk!$A4:$J4)</f>
        <v>0.33626194159591299</v>
      </c>
      <c r="I4" s="2">
        <f>tx_fpk!I4/GEOMEAN(tx_fpk!$A4:$J4)</f>
        <v>0.88489984630503404</v>
      </c>
      <c r="J4" s="2">
        <f>tx_fpk!J4/GEOMEAN(tx_fpk!$A4:$J4)</f>
        <v>0.88489984630503404</v>
      </c>
    </row>
    <row r="5" spans="1:12" x14ac:dyDescent="0.3">
      <c r="A5" s="2">
        <f>tx_fpk!A5/GEOMEAN(tx_fpk!$A5:$J5)</f>
        <v>1.6813097079795649</v>
      </c>
      <c r="B5" s="2">
        <f>tx_fpk!B5/GEOMEAN(tx_fpk!$A5:$J5)</f>
        <v>1.6813097079795649</v>
      </c>
      <c r="C5" s="2">
        <f>tx_fpk!C5/GEOMEAN(tx_fpk!$A5:$J5)</f>
        <v>0.84065485398978246</v>
      </c>
      <c r="D5" s="2">
        <f>tx_fpk!D5/GEOMEAN(tx_fpk!$A5:$J5)</f>
        <v>0.67252388319182599</v>
      </c>
      <c r="E5" s="2">
        <f>tx_fpk!E5/GEOMEAN(tx_fpk!$A5:$J5)</f>
        <v>1.6813097079795649</v>
      </c>
      <c r="F5" s="2">
        <f>tx_fpk!F5/GEOMEAN(tx_fpk!$A5:$J5)</f>
        <v>3.3626194159591298</v>
      </c>
      <c r="G5" s="2">
        <f>tx_fpk!G5/GEOMEAN(tx_fpk!$A5:$J5)</f>
        <v>0.42032742699489123</v>
      </c>
      <c r="H5" s="2">
        <f>tx_fpk!H5/GEOMEAN(tx_fpk!$A5:$J5)</f>
        <v>0.33626194159591299</v>
      </c>
      <c r="I5" s="2">
        <f>tx_fpk!I5/GEOMEAN(tx_fpk!$A5:$J5)</f>
        <v>0.88489984630503404</v>
      </c>
      <c r="J5" s="2">
        <f>tx_fpk!J5/GEOMEAN(tx_fpk!$A5:$J5)</f>
        <v>0.88489984630503404</v>
      </c>
    </row>
    <row r="6" spans="1:12" x14ac:dyDescent="0.3">
      <c r="A6" s="2">
        <f>tx_fpk!A6/GEOMEAN(tx_fpk!$A6:$J6)</f>
        <v>1.6813097079795649</v>
      </c>
      <c r="B6" s="2">
        <f>tx_fpk!B6/GEOMEAN(tx_fpk!$A6:$J6)</f>
        <v>1.6813097079795649</v>
      </c>
      <c r="C6" s="2">
        <f>tx_fpk!C6/GEOMEAN(tx_fpk!$A6:$J6)</f>
        <v>0.84065485398978246</v>
      </c>
      <c r="D6" s="2">
        <f>tx_fpk!D6/GEOMEAN(tx_fpk!$A6:$J6)</f>
        <v>0.67252388319182599</v>
      </c>
      <c r="E6" s="2">
        <f>tx_fpk!E6/GEOMEAN(tx_fpk!$A6:$J6)</f>
        <v>1.6813097079795649</v>
      </c>
      <c r="F6" s="2">
        <f>tx_fpk!F6/GEOMEAN(tx_fpk!$A6:$J6)</f>
        <v>3.3626194159591298</v>
      </c>
      <c r="G6" s="2">
        <f>tx_fpk!G6/GEOMEAN(tx_fpk!$A6:$J6)</f>
        <v>0.42032742699489123</v>
      </c>
      <c r="H6" s="2">
        <f>tx_fpk!H6/GEOMEAN(tx_fpk!$A6:$J6)</f>
        <v>0.33626194159591299</v>
      </c>
      <c r="I6" s="2">
        <f>tx_fpk!I6/GEOMEAN(tx_fpk!$A6:$J6)</f>
        <v>0.88489984630503404</v>
      </c>
      <c r="J6" s="2">
        <f>tx_fpk!J6/GEOMEAN(tx_fpk!$A6:$J6)</f>
        <v>0.88489984630503404</v>
      </c>
    </row>
    <row r="7" spans="1:12" x14ac:dyDescent="0.3">
      <c r="A7" s="2">
        <f>tx_fpk!A7/GEOMEAN(tx_fpk!$A7:$J7)</f>
        <v>1.6813097079795649</v>
      </c>
      <c r="B7" s="2">
        <f>tx_fpk!B7/GEOMEAN(tx_fpk!$A7:$J7)</f>
        <v>1.6813097079795649</v>
      </c>
      <c r="C7" s="2">
        <f>tx_fpk!C7/GEOMEAN(tx_fpk!$A7:$J7)</f>
        <v>0.84065485398978246</v>
      </c>
      <c r="D7" s="2">
        <f>tx_fpk!D7/GEOMEAN(tx_fpk!$A7:$J7)</f>
        <v>0.67252388319182599</v>
      </c>
      <c r="E7" s="2">
        <f>tx_fpk!E7/GEOMEAN(tx_fpk!$A7:$J7)</f>
        <v>1.6813097079795649</v>
      </c>
      <c r="F7" s="2">
        <f>tx_fpk!F7/GEOMEAN(tx_fpk!$A7:$J7)</f>
        <v>3.3626194159591298</v>
      </c>
      <c r="G7" s="2">
        <f>tx_fpk!G7/GEOMEAN(tx_fpk!$A7:$J7)</f>
        <v>0.42032742699489123</v>
      </c>
      <c r="H7" s="2">
        <f>tx_fpk!H7/GEOMEAN(tx_fpk!$A7:$J7)</f>
        <v>0.33626194159591299</v>
      </c>
      <c r="I7" s="2">
        <f>tx_fpk!I7/GEOMEAN(tx_fpk!$A7:$J7)</f>
        <v>0.88489984630503404</v>
      </c>
      <c r="J7" s="2">
        <f>tx_fpk!J7/GEOMEAN(tx_fpk!$A7:$J7)</f>
        <v>0.88489984630503404</v>
      </c>
    </row>
    <row r="8" spans="1:12" x14ac:dyDescent="0.3">
      <c r="A8" s="2">
        <f>tx_fpk!A8/GEOMEAN(tx_fpk!$A8:$J8)</f>
        <v>1.6813097079795649</v>
      </c>
      <c r="B8" s="2">
        <f>tx_fpk!B8/GEOMEAN(tx_fpk!$A8:$J8)</f>
        <v>1.6813097079795649</v>
      </c>
      <c r="C8" s="2">
        <f>tx_fpk!C8/GEOMEAN(tx_fpk!$A8:$J8)</f>
        <v>0.84065485398978246</v>
      </c>
      <c r="D8" s="2">
        <f>tx_fpk!D8/GEOMEAN(tx_fpk!$A8:$J8)</f>
        <v>0.67252388319182599</v>
      </c>
      <c r="E8" s="2">
        <f>tx_fpk!E8/GEOMEAN(tx_fpk!$A8:$J8)</f>
        <v>1.6813097079795649</v>
      </c>
      <c r="F8" s="2">
        <f>tx_fpk!F8/GEOMEAN(tx_fpk!$A8:$J8)</f>
        <v>3.3626194159591298</v>
      </c>
      <c r="G8" s="2">
        <f>tx_fpk!G8/GEOMEAN(tx_fpk!$A8:$J8)</f>
        <v>0.42032742699489123</v>
      </c>
      <c r="H8" s="2">
        <f>tx_fpk!H8/GEOMEAN(tx_fpk!$A8:$J8)</f>
        <v>0.33626194159591299</v>
      </c>
      <c r="I8" s="2">
        <f>tx_fpk!I8/GEOMEAN(tx_fpk!$A8:$J8)</f>
        <v>0.88489984630503404</v>
      </c>
      <c r="J8" s="2">
        <f>tx_fpk!J8/GEOMEAN(tx_fpk!$A8:$J8)</f>
        <v>0.88489984630503404</v>
      </c>
    </row>
    <row r="9" spans="1:12" x14ac:dyDescent="0.3">
      <c r="A9" s="2">
        <f>tx_fpk!A9/GEOMEAN(tx_fpk!$A9:$J9)</f>
        <v>1.1749448189900449</v>
      </c>
      <c r="B9" s="2">
        <f>tx_fpk!B9/GEOMEAN(tx_fpk!$A9:$J9)</f>
        <v>1.1749448189900449</v>
      </c>
      <c r="C9" s="2">
        <f>tx_fpk!C9/GEOMEAN(tx_fpk!$A9:$J9)</f>
        <v>0.58747240949502244</v>
      </c>
      <c r="D9" s="2">
        <f>tx_fpk!D9/GEOMEAN(tx_fpk!$A9:$J9)</f>
        <v>2.8198675655761076</v>
      </c>
      <c r="E9" s="2">
        <f>tx_fpk!E9/GEOMEAN(tx_fpk!$A9:$J9)</f>
        <v>1.1749448189900449</v>
      </c>
      <c r="F9" s="2">
        <f>tx_fpk!F9/GEOMEAN(tx_fpk!$A9:$J9)</f>
        <v>2.3498896379800898</v>
      </c>
      <c r="G9" s="2">
        <f>tx_fpk!G9/GEOMEAN(tx_fpk!$A9:$J9)</f>
        <v>0.29373620474751122</v>
      </c>
      <c r="H9" s="2">
        <f>tx_fpk!H9/GEOMEAN(tx_fpk!$A9:$J9)</f>
        <v>1.4099337827880538</v>
      </c>
      <c r="I9" s="2">
        <f>tx_fpk!I9/GEOMEAN(tx_fpk!$A9:$J9)</f>
        <v>0.61839200999476029</v>
      </c>
      <c r="J9" s="2">
        <f>tx_fpk!J9/GEOMEAN(tx_fpk!$A9:$J9)</f>
        <v>0.61839200999476029</v>
      </c>
    </row>
    <row r="10" spans="1:12" x14ac:dyDescent="0.3">
      <c r="A10" s="2">
        <f>tx_fpk!A10/GEOMEAN(tx_fpk!$A10:$J10)</f>
        <v>0.82108330257040762</v>
      </c>
      <c r="B10" s="2">
        <f>tx_fpk!B10/GEOMEAN(tx_fpk!$A10:$J10)</f>
        <v>0.82108330257040762</v>
      </c>
      <c r="C10" s="2">
        <f>tx_fpk!C10/GEOMEAN(tx_fpk!$A10:$J10)</f>
        <v>2.4632499077112229</v>
      </c>
      <c r="D10" s="2">
        <f>tx_fpk!D10/GEOMEAN(tx_fpk!$A10:$J10)</f>
        <v>1.9705999261689784</v>
      </c>
      <c r="E10" s="2">
        <f>tx_fpk!E10/GEOMEAN(tx_fpk!$A10:$J10)</f>
        <v>0.82108330257040762</v>
      </c>
      <c r="F10" s="2">
        <f>tx_fpk!F10/GEOMEAN(tx_fpk!$A10:$J10)</f>
        <v>1.6421666051408152</v>
      </c>
      <c r="G10" s="2">
        <f>tx_fpk!G10/GEOMEAN(tx_fpk!$A10:$J10)</f>
        <v>1.2316249538556114</v>
      </c>
      <c r="H10" s="2">
        <f>tx_fpk!H10/GEOMEAN(tx_fpk!$A10:$J10)</f>
        <v>0.98529996308448919</v>
      </c>
      <c r="I10" s="2">
        <f>tx_fpk!I10/GEOMEAN(tx_fpk!$A10:$J10)</f>
        <v>0.43214910661600398</v>
      </c>
      <c r="J10" s="2">
        <f>tx_fpk!J10/GEOMEAN(tx_fpk!$A10:$J10)</f>
        <v>0.43214910661600398</v>
      </c>
    </row>
    <row r="11" spans="1:12" x14ac:dyDescent="0.3">
      <c r="A11" s="2">
        <f>tx_fpk!A11/GEOMEAN(tx_fpk!$A11:$J11)</f>
        <v>0.51806854018685145</v>
      </c>
      <c r="B11" s="2">
        <f>tx_fpk!B11/GEOMEAN(tx_fpk!$A11:$J11)</f>
        <v>0.51806854018685145</v>
      </c>
      <c r="C11" s="2">
        <f>tx_fpk!C11/GEOMEAN(tx_fpk!$A11:$J11)</f>
        <v>1.5542056205605543</v>
      </c>
      <c r="D11" s="2">
        <f>tx_fpk!D11/GEOMEAN(tx_fpk!$A11:$J11)</f>
        <v>1.2433644964484436</v>
      </c>
      <c r="E11" s="2">
        <f>tx_fpk!E11/GEOMEAN(tx_fpk!$A11:$J11)</f>
        <v>0.51806854018685145</v>
      </c>
      <c r="F11" s="2">
        <f>tx_fpk!F11/GEOMEAN(tx_fpk!$A11:$J11)</f>
        <v>1.0361370803737029</v>
      </c>
      <c r="G11" s="2">
        <f>tx_fpk!G11/GEOMEAN(tx_fpk!$A11:$J11)</f>
        <v>0.77710281028027717</v>
      </c>
      <c r="H11" s="2">
        <f>tx_fpk!H11/GEOMEAN(tx_fpk!$A11:$J11)</f>
        <v>0.6216822482242218</v>
      </c>
      <c r="I11" s="2">
        <f>tx_fpk!I11/GEOMEAN(tx_fpk!$A11:$J11)</f>
        <v>2.7266765272992179</v>
      </c>
      <c r="J11" s="2">
        <f>tx_fpk!J11/GEOMEAN(tx_fpk!$A11:$J11)</f>
        <v>2.7266765272992179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103C-1CAC-4107-A13C-7ECDCE38C75E}">
  <dimension ref="A1:J11"/>
  <sheetViews>
    <sheetView workbookViewId="0">
      <selection activeCell="J1" sqref="A1:J1"/>
    </sheetView>
  </sheetViews>
  <sheetFormatPr baseColWidth="10" defaultRowHeight="14.4" x14ac:dyDescent="0.3"/>
  <sheetData>
    <row r="1" spans="1:10" x14ac:dyDescent="0.3">
      <c r="A1" s="2" t="s">
        <v>1</v>
      </c>
      <c r="B1" s="2" t="s">
        <v>22</v>
      </c>
      <c r="C1" s="2" t="s">
        <v>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31</v>
      </c>
      <c r="J1" s="2" t="s">
        <v>32</v>
      </c>
    </row>
    <row r="2" spans="1:10" x14ac:dyDescent="0.3">
      <c r="A2" s="3">
        <f>tx_fpk!A2/MEDIAN(tx_fpk_mrncoef_bysp_rfall_desgn!A$2:A$11)</f>
        <v>594774.41619111516</v>
      </c>
      <c r="B2" s="3">
        <f>tx_fpk!B2/MEDIAN(tx_fpk_mrncoef_bysp_rfall_desgn!B$2:B$11)</f>
        <v>594774.41619111516</v>
      </c>
      <c r="C2" s="3">
        <f>tx_fpk!C2/MEDIAN(tx_fpk_mrncoef_bysp_rfall_desgn!C$2:C$11)</f>
        <v>594774.41619111516</v>
      </c>
      <c r="D2" s="3">
        <f>tx_fpk!D2/MEDIAN(tx_fpk_mrncoef_bysp_rfall_desgn!D$2:D$11)</f>
        <v>594774.41619111516</v>
      </c>
      <c r="E2" s="3">
        <f>tx_fpk!E2/MEDIAN(tx_fpk_mrncoef_bysp_rfall_desgn!E$2:E$11)</f>
        <v>594774.41619111516</v>
      </c>
      <c r="F2" s="3">
        <f>tx_fpk!F2/MEDIAN(tx_fpk_mrncoef_bysp_rfall_desgn!F$2:F$11)</f>
        <v>594774.41619111516</v>
      </c>
      <c r="G2" s="3">
        <f>tx_fpk!G2/MEDIAN(tx_fpk_mrncoef_bysp_rfall_desgn!G$2:G$11)</f>
        <v>594774.41619111516</v>
      </c>
      <c r="H2" s="3">
        <f>tx_fpk!H2/MEDIAN(tx_fpk_mrncoef_bysp_rfall_desgn!H$2:H$11)</f>
        <v>594774.41619111516</v>
      </c>
      <c r="I2" s="3">
        <f>tx_fpk!I2/MEDIAN(tx_fpk_mrncoef_bysp_rfall_desgn!I$2:I$11)</f>
        <v>594774.41619111516</v>
      </c>
      <c r="J2" s="3">
        <f>tx_fpk!J2/MEDIAN(tx_fpk_mrncoef_bysp_rfall_desgn!J$2:J$11)</f>
        <v>594774.41619111516</v>
      </c>
    </row>
    <row r="3" spans="1:10" x14ac:dyDescent="0.3">
      <c r="A3" s="3">
        <f>tx_fpk!A3/MEDIAN(tx_fpk_mrncoef_bysp_rfall_desgn!A$2:A$11)</f>
        <v>594774.41619111516</v>
      </c>
      <c r="B3" s="3">
        <f>tx_fpk!B3/MEDIAN(tx_fpk_mrncoef_bysp_rfall_desgn!B$2:B$11)</f>
        <v>594774.41619111516</v>
      </c>
      <c r="C3" s="3">
        <f>tx_fpk!C3/MEDIAN(tx_fpk_mrncoef_bysp_rfall_desgn!C$2:C$11)</f>
        <v>594774.41619111516</v>
      </c>
      <c r="D3" s="3">
        <f>tx_fpk!D3/MEDIAN(tx_fpk_mrncoef_bysp_rfall_desgn!D$2:D$11)</f>
        <v>594774.41619111516</v>
      </c>
      <c r="E3" s="3">
        <f>tx_fpk!E3/MEDIAN(tx_fpk_mrncoef_bysp_rfall_desgn!E$2:E$11)</f>
        <v>594774.41619111516</v>
      </c>
      <c r="F3" s="3">
        <f>tx_fpk!F3/MEDIAN(tx_fpk_mrncoef_bysp_rfall_desgn!F$2:F$11)</f>
        <v>594774.41619111516</v>
      </c>
      <c r="G3" s="3">
        <f>tx_fpk!G3/MEDIAN(tx_fpk_mrncoef_bysp_rfall_desgn!G$2:G$11)</f>
        <v>594774.41619111516</v>
      </c>
      <c r="H3" s="3">
        <f>tx_fpk!H3/MEDIAN(tx_fpk_mrncoef_bysp_rfall_desgn!H$2:H$11)</f>
        <v>594774.41619111516</v>
      </c>
      <c r="I3" s="3">
        <f>tx_fpk!I3/MEDIAN(tx_fpk_mrncoef_bysp_rfall_desgn!I$2:I$11)</f>
        <v>594774.41619111516</v>
      </c>
      <c r="J3" s="3">
        <f>tx_fpk!J3/MEDIAN(tx_fpk_mrncoef_bysp_rfall_desgn!J$2:J$11)</f>
        <v>594774.41619111516</v>
      </c>
    </row>
    <row r="4" spans="1:10" x14ac:dyDescent="0.3">
      <c r="A4" s="3">
        <f>tx_fpk!A4/MEDIAN(tx_fpk_mrncoef_bysp_rfall_desgn!A$2:A$11)</f>
        <v>594774.41619111516</v>
      </c>
      <c r="B4" s="3">
        <f>tx_fpk!B4/MEDIAN(tx_fpk_mrncoef_bysp_rfall_desgn!B$2:B$11)</f>
        <v>594774.41619111516</v>
      </c>
      <c r="C4" s="3">
        <f>tx_fpk!C4/MEDIAN(tx_fpk_mrncoef_bysp_rfall_desgn!C$2:C$11)</f>
        <v>594774.41619111516</v>
      </c>
      <c r="D4" s="3">
        <f>tx_fpk!D4/MEDIAN(tx_fpk_mrncoef_bysp_rfall_desgn!D$2:D$11)</f>
        <v>594774.41619111516</v>
      </c>
      <c r="E4" s="3">
        <f>tx_fpk!E4/MEDIAN(tx_fpk_mrncoef_bysp_rfall_desgn!E$2:E$11)</f>
        <v>594774.41619111516</v>
      </c>
      <c r="F4" s="3">
        <f>tx_fpk!F4/MEDIAN(tx_fpk_mrncoef_bysp_rfall_desgn!F$2:F$11)</f>
        <v>594774.41619111516</v>
      </c>
      <c r="G4" s="3">
        <f>tx_fpk!G4/MEDIAN(tx_fpk_mrncoef_bysp_rfall_desgn!G$2:G$11)</f>
        <v>594774.41619111516</v>
      </c>
      <c r="H4" s="3">
        <f>tx_fpk!H4/MEDIAN(tx_fpk_mrncoef_bysp_rfall_desgn!H$2:H$11)</f>
        <v>594774.41619111516</v>
      </c>
      <c r="I4" s="3">
        <f>tx_fpk!I4/MEDIAN(tx_fpk_mrncoef_bysp_rfall_desgn!I$2:I$11)</f>
        <v>594774.41619111516</v>
      </c>
      <c r="J4" s="3">
        <f>tx_fpk!J4/MEDIAN(tx_fpk_mrncoef_bysp_rfall_desgn!J$2:J$11)</f>
        <v>594774.41619111516</v>
      </c>
    </row>
    <row r="5" spans="1:10" x14ac:dyDescent="0.3">
      <c r="A5" s="3">
        <f>tx_fpk!A5/MEDIAN(tx_fpk_mrncoef_bysp_rfall_desgn!A$2:A$11)</f>
        <v>594774.41619111516</v>
      </c>
      <c r="B5" s="3">
        <f>tx_fpk!B5/MEDIAN(tx_fpk_mrncoef_bysp_rfall_desgn!B$2:B$11)</f>
        <v>594774.41619111516</v>
      </c>
      <c r="C5" s="3">
        <f>tx_fpk!C5/MEDIAN(tx_fpk_mrncoef_bysp_rfall_desgn!C$2:C$11)</f>
        <v>594774.41619111516</v>
      </c>
      <c r="D5" s="3">
        <f>tx_fpk!D5/MEDIAN(tx_fpk_mrncoef_bysp_rfall_desgn!D$2:D$11)</f>
        <v>594774.41619111516</v>
      </c>
      <c r="E5" s="3">
        <f>tx_fpk!E5/MEDIAN(tx_fpk_mrncoef_bysp_rfall_desgn!E$2:E$11)</f>
        <v>594774.41619111516</v>
      </c>
      <c r="F5" s="3">
        <f>tx_fpk!F5/MEDIAN(tx_fpk_mrncoef_bysp_rfall_desgn!F$2:F$11)</f>
        <v>594774.41619111516</v>
      </c>
      <c r="G5" s="3">
        <f>tx_fpk!G5/MEDIAN(tx_fpk_mrncoef_bysp_rfall_desgn!G$2:G$11)</f>
        <v>594774.41619111516</v>
      </c>
      <c r="H5" s="3">
        <f>tx_fpk!H5/MEDIAN(tx_fpk_mrncoef_bysp_rfall_desgn!H$2:H$11)</f>
        <v>594774.41619111516</v>
      </c>
      <c r="I5" s="3">
        <f>tx_fpk!I5/MEDIAN(tx_fpk_mrncoef_bysp_rfall_desgn!I$2:I$11)</f>
        <v>594774.41619111516</v>
      </c>
      <c r="J5" s="3">
        <f>tx_fpk!J5/MEDIAN(tx_fpk_mrncoef_bysp_rfall_desgn!J$2:J$11)</f>
        <v>594774.41619111516</v>
      </c>
    </row>
    <row r="6" spans="1:10" x14ac:dyDescent="0.3">
      <c r="A6" s="3">
        <f>tx_fpk!A6/MEDIAN(tx_fpk_mrncoef_bysp_rfall_desgn!A$2:A$11)</f>
        <v>594774.41619111516</v>
      </c>
      <c r="B6" s="3">
        <f>tx_fpk!B6/MEDIAN(tx_fpk_mrncoef_bysp_rfall_desgn!B$2:B$11)</f>
        <v>594774.41619111516</v>
      </c>
      <c r="C6" s="3">
        <f>tx_fpk!C6/MEDIAN(tx_fpk_mrncoef_bysp_rfall_desgn!C$2:C$11)</f>
        <v>594774.41619111516</v>
      </c>
      <c r="D6" s="3">
        <f>tx_fpk!D6/MEDIAN(tx_fpk_mrncoef_bysp_rfall_desgn!D$2:D$11)</f>
        <v>594774.41619111516</v>
      </c>
      <c r="E6" s="3">
        <f>tx_fpk!E6/MEDIAN(tx_fpk_mrncoef_bysp_rfall_desgn!E$2:E$11)</f>
        <v>594774.41619111516</v>
      </c>
      <c r="F6" s="3">
        <f>tx_fpk!F6/MEDIAN(tx_fpk_mrncoef_bysp_rfall_desgn!F$2:F$11)</f>
        <v>594774.41619111516</v>
      </c>
      <c r="G6" s="3">
        <f>tx_fpk!G6/MEDIAN(tx_fpk_mrncoef_bysp_rfall_desgn!G$2:G$11)</f>
        <v>594774.41619111516</v>
      </c>
      <c r="H6" s="3">
        <f>tx_fpk!H6/MEDIAN(tx_fpk_mrncoef_bysp_rfall_desgn!H$2:H$11)</f>
        <v>594774.41619111516</v>
      </c>
      <c r="I6" s="3">
        <f>tx_fpk!I6/MEDIAN(tx_fpk_mrncoef_bysp_rfall_desgn!I$2:I$11)</f>
        <v>594774.41619111516</v>
      </c>
      <c r="J6" s="3">
        <f>tx_fpk!J6/MEDIAN(tx_fpk_mrncoef_bysp_rfall_desgn!J$2:J$11)</f>
        <v>594774.41619111516</v>
      </c>
    </row>
    <row r="7" spans="1:10" x14ac:dyDescent="0.3">
      <c r="A7" s="3">
        <f>tx_fpk!A7/MEDIAN(tx_fpk_mrncoef_bysp_rfall_desgn!A$2:A$11)</f>
        <v>594774.41619111516</v>
      </c>
      <c r="B7" s="3">
        <f>tx_fpk!B7/MEDIAN(tx_fpk_mrncoef_bysp_rfall_desgn!B$2:B$11)</f>
        <v>594774.41619111516</v>
      </c>
      <c r="C7" s="3">
        <f>tx_fpk!C7/MEDIAN(tx_fpk_mrncoef_bysp_rfall_desgn!C$2:C$11)</f>
        <v>594774.41619111516</v>
      </c>
      <c r="D7" s="3">
        <f>tx_fpk!D7/MEDIAN(tx_fpk_mrncoef_bysp_rfall_desgn!D$2:D$11)</f>
        <v>594774.41619111516</v>
      </c>
      <c r="E7" s="3">
        <f>tx_fpk!E7/MEDIAN(tx_fpk_mrncoef_bysp_rfall_desgn!E$2:E$11)</f>
        <v>594774.41619111516</v>
      </c>
      <c r="F7" s="3">
        <f>tx_fpk!F7/MEDIAN(tx_fpk_mrncoef_bysp_rfall_desgn!F$2:F$11)</f>
        <v>594774.41619111516</v>
      </c>
      <c r="G7" s="3">
        <f>tx_fpk!G7/MEDIAN(tx_fpk_mrncoef_bysp_rfall_desgn!G$2:G$11)</f>
        <v>594774.41619111516</v>
      </c>
      <c r="H7" s="3">
        <f>tx_fpk!H7/MEDIAN(tx_fpk_mrncoef_bysp_rfall_desgn!H$2:H$11)</f>
        <v>594774.41619111516</v>
      </c>
      <c r="I7" s="3">
        <f>tx_fpk!I7/MEDIAN(tx_fpk_mrncoef_bysp_rfall_desgn!I$2:I$11)</f>
        <v>594774.41619111516</v>
      </c>
      <c r="J7" s="3">
        <f>tx_fpk!J7/MEDIAN(tx_fpk_mrncoef_bysp_rfall_desgn!J$2:J$11)</f>
        <v>594774.41619111516</v>
      </c>
    </row>
    <row r="8" spans="1:10" x14ac:dyDescent="0.3">
      <c r="A8" s="3">
        <f>tx_fpk!A8/MEDIAN(tx_fpk_mrncoef_bysp_rfall_desgn!A$2:A$11)</f>
        <v>594774.41619111516</v>
      </c>
      <c r="B8" s="3">
        <f>tx_fpk!B8/MEDIAN(tx_fpk_mrncoef_bysp_rfall_desgn!B$2:B$11)</f>
        <v>594774.41619111516</v>
      </c>
      <c r="C8" s="3">
        <f>tx_fpk!C8/MEDIAN(tx_fpk_mrncoef_bysp_rfall_desgn!C$2:C$11)</f>
        <v>594774.41619111516</v>
      </c>
      <c r="D8" s="3">
        <f>tx_fpk!D8/MEDIAN(tx_fpk_mrncoef_bysp_rfall_desgn!D$2:D$11)</f>
        <v>594774.41619111516</v>
      </c>
      <c r="E8" s="3">
        <f>tx_fpk!E8/MEDIAN(tx_fpk_mrncoef_bysp_rfall_desgn!E$2:E$11)</f>
        <v>594774.41619111516</v>
      </c>
      <c r="F8" s="3">
        <f>tx_fpk!F8/MEDIAN(tx_fpk_mrncoef_bysp_rfall_desgn!F$2:F$11)</f>
        <v>594774.41619111516</v>
      </c>
      <c r="G8" s="3">
        <f>tx_fpk!G8/MEDIAN(tx_fpk_mrncoef_bysp_rfall_desgn!G$2:G$11)</f>
        <v>594774.41619111516</v>
      </c>
      <c r="H8" s="3">
        <f>tx_fpk!H8/MEDIAN(tx_fpk_mrncoef_bysp_rfall_desgn!H$2:H$11)</f>
        <v>594774.41619111516</v>
      </c>
      <c r="I8" s="3">
        <f>tx_fpk!I8/MEDIAN(tx_fpk_mrncoef_bysp_rfall_desgn!I$2:I$11)</f>
        <v>594774.41619111516</v>
      </c>
      <c r="J8" s="3">
        <f>tx_fpk!J8/MEDIAN(tx_fpk_mrncoef_bysp_rfall_desgn!J$2:J$11)</f>
        <v>594774.41619111516</v>
      </c>
    </row>
    <row r="9" spans="1:10" x14ac:dyDescent="0.3">
      <c r="A9" s="3">
        <f>tx_fpk!A9/MEDIAN(tx_fpk_mrncoef_bysp_rfall_desgn!A$2:A$11)</f>
        <v>594774.41619111516</v>
      </c>
      <c r="B9" s="3">
        <f>tx_fpk!B9/MEDIAN(tx_fpk_mrncoef_bysp_rfall_desgn!B$2:B$11)</f>
        <v>594774.41619111516</v>
      </c>
      <c r="C9" s="3">
        <f>tx_fpk!C9/MEDIAN(tx_fpk_mrncoef_bysp_rfall_desgn!C$2:C$11)</f>
        <v>594774.41619111516</v>
      </c>
      <c r="D9" s="3">
        <f>tx_fpk!D9/MEDIAN(tx_fpk_mrncoef_bysp_rfall_desgn!D$2:D$11)</f>
        <v>3568646.4971466907</v>
      </c>
      <c r="E9" s="3">
        <f>tx_fpk!E9/MEDIAN(tx_fpk_mrncoef_bysp_rfall_desgn!E$2:E$11)</f>
        <v>594774.41619111516</v>
      </c>
      <c r="F9" s="3">
        <f>tx_fpk!F9/MEDIAN(tx_fpk_mrncoef_bysp_rfall_desgn!F$2:F$11)</f>
        <v>594774.41619111516</v>
      </c>
      <c r="G9" s="3">
        <f>tx_fpk!G9/MEDIAN(tx_fpk_mrncoef_bysp_rfall_desgn!G$2:G$11)</f>
        <v>594774.41619111516</v>
      </c>
      <c r="H9" s="3">
        <f>tx_fpk!H9/MEDIAN(tx_fpk_mrncoef_bysp_rfall_desgn!H$2:H$11)</f>
        <v>3568646.4971466907</v>
      </c>
      <c r="I9" s="3">
        <f>tx_fpk!I9/MEDIAN(tx_fpk_mrncoef_bysp_rfall_desgn!I$2:I$11)</f>
        <v>594774.41619111516</v>
      </c>
      <c r="J9" s="3">
        <f>tx_fpk!J9/MEDIAN(tx_fpk_mrncoef_bysp_rfall_desgn!J$2:J$11)</f>
        <v>594774.41619111516</v>
      </c>
    </row>
    <row r="10" spans="1:10" x14ac:dyDescent="0.3">
      <c r="A10" s="3">
        <f>tx_fpk!A10/MEDIAN(tx_fpk_mrncoef_bysp_rfall_desgn!A$2:A$11)</f>
        <v>594774.41619111516</v>
      </c>
      <c r="B10" s="3">
        <f>tx_fpk!B10/MEDIAN(tx_fpk_mrncoef_bysp_rfall_desgn!B$2:B$11)</f>
        <v>594774.41619111516</v>
      </c>
      <c r="C10" s="3">
        <f>tx_fpk!C10/MEDIAN(tx_fpk_mrncoef_bysp_rfall_desgn!C$2:C$11)</f>
        <v>3568646.4971466907</v>
      </c>
      <c r="D10" s="3">
        <f>tx_fpk!D10/MEDIAN(tx_fpk_mrncoef_bysp_rfall_desgn!D$2:D$11)</f>
        <v>3568646.4971466907</v>
      </c>
      <c r="E10" s="3">
        <f>tx_fpk!E10/MEDIAN(tx_fpk_mrncoef_bysp_rfall_desgn!E$2:E$11)</f>
        <v>594774.41619111516</v>
      </c>
      <c r="F10" s="3">
        <f>tx_fpk!F10/MEDIAN(tx_fpk_mrncoef_bysp_rfall_desgn!F$2:F$11)</f>
        <v>594774.41619111516</v>
      </c>
      <c r="G10" s="3">
        <f>tx_fpk!G10/MEDIAN(tx_fpk_mrncoef_bysp_rfall_desgn!G$2:G$11)</f>
        <v>3568646.4971466907</v>
      </c>
      <c r="H10" s="3">
        <f>tx_fpk!H10/MEDIAN(tx_fpk_mrncoef_bysp_rfall_desgn!H$2:H$11)</f>
        <v>3568646.4971466907</v>
      </c>
      <c r="I10" s="3">
        <f>tx_fpk!I10/MEDIAN(tx_fpk_mrncoef_bysp_rfall_desgn!I$2:I$11)</f>
        <v>594774.41619111516</v>
      </c>
      <c r="J10" s="3">
        <f>tx_fpk!J10/MEDIAN(tx_fpk_mrncoef_bysp_rfall_desgn!J$2:J$11)</f>
        <v>594774.41619111516</v>
      </c>
    </row>
    <row r="11" spans="1:10" x14ac:dyDescent="0.3">
      <c r="A11" s="3">
        <f>tx_fpk!A11/MEDIAN(tx_fpk_mrncoef_bysp_rfall_desgn!A$2:A$11)</f>
        <v>594774.41619111516</v>
      </c>
      <c r="B11" s="3">
        <f>tx_fpk!B11/MEDIAN(tx_fpk_mrncoef_bysp_rfall_desgn!B$2:B$11)</f>
        <v>594774.41619111516</v>
      </c>
      <c r="C11" s="3">
        <f>tx_fpk!C11/MEDIAN(tx_fpk_mrncoef_bysp_rfall_desgn!C$2:C$11)</f>
        <v>3568646.4971466907</v>
      </c>
      <c r="D11" s="3">
        <f>tx_fpk!D11/MEDIAN(tx_fpk_mrncoef_bysp_rfall_desgn!D$2:D$11)</f>
        <v>3568646.4971466907</v>
      </c>
      <c r="E11" s="3">
        <f>tx_fpk!E11/MEDIAN(tx_fpk_mrncoef_bysp_rfall_desgn!E$2:E$11)</f>
        <v>594774.41619111516</v>
      </c>
      <c r="F11" s="3">
        <f>tx_fpk!F11/MEDIAN(tx_fpk_mrncoef_bysp_rfall_desgn!F$2:F$11)</f>
        <v>594774.41619111516</v>
      </c>
      <c r="G11" s="3">
        <f>tx_fpk!G11/MEDIAN(tx_fpk_mrncoef_bysp_rfall_desgn!G$2:G$11)</f>
        <v>3568646.4971466907</v>
      </c>
      <c r="H11" s="3">
        <f>tx_fpk!H11/MEDIAN(tx_fpk_mrncoef_bysp_rfall_desgn!H$2:H$11)</f>
        <v>3568646.4971466907</v>
      </c>
      <c r="I11" s="3">
        <f>tx_fpk!I11/MEDIAN(tx_fpk_mrncoef_bysp_rfall_desgn!I$2:I$11)</f>
        <v>5947744.1619111514</v>
      </c>
      <c r="J11" s="3">
        <f>tx_fpk!J11/MEDIAN(tx_fpk_mrncoef_bysp_rfall_desgn!J$2:J$11)</f>
        <v>5947744.1619111514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BB64-7A3C-40B7-A7FC-4F82CA7194EA}">
  <dimension ref="A1:J11"/>
  <sheetViews>
    <sheetView workbookViewId="0">
      <selection activeCell="G10" sqref="G10"/>
    </sheetView>
  </sheetViews>
  <sheetFormatPr baseColWidth="10" defaultRowHeight="14.4" x14ac:dyDescent="0.3"/>
  <cols>
    <col min="1" max="10" width="12.5546875" bestFit="1" customWidth="1"/>
  </cols>
  <sheetData>
    <row r="1" spans="1:10" x14ac:dyDescent="0.3">
      <c r="A1" s="2" t="s">
        <v>1</v>
      </c>
      <c r="B1" s="2" t="s">
        <v>22</v>
      </c>
      <c r="C1" s="2" t="s">
        <v>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31</v>
      </c>
      <c r="J1" s="2" t="s">
        <v>32</v>
      </c>
    </row>
    <row r="2" spans="1:10" x14ac:dyDescent="0.3">
      <c r="A2" s="2">
        <f>tx_fpk!A2/GEOMEAN(tx_fpk!$A2:$D2)</f>
        <v>1.4953487812212207</v>
      </c>
      <c r="B2" s="2">
        <f>tx_fpk!B2/GEOMEAN(tx_fpk!$A2:$D2)</f>
        <v>1.4953487812212207</v>
      </c>
      <c r="C2" s="2">
        <f>tx_fpk!C2/GEOMEAN(tx_fpk!$A2:$D2)</f>
        <v>0.74767439061061036</v>
      </c>
      <c r="D2" s="2">
        <f>tx_fpk!D2/GEOMEAN(tx_fpk!$A2:$D2)</f>
        <v>0.59813951248848829</v>
      </c>
      <c r="E2" s="2">
        <f>tx_fpk!E2/GEOMEAN(tx_fpk!$E2:$J2)</f>
        <v>1.817960880335449</v>
      </c>
      <c r="F2" s="2">
        <f>tx_fpk!F2/GEOMEAN(tx_fpk!$E2:$J2)</f>
        <v>3.635921760670898</v>
      </c>
      <c r="G2" s="2">
        <f>tx_fpk!G2/GEOMEAN(tx_fpk!$E2:$J2)</f>
        <v>0.45449022008386225</v>
      </c>
      <c r="H2" s="2">
        <f>tx_fpk!H2/GEOMEAN(tx_fpk!$E2:$J2)</f>
        <v>0.36359217606708982</v>
      </c>
      <c r="I2" s="2">
        <f>tx_fpk!I2/GEOMEAN(tx_fpk!$E2:$J2)</f>
        <v>0.95682151596602572</v>
      </c>
      <c r="J2" s="2">
        <f>tx_fpk!J2/GEOMEAN(tx_fpk!$E2:$J2)</f>
        <v>0.95682151596602572</v>
      </c>
    </row>
    <row r="3" spans="1:10" x14ac:dyDescent="0.3">
      <c r="A3" s="2">
        <f>tx_fpk!A3/GEOMEAN(tx_fpk!$A3:$D3)</f>
        <v>1.4953487812212207</v>
      </c>
      <c r="B3" s="2">
        <f>tx_fpk!B3/GEOMEAN(tx_fpk!$A3:$D3)</f>
        <v>1.4953487812212207</v>
      </c>
      <c r="C3" s="2">
        <f>tx_fpk!C3/GEOMEAN(tx_fpk!$A3:$D3)</f>
        <v>0.74767439061061036</v>
      </c>
      <c r="D3" s="2">
        <f>tx_fpk!D3/GEOMEAN(tx_fpk!$A3:$D3)</f>
        <v>0.59813951248848829</v>
      </c>
      <c r="E3" s="2">
        <f>tx_fpk!E3/GEOMEAN(tx_fpk!$E3:$J3)</f>
        <v>1.817960880335449</v>
      </c>
      <c r="F3" s="2">
        <f>tx_fpk!F3/GEOMEAN(tx_fpk!$E3:$J3)</f>
        <v>3.635921760670898</v>
      </c>
      <c r="G3" s="2">
        <f>tx_fpk!G3/GEOMEAN(tx_fpk!$E3:$J3)</f>
        <v>0.45449022008386225</v>
      </c>
      <c r="H3" s="2">
        <f>tx_fpk!H3/GEOMEAN(tx_fpk!$E3:$J3)</f>
        <v>0.36359217606708982</v>
      </c>
      <c r="I3" s="2">
        <f>tx_fpk!I3/GEOMEAN(tx_fpk!$E3:$J3)</f>
        <v>0.95682151596602572</v>
      </c>
      <c r="J3" s="2">
        <f>tx_fpk!J3/GEOMEAN(tx_fpk!$E3:$J3)</f>
        <v>0.95682151596602572</v>
      </c>
    </row>
    <row r="4" spans="1:10" x14ac:dyDescent="0.3">
      <c r="A4" s="2">
        <f>tx_fpk!A4/GEOMEAN(tx_fpk!$A4:$D4)</f>
        <v>1.4953487812212207</v>
      </c>
      <c r="B4" s="2">
        <f>tx_fpk!B4/GEOMEAN(tx_fpk!$A4:$D4)</f>
        <v>1.4953487812212207</v>
      </c>
      <c r="C4" s="2">
        <f>tx_fpk!C4/GEOMEAN(tx_fpk!$A4:$D4)</f>
        <v>0.74767439061061036</v>
      </c>
      <c r="D4" s="2">
        <f>tx_fpk!D4/GEOMEAN(tx_fpk!$A4:$D4)</f>
        <v>0.59813951248848829</v>
      </c>
      <c r="E4" s="2">
        <f>tx_fpk!E4/GEOMEAN(tx_fpk!$E4:$J4)</f>
        <v>1.817960880335449</v>
      </c>
      <c r="F4" s="2">
        <f>tx_fpk!F4/GEOMEAN(tx_fpk!$E4:$J4)</f>
        <v>3.635921760670898</v>
      </c>
      <c r="G4" s="2">
        <f>tx_fpk!G4/GEOMEAN(tx_fpk!$E4:$J4)</f>
        <v>0.45449022008386225</v>
      </c>
      <c r="H4" s="2">
        <f>tx_fpk!H4/GEOMEAN(tx_fpk!$E4:$J4)</f>
        <v>0.36359217606708982</v>
      </c>
      <c r="I4" s="2">
        <f>tx_fpk!I4/GEOMEAN(tx_fpk!$E4:$J4)</f>
        <v>0.95682151596602572</v>
      </c>
      <c r="J4" s="2">
        <f>tx_fpk!J4/GEOMEAN(tx_fpk!$E4:$J4)</f>
        <v>0.95682151596602572</v>
      </c>
    </row>
    <row r="5" spans="1:10" x14ac:dyDescent="0.3">
      <c r="A5" s="2">
        <f>tx_fpk!A5/GEOMEAN(tx_fpk!$A5:$D5)</f>
        <v>1.4953487812212207</v>
      </c>
      <c r="B5" s="2">
        <f>tx_fpk!B5/GEOMEAN(tx_fpk!$A5:$D5)</f>
        <v>1.4953487812212207</v>
      </c>
      <c r="C5" s="2">
        <f>tx_fpk!C5/GEOMEAN(tx_fpk!$A5:$D5)</f>
        <v>0.74767439061061036</v>
      </c>
      <c r="D5" s="2">
        <f>tx_fpk!D5/GEOMEAN(tx_fpk!$A5:$D5)</f>
        <v>0.59813951248848829</v>
      </c>
      <c r="E5" s="2">
        <f>tx_fpk!E5/GEOMEAN(tx_fpk!$E5:$J5)</f>
        <v>1.817960880335449</v>
      </c>
      <c r="F5" s="2">
        <f>tx_fpk!F5/GEOMEAN(tx_fpk!$E5:$J5)</f>
        <v>3.635921760670898</v>
      </c>
      <c r="G5" s="2">
        <f>tx_fpk!G5/GEOMEAN(tx_fpk!$E5:$J5)</f>
        <v>0.45449022008386225</v>
      </c>
      <c r="H5" s="2">
        <f>tx_fpk!H5/GEOMEAN(tx_fpk!$E5:$J5)</f>
        <v>0.36359217606708982</v>
      </c>
      <c r="I5" s="2">
        <f>tx_fpk!I5/GEOMEAN(tx_fpk!$E5:$J5)</f>
        <v>0.95682151596602572</v>
      </c>
      <c r="J5" s="2">
        <f>tx_fpk!J5/GEOMEAN(tx_fpk!$E5:$J5)</f>
        <v>0.95682151596602572</v>
      </c>
    </row>
    <row r="6" spans="1:10" x14ac:dyDescent="0.3">
      <c r="A6" s="2">
        <f>tx_fpk!A6/GEOMEAN(tx_fpk!$A6:$D6)</f>
        <v>1.4953487812212207</v>
      </c>
      <c r="B6" s="2">
        <f>tx_fpk!B6/GEOMEAN(tx_fpk!$A6:$D6)</f>
        <v>1.4953487812212207</v>
      </c>
      <c r="C6" s="2">
        <f>tx_fpk!C6/GEOMEAN(tx_fpk!$A6:$D6)</f>
        <v>0.74767439061061036</v>
      </c>
      <c r="D6" s="2">
        <f>tx_fpk!D6/GEOMEAN(tx_fpk!$A6:$D6)</f>
        <v>0.59813951248848829</v>
      </c>
      <c r="E6" s="2">
        <f>tx_fpk!E6/GEOMEAN(tx_fpk!$E6:$J6)</f>
        <v>1.817960880335449</v>
      </c>
      <c r="F6" s="2">
        <f>tx_fpk!F6/GEOMEAN(tx_fpk!$E6:$J6)</f>
        <v>3.635921760670898</v>
      </c>
      <c r="G6" s="2">
        <f>tx_fpk!G6/GEOMEAN(tx_fpk!$E6:$J6)</f>
        <v>0.45449022008386225</v>
      </c>
      <c r="H6" s="2">
        <f>tx_fpk!H6/GEOMEAN(tx_fpk!$E6:$J6)</f>
        <v>0.36359217606708982</v>
      </c>
      <c r="I6" s="2">
        <f>tx_fpk!I6/GEOMEAN(tx_fpk!$E6:$J6)</f>
        <v>0.95682151596602572</v>
      </c>
      <c r="J6" s="2">
        <f>tx_fpk!J6/GEOMEAN(tx_fpk!$E6:$J6)</f>
        <v>0.95682151596602572</v>
      </c>
    </row>
    <row r="7" spans="1:10" x14ac:dyDescent="0.3">
      <c r="A7" s="2">
        <f>tx_fpk!A7/GEOMEAN(tx_fpk!$A7:$D7)</f>
        <v>1.4953487812212207</v>
      </c>
      <c r="B7" s="2">
        <f>tx_fpk!B7/GEOMEAN(tx_fpk!$A7:$D7)</f>
        <v>1.4953487812212207</v>
      </c>
      <c r="C7" s="2">
        <f>tx_fpk!C7/GEOMEAN(tx_fpk!$A7:$D7)</f>
        <v>0.74767439061061036</v>
      </c>
      <c r="D7" s="2">
        <f>tx_fpk!D7/GEOMEAN(tx_fpk!$A7:$D7)</f>
        <v>0.59813951248848829</v>
      </c>
      <c r="E7" s="2">
        <f>tx_fpk!E7/GEOMEAN(tx_fpk!$E7:$J7)</f>
        <v>1.817960880335449</v>
      </c>
      <c r="F7" s="2">
        <f>tx_fpk!F7/GEOMEAN(tx_fpk!$E7:$J7)</f>
        <v>3.635921760670898</v>
      </c>
      <c r="G7" s="2">
        <f>tx_fpk!G7/GEOMEAN(tx_fpk!$E7:$J7)</f>
        <v>0.45449022008386225</v>
      </c>
      <c r="H7" s="2">
        <f>tx_fpk!H7/GEOMEAN(tx_fpk!$E7:$J7)</f>
        <v>0.36359217606708982</v>
      </c>
      <c r="I7" s="2">
        <f>tx_fpk!I7/GEOMEAN(tx_fpk!$E7:$J7)</f>
        <v>0.95682151596602572</v>
      </c>
      <c r="J7" s="2">
        <f>tx_fpk!J7/GEOMEAN(tx_fpk!$E7:$J7)</f>
        <v>0.95682151596602572</v>
      </c>
    </row>
    <row r="8" spans="1:10" x14ac:dyDescent="0.3">
      <c r="A8" s="2">
        <f>tx_fpk!A8/GEOMEAN(tx_fpk!$A8:$D8)</f>
        <v>1.4953487812212207</v>
      </c>
      <c r="B8" s="2">
        <f>tx_fpk!B8/GEOMEAN(tx_fpk!$A8:$D8)</f>
        <v>1.4953487812212207</v>
      </c>
      <c r="C8" s="2">
        <f>tx_fpk!C8/GEOMEAN(tx_fpk!$A8:$D8)</f>
        <v>0.74767439061061036</v>
      </c>
      <c r="D8" s="2">
        <f>tx_fpk!D8/GEOMEAN(tx_fpk!$A8:$D8)</f>
        <v>0.59813951248848829</v>
      </c>
      <c r="E8" s="2">
        <f>tx_fpk!E8/GEOMEAN(tx_fpk!$E8:$J8)</f>
        <v>1.817960880335449</v>
      </c>
      <c r="F8" s="2">
        <f>tx_fpk!F8/GEOMEAN(tx_fpk!$E8:$J8)</f>
        <v>3.635921760670898</v>
      </c>
      <c r="G8" s="2">
        <f>tx_fpk!G8/GEOMEAN(tx_fpk!$E8:$J8)</f>
        <v>0.45449022008386225</v>
      </c>
      <c r="H8" s="2">
        <f>tx_fpk!H8/GEOMEAN(tx_fpk!$E8:$J8)</f>
        <v>0.36359217606708982</v>
      </c>
      <c r="I8" s="2">
        <f>tx_fpk!I8/GEOMEAN(tx_fpk!$E8:$J8)</f>
        <v>0.95682151596602572</v>
      </c>
      <c r="J8" s="2">
        <f>tx_fpk!J8/GEOMEAN(tx_fpk!$E8:$J8)</f>
        <v>0.95682151596602572</v>
      </c>
    </row>
    <row r="9" spans="1:10" x14ac:dyDescent="0.3">
      <c r="A9" s="2">
        <f>tx_fpk!A9/GEOMEAN(tx_fpk!$A9:$D9)</f>
        <v>0.95544279220436679</v>
      </c>
      <c r="B9" s="2">
        <f>tx_fpk!B9/GEOMEAN(tx_fpk!$A9:$D9)</f>
        <v>0.95544279220436679</v>
      </c>
      <c r="C9" s="2">
        <f>tx_fpk!C9/GEOMEAN(tx_fpk!$A9:$D9)</f>
        <v>0.47772139610218339</v>
      </c>
      <c r="D9" s="2">
        <f>tx_fpk!D9/GEOMEAN(tx_fpk!$A9:$D9)</f>
        <v>2.2930627012904803</v>
      </c>
      <c r="E9" s="2">
        <f>tx_fpk!E9/GEOMEAN(tx_fpk!$E9:$J9)</f>
        <v>1.3486295104331867</v>
      </c>
      <c r="F9" s="2">
        <f>tx_fpk!F9/GEOMEAN(tx_fpk!$E9:$J9)</f>
        <v>2.6972590208663734</v>
      </c>
      <c r="G9" s="2">
        <f>tx_fpk!G9/GEOMEAN(tx_fpk!$E9:$J9)</f>
        <v>0.33715737760829667</v>
      </c>
      <c r="H9" s="2">
        <f>tx_fpk!H9/GEOMEAN(tx_fpk!$E9:$J9)</f>
        <v>1.6183554125198238</v>
      </c>
      <c r="I9" s="2">
        <f>tx_fpk!I9/GEOMEAN(tx_fpk!$E9:$J9)</f>
        <v>0.70980500549115078</v>
      </c>
      <c r="J9" s="2">
        <f>tx_fpk!J9/GEOMEAN(tx_fpk!$E9:$J9)</f>
        <v>0.70980500549115078</v>
      </c>
    </row>
    <row r="10" spans="1:10" x14ac:dyDescent="0.3">
      <c r="A10" s="2">
        <f>tx_fpk!A10/GEOMEAN(tx_fpk!$A10:$D10)</f>
        <v>0.61047358358078441</v>
      </c>
      <c r="B10" s="2">
        <f>tx_fpk!B10/GEOMEAN(tx_fpk!$A10:$D10)</f>
        <v>0.61047358358078441</v>
      </c>
      <c r="C10" s="2">
        <f>tx_fpk!C10/GEOMEAN(tx_fpk!$A10:$D10)</f>
        <v>1.831420750742353</v>
      </c>
      <c r="D10" s="2">
        <f>tx_fpk!D10/GEOMEAN(tx_fpk!$A10:$D10)</f>
        <v>1.4651366005938824</v>
      </c>
      <c r="E10" s="2">
        <f>tx_fpk!E10/GEOMEAN(tx_fpk!$E10:$J10)</f>
        <v>1.000462428034014</v>
      </c>
      <c r="F10" s="2">
        <f>tx_fpk!F10/GEOMEAN(tx_fpk!$E10:$J10)</f>
        <v>2.0009248560680279</v>
      </c>
      <c r="G10" s="2">
        <f>tx_fpk!G10/GEOMEAN(tx_fpk!$E10:$J10)</f>
        <v>1.5006936420510208</v>
      </c>
      <c r="H10" s="2">
        <f>tx_fpk!H10/GEOMEAN(tx_fpk!$E10:$J10)</f>
        <v>1.2005549136408167</v>
      </c>
      <c r="I10" s="2">
        <f>tx_fpk!I10/GEOMEAN(tx_fpk!$E10:$J10)</f>
        <v>0.52655917264948093</v>
      </c>
      <c r="J10" s="2">
        <f>tx_fpk!J10/GEOMEAN(tx_fpk!$E10:$J10)</f>
        <v>0.52655917264948093</v>
      </c>
    </row>
    <row r="11" spans="1:10" x14ac:dyDescent="0.3">
      <c r="A11" s="2">
        <f>tx_fpk!A11/GEOMEAN(tx_fpk!$A11:$D11)</f>
        <v>0.61047358358078441</v>
      </c>
      <c r="B11" s="2">
        <f>tx_fpk!B11/GEOMEAN(tx_fpk!$A11:$D11)</f>
        <v>0.61047358358078441</v>
      </c>
      <c r="C11" s="2">
        <f>tx_fpk!C11/GEOMEAN(tx_fpk!$A11:$D11)</f>
        <v>1.831420750742353</v>
      </c>
      <c r="D11" s="2">
        <f>tx_fpk!D11/GEOMEAN(tx_fpk!$A11:$D11)</f>
        <v>1.4651366005938824</v>
      </c>
      <c r="E11" s="2">
        <f>tx_fpk!E11/GEOMEAN(tx_fpk!$E11:$J11)</f>
        <v>0.46437352344118071</v>
      </c>
      <c r="F11" s="2">
        <f>tx_fpk!F11/GEOMEAN(tx_fpk!$E11:$J11)</f>
        <v>0.92874704688236143</v>
      </c>
      <c r="G11" s="2">
        <f>tx_fpk!G11/GEOMEAN(tx_fpk!$E11:$J11)</f>
        <v>0.69656028516177104</v>
      </c>
      <c r="H11" s="2">
        <f>tx_fpk!H11/GEOMEAN(tx_fpk!$E11:$J11)</f>
        <v>0.55724822812941688</v>
      </c>
      <c r="I11" s="2">
        <f>tx_fpk!I11/GEOMEAN(tx_fpk!$E11:$J11)</f>
        <v>2.4440711760062137</v>
      </c>
      <c r="J11" s="2">
        <f>tx_fpk!J11/GEOMEAN(tx_fpk!$E11:$J11)</f>
        <v>2.4440711760062137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EDEA-418A-4002-B9CE-D74F3926625D}">
  <dimension ref="A1:J11"/>
  <sheetViews>
    <sheetView workbookViewId="0">
      <selection activeCell="H7" sqref="H7"/>
    </sheetView>
  </sheetViews>
  <sheetFormatPr baseColWidth="10" defaultRowHeight="14.4" x14ac:dyDescent="0.3"/>
  <sheetData>
    <row r="1" spans="1:10" x14ac:dyDescent="0.3">
      <c r="A1" s="2" t="s">
        <v>1</v>
      </c>
      <c r="B1" s="2" t="s">
        <v>22</v>
      </c>
      <c r="C1" s="2" t="s">
        <v>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31</v>
      </c>
      <c r="J1" s="2" t="s">
        <v>32</v>
      </c>
    </row>
    <row r="2" spans="1:10" x14ac:dyDescent="0.3">
      <c r="A2" s="2">
        <f>tx_fpk!A2/MEDIAN(tx_fpk_mrncoef_bysp_rfall_batch!A$2:A$11)</f>
        <v>668740.30497642199</v>
      </c>
      <c r="B2" s="2">
        <f>tx_fpk!B2/MEDIAN(tx_fpk_mrncoef_bysp_rfall_batch!B$2:B$11)</f>
        <v>668740.30497642199</v>
      </c>
      <c r="C2" s="2">
        <f>tx_fpk!C2/MEDIAN(tx_fpk_mrncoef_bysp_rfall_batch!C$2:C$11)</f>
        <v>668740.30497642199</v>
      </c>
      <c r="D2" s="2">
        <f>tx_fpk!D2/MEDIAN(tx_fpk_mrncoef_bysp_rfall_batch!D$2:D$11)</f>
        <v>668740.30497642199</v>
      </c>
      <c r="E2" s="2">
        <f>tx_fpk!E2/MEDIAN(tx_fpk_mrncoef_bysp_rfall_batch!E$2:E$11)</f>
        <v>550066.84182086505</v>
      </c>
      <c r="F2" s="2">
        <f>tx_fpk!F2/MEDIAN(tx_fpk_mrncoef_bysp_rfall_batch!F$2:F$11)</f>
        <v>550066.84182086505</v>
      </c>
      <c r="G2" s="2">
        <f>tx_fpk!G2/MEDIAN(tx_fpk_mrncoef_bysp_rfall_batch!G$2:G$11)</f>
        <v>550066.84182086505</v>
      </c>
      <c r="H2" s="2">
        <f>tx_fpk!H2/MEDIAN(tx_fpk_mrncoef_bysp_rfall_batch!H$2:H$11)</f>
        <v>550066.84182086505</v>
      </c>
      <c r="I2" s="2">
        <f>tx_fpk!I2/MEDIAN(tx_fpk_mrncoef_bysp_rfall_batch!I$2:I$11)</f>
        <v>550066.84182086505</v>
      </c>
      <c r="J2" s="2">
        <f>tx_fpk!J2/MEDIAN(tx_fpk_mrncoef_bysp_rfall_batch!J$2:J$11)</f>
        <v>550066.84182086505</v>
      </c>
    </row>
    <row r="3" spans="1:10" x14ac:dyDescent="0.3">
      <c r="A3" s="2">
        <f>tx_fpk!A3/MEDIAN(tx_fpk_mrncoef_bysp_rfall_batch!A$2:A$11)</f>
        <v>668740.30497642199</v>
      </c>
      <c r="B3" s="2">
        <f>tx_fpk!B3/MEDIAN(tx_fpk_mrncoef_bysp_rfall_batch!B$2:B$11)</f>
        <v>668740.30497642199</v>
      </c>
      <c r="C3" s="2">
        <f>tx_fpk!C3/MEDIAN(tx_fpk_mrncoef_bysp_rfall_batch!C$2:C$11)</f>
        <v>668740.30497642199</v>
      </c>
      <c r="D3" s="2">
        <f>tx_fpk!D3/MEDIAN(tx_fpk_mrncoef_bysp_rfall_batch!D$2:D$11)</f>
        <v>668740.30497642199</v>
      </c>
      <c r="E3" s="2">
        <f>tx_fpk!E3/MEDIAN(tx_fpk_mrncoef_bysp_rfall_batch!E$2:E$11)</f>
        <v>550066.84182086505</v>
      </c>
      <c r="F3" s="2">
        <f>tx_fpk!F3/MEDIAN(tx_fpk_mrncoef_bysp_rfall_batch!F$2:F$11)</f>
        <v>550066.84182086505</v>
      </c>
      <c r="G3" s="2">
        <f>tx_fpk!G3/MEDIAN(tx_fpk_mrncoef_bysp_rfall_batch!G$2:G$11)</f>
        <v>550066.84182086505</v>
      </c>
      <c r="H3" s="2">
        <f>tx_fpk!H3/MEDIAN(tx_fpk_mrncoef_bysp_rfall_batch!H$2:H$11)</f>
        <v>550066.84182086505</v>
      </c>
      <c r="I3" s="2">
        <f>tx_fpk!I3/MEDIAN(tx_fpk_mrncoef_bysp_rfall_batch!I$2:I$11)</f>
        <v>550066.84182086505</v>
      </c>
      <c r="J3" s="2">
        <f>tx_fpk!J3/MEDIAN(tx_fpk_mrncoef_bysp_rfall_batch!J$2:J$11)</f>
        <v>550066.84182086505</v>
      </c>
    </row>
    <row r="4" spans="1:10" x14ac:dyDescent="0.3">
      <c r="A4" s="2">
        <f>tx_fpk!A4/MEDIAN(tx_fpk_mrncoef_bysp_rfall_batch!A$2:A$11)</f>
        <v>668740.30497642199</v>
      </c>
      <c r="B4" s="2">
        <f>tx_fpk!B4/MEDIAN(tx_fpk_mrncoef_bysp_rfall_batch!B$2:B$11)</f>
        <v>668740.30497642199</v>
      </c>
      <c r="C4" s="2">
        <f>tx_fpk!C4/MEDIAN(tx_fpk_mrncoef_bysp_rfall_batch!C$2:C$11)</f>
        <v>668740.30497642199</v>
      </c>
      <c r="D4" s="2">
        <f>tx_fpk!D4/MEDIAN(tx_fpk_mrncoef_bysp_rfall_batch!D$2:D$11)</f>
        <v>668740.30497642199</v>
      </c>
      <c r="E4" s="2">
        <f>tx_fpk!E4/MEDIAN(tx_fpk_mrncoef_bysp_rfall_batch!E$2:E$11)</f>
        <v>550066.84182086505</v>
      </c>
      <c r="F4" s="2">
        <f>tx_fpk!F4/MEDIAN(tx_fpk_mrncoef_bysp_rfall_batch!F$2:F$11)</f>
        <v>550066.84182086505</v>
      </c>
      <c r="G4" s="2">
        <f>tx_fpk!G4/MEDIAN(tx_fpk_mrncoef_bysp_rfall_batch!G$2:G$11)</f>
        <v>550066.84182086505</v>
      </c>
      <c r="H4" s="2">
        <f>tx_fpk!H4/MEDIAN(tx_fpk_mrncoef_bysp_rfall_batch!H$2:H$11)</f>
        <v>550066.84182086505</v>
      </c>
      <c r="I4" s="2">
        <f>tx_fpk!I4/MEDIAN(tx_fpk_mrncoef_bysp_rfall_batch!I$2:I$11)</f>
        <v>550066.84182086505</v>
      </c>
      <c r="J4" s="2">
        <f>tx_fpk!J4/MEDIAN(tx_fpk_mrncoef_bysp_rfall_batch!J$2:J$11)</f>
        <v>550066.84182086505</v>
      </c>
    </row>
    <row r="5" spans="1:10" x14ac:dyDescent="0.3">
      <c r="A5" s="2">
        <f>tx_fpk!A5/MEDIAN(tx_fpk_mrncoef_bysp_rfall_batch!A$2:A$11)</f>
        <v>668740.30497642199</v>
      </c>
      <c r="B5" s="2">
        <f>tx_fpk!B5/MEDIAN(tx_fpk_mrncoef_bysp_rfall_batch!B$2:B$11)</f>
        <v>668740.30497642199</v>
      </c>
      <c r="C5" s="2">
        <f>tx_fpk!C5/MEDIAN(tx_fpk_mrncoef_bysp_rfall_batch!C$2:C$11)</f>
        <v>668740.30497642199</v>
      </c>
      <c r="D5" s="2">
        <f>tx_fpk!D5/MEDIAN(tx_fpk_mrncoef_bysp_rfall_batch!D$2:D$11)</f>
        <v>668740.30497642199</v>
      </c>
      <c r="E5" s="2">
        <f>tx_fpk!E5/MEDIAN(tx_fpk_mrncoef_bysp_rfall_batch!E$2:E$11)</f>
        <v>550066.84182086505</v>
      </c>
      <c r="F5" s="2">
        <f>tx_fpk!F5/MEDIAN(tx_fpk_mrncoef_bysp_rfall_batch!F$2:F$11)</f>
        <v>550066.84182086505</v>
      </c>
      <c r="G5" s="2">
        <f>tx_fpk!G5/MEDIAN(tx_fpk_mrncoef_bysp_rfall_batch!G$2:G$11)</f>
        <v>550066.84182086505</v>
      </c>
      <c r="H5" s="2">
        <f>tx_fpk!H5/MEDIAN(tx_fpk_mrncoef_bysp_rfall_batch!H$2:H$11)</f>
        <v>550066.84182086505</v>
      </c>
      <c r="I5" s="2">
        <f>tx_fpk!I5/MEDIAN(tx_fpk_mrncoef_bysp_rfall_batch!I$2:I$11)</f>
        <v>550066.84182086505</v>
      </c>
      <c r="J5" s="2">
        <f>tx_fpk!J5/MEDIAN(tx_fpk_mrncoef_bysp_rfall_batch!J$2:J$11)</f>
        <v>550066.84182086505</v>
      </c>
    </row>
    <row r="6" spans="1:10" x14ac:dyDescent="0.3">
      <c r="A6" s="2">
        <f>tx_fpk!A6/MEDIAN(tx_fpk_mrncoef_bysp_rfall_batch!A$2:A$11)</f>
        <v>668740.30497642199</v>
      </c>
      <c r="B6" s="2">
        <f>tx_fpk!B6/MEDIAN(tx_fpk_mrncoef_bysp_rfall_batch!B$2:B$11)</f>
        <v>668740.30497642199</v>
      </c>
      <c r="C6" s="2">
        <f>tx_fpk!C6/MEDIAN(tx_fpk_mrncoef_bysp_rfall_batch!C$2:C$11)</f>
        <v>668740.30497642199</v>
      </c>
      <c r="D6" s="2">
        <f>tx_fpk!D6/MEDIAN(tx_fpk_mrncoef_bysp_rfall_batch!D$2:D$11)</f>
        <v>668740.30497642199</v>
      </c>
      <c r="E6" s="2">
        <f>tx_fpk!E6/MEDIAN(tx_fpk_mrncoef_bysp_rfall_batch!E$2:E$11)</f>
        <v>550066.84182086505</v>
      </c>
      <c r="F6" s="2">
        <f>tx_fpk!F6/MEDIAN(tx_fpk_mrncoef_bysp_rfall_batch!F$2:F$11)</f>
        <v>550066.84182086505</v>
      </c>
      <c r="G6" s="2">
        <f>tx_fpk!G6/MEDIAN(tx_fpk_mrncoef_bysp_rfall_batch!G$2:G$11)</f>
        <v>550066.84182086505</v>
      </c>
      <c r="H6" s="2">
        <f>tx_fpk!H6/MEDIAN(tx_fpk_mrncoef_bysp_rfall_batch!H$2:H$11)</f>
        <v>550066.84182086505</v>
      </c>
      <c r="I6" s="2">
        <f>tx_fpk!I6/MEDIAN(tx_fpk_mrncoef_bysp_rfall_batch!I$2:I$11)</f>
        <v>550066.84182086505</v>
      </c>
      <c r="J6" s="2">
        <f>tx_fpk!J6/MEDIAN(tx_fpk_mrncoef_bysp_rfall_batch!J$2:J$11)</f>
        <v>550066.84182086505</v>
      </c>
    </row>
    <row r="7" spans="1:10" x14ac:dyDescent="0.3">
      <c r="A7" s="2">
        <f>tx_fpk!A7/MEDIAN(tx_fpk_mrncoef_bysp_rfall_batch!A$2:A$11)</f>
        <v>668740.30497642199</v>
      </c>
      <c r="B7" s="2">
        <f>tx_fpk!B7/MEDIAN(tx_fpk_mrncoef_bysp_rfall_batch!B$2:B$11)</f>
        <v>668740.30497642199</v>
      </c>
      <c r="C7" s="2">
        <f>tx_fpk!C7/MEDIAN(tx_fpk_mrncoef_bysp_rfall_batch!C$2:C$11)</f>
        <v>668740.30497642199</v>
      </c>
      <c r="D7" s="2">
        <f>tx_fpk!D7/MEDIAN(tx_fpk_mrncoef_bysp_rfall_batch!D$2:D$11)</f>
        <v>668740.30497642199</v>
      </c>
      <c r="E7" s="2">
        <f>tx_fpk!E7/MEDIAN(tx_fpk_mrncoef_bysp_rfall_batch!E$2:E$11)</f>
        <v>550066.84182086505</v>
      </c>
      <c r="F7" s="2">
        <f>tx_fpk!F7/MEDIAN(tx_fpk_mrncoef_bysp_rfall_batch!F$2:F$11)</f>
        <v>550066.84182086505</v>
      </c>
      <c r="G7" s="2">
        <f>tx_fpk!G7/MEDIAN(tx_fpk_mrncoef_bysp_rfall_batch!G$2:G$11)</f>
        <v>550066.84182086505</v>
      </c>
      <c r="H7" s="2">
        <f>tx_fpk!H7/MEDIAN(tx_fpk_mrncoef_bysp_rfall_batch!H$2:H$11)</f>
        <v>550066.84182086505</v>
      </c>
      <c r="I7" s="2">
        <f>tx_fpk!I7/MEDIAN(tx_fpk_mrncoef_bysp_rfall_batch!I$2:I$11)</f>
        <v>550066.84182086505</v>
      </c>
      <c r="J7" s="2">
        <f>tx_fpk!J7/MEDIAN(tx_fpk_mrncoef_bysp_rfall_batch!J$2:J$11)</f>
        <v>550066.84182086505</v>
      </c>
    </row>
    <row r="8" spans="1:10" x14ac:dyDescent="0.3">
      <c r="A8" s="2">
        <f>tx_fpk!A8/MEDIAN(tx_fpk_mrncoef_bysp_rfall_batch!A$2:A$11)</f>
        <v>668740.30497642199</v>
      </c>
      <c r="B8" s="2">
        <f>tx_fpk!B8/MEDIAN(tx_fpk_mrncoef_bysp_rfall_batch!B$2:B$11)</f>
        <v>668740.30497642199</v>
      </c>
      <c r="C8" s="2">
        <f>tx_fpk!C8/MEDIAN(tx_fpk_mrncoef_bysp_rfall_batch!C$2:C$11)</f>
        <v>668740.30497642199</v>
      </c>
      <c r="D8" s="2">
        <f>tx_fpk!D8/MEDIAN(tx_fpk_mrncoef_bysp_rfall_batch!D$2:D$11)</f>
        <v>668740.30497642199</v>
      </c>
      <c r="E8" s="2">
        <f>tx_fpk!E8/MEDIAN(tx_fpk_mrncoef_bysp_rfall_batch!E$2:E$11)</f>
        <v>550066.84182086505</v>
      </c>
      <c r="F8" s="2">
        <f>tx_fpk!F8/MEDIAN(tx_fpk_mrncoef_bysp_rfall_batch!F$2:F$11)</f>
        <v>550066.84182086505</v>
      </c>
      <c r="G8" s="2">
        <f>tx_fpk!G8/MEDIAN(tx_fpk_mrncoef_bysp_rfall_batch!G$2:G$11)</f>
        <v>550066.84182086505</v>
      </c>
      <c r="H8" s="2">
        <f>tx_fpk!H8/MEDIAN(tx_fpk_mrncoef_bysp_rfall_batch!H$2:H$11)</f>
        <v>550066.84182086505</v>
      </c>
      <c r="I8" s="2">
        <f>tx_fpk!I8/MEDIAN(tx_fpk_mrncoef_bysp_rfall_batch!I$2:I$11)</f>
        <v>550066.84182086505</v>
      </c>
      <c r="J8" s="2">
        <f>tx_fpk!J8/MEDIAN(tx_fpk_mrncoef_bysp_rfall_batch!J$2:J$11)</f>
        <v>550066.84182086505</v>
      </c>
    </row>
    <row r="9" spans="1:10" x14ac:dyDescent="0.3">
      <c r="A9" s="2">
        <f>tx_fpk!A9/MEDIAN(tx_fpk_mrncoef_bysp_rfall_batch!A$2:A$11)</f>
        <v>668740.30497642199</v>
      </c>
      <c r="B9" s="2">
        <f>tx_fpk!B9/MEDIAN(tx_fpk_mrncoef_bysp_rfall_batch!B$2:B$11)</f>
        <v>668740.30497642199</v>
      </c>
      <c r="C9" s="2">
        <f>tx_fpk!C9/MEDIAN(tx_fpk_mrncoef_bysp_rfall_batch!C$2:C$11)</f>
        <v>668740.30497642199</v>
      </c>
      <c r="D9" s="2">
        <f>tx_fpk!D9/MEDIAN(tx_fpk_mrncoef_bysp_rfall_batch!D$2:D$11)</f>
        <v>4012441.8298585317</v>
      </c>
      <c r="E9" s="2">
        <f>tx_fpk!E9/MEDIAN(tx_fpk_mrncoef_bysp_rfall_batch!E$2:E$11)</f>
        <v>550066.84182086505</v>
      </c>
      <c r="F9" s="2">
        <f>tx_fpk!F9/MEDIAN(tx_fpk_mrncoef_bysp_rfall_batch!F$2:F$11)</f>
        <v>550066.84182086505</v>
      </c>
      <c r="G9" s="2">
        <f>tx_fpk!G9/MEDIAN(tx_fpk_mrncoef_bysp_rfall_batch!G$2:G$11)</f>
        <v>550066.84182086505</v>
      </c>
      <c r="H9" s="2">
        <f>tx_fpk!H9/MEDIAN(tx_fpk_mrncoef_bysp_rfall_batch!H$2:H$11)</f>
        <v>3300401.0509251901</v>
      </c>
      <c r="I9" s="2">
        <f>tx_fpk!I9/MEDIAN(tx_fpk_mrncoef_bysp_rfall_batch!I$2:I$11)</f>
        <v>550066.84182086505</v>
      </c>
      <c r="J9" s="2">
        <f>tx_fpk!J9/MEDIAN(tx_fpk_mrncoef_bysp_rfall_batch!J$2:J$11)</f>
        <v>550066.84182086505</v>
      </c>
    </row>
    <row r="10" spans="1:10" x14ac:dyDescent="0.3">
      <c r="A10" s="2">
        <f>tx_fpk!A10/MEDIAN(tx_fpk_mrncoef_bysp_rfall_batch!A$2:A$11)</f>
        <v>668740.30497642199</v>
      </c>
      <c r="B10" s="2">
        <f>tx_fpk!B10/MEDIAN(tx_fpk_mrncoef_bysp_rfall_batch!B$2:B$11)</f>
        <v>668740.30497642199</v>
      </c>
      <c r="C10" s="2">
        <f>tx_fpk!C10/MEDIAN(tx_fpk_mrncoef_bysp_rfall_batch!C$2:C$11)</f>
        <v>4012441.8298585317</v>
      </c>
      <c r="D10" s="2">
        <f>tx_fpk!D10/MEDIAN(tx_fpk_mrncoef_bysp_rfall_batch!D$2:D$11)</f>
        <v>4012441.8298585317</v>
      </c>
      <c r="E10" s="2">
        <f>tx_fpk!E10/MEDIAN(tx_fpk_mrncoef_bysp_rfall_batch!E$2:E$11)</f>
        <v>550066.84182086505</v>
      </c>
      <c r="F10" s="2">
        <f>tx_fpk!F10/MEDIAN(tx_fpk_mrncoef_bysp_rfall_batch!F$2:F$11)</f>
        <v>550066.84182086505</v>
      </c>
      <c r="G10" s="2">
        <f>tx_fpk!G10/MEDIAN(tx_fpk_mrncoef_bysp_rfall_batch!G$2:G$11)</f>
        <v>3300401.0509251901</v>
      </c>
      <c r="H10" s="2">
        <f>tx_fpk!H10/MEDIAN(tx_fpk_mrncoef_bysp_rfall_batch!H$2:H$11)</f>
        <v>3300401.0509251901</v>
      </c>
      <c r="I10" s="2">
        <f>tx_fpk!I10/MEDIAN(tx_fpk_mrncoef_bysp_rfall_batch!I$2:I$11)</f>
        <v>550066.84182086505</v>
      </c>
      <c r="J10" s="2">
        <f>tx_fpk!J10/MEDIAN(tx_fpk_mrncoef_bysp_rfall_batch!J$2:J$11)</f>
        <v>550066.84182086505</v>
      </c>
    </row>
    <row r="11" spans="1:10" x14ac:dyDescent="0.3">
      <c r="A11" s="2">
        <f>tx_fpk!A11/MEDIAN(tx_fpk_mrncoef_bysp_rfall_batch!A$2:A$11)</f>
        <v>668740.30497642199</v>
      </c>
      <c r="B11" s="2">
        <f>tx_fpk!B11/MEDIAN(tx_fpk_mrncoef_bysp_rfall_batch!B$2:B$11)</f>
        <v>668740.30497642199</v>
      </c>
      <c r="C11" s="2">
        <f>tx_fpk!C11/MEDIAN(tx_fpk_mrncoef_bysp_rfall_batch!C$2:C$11)</f>
        <v>4012441.8298585317</v>
      </c>
      <c r="D11" s="2">
        <f>tx_fpk!D11/MEDIAN(tx_fpk_mrncoef_bysp_rfall_batch!D$2:D$11)</f>
        <v>4012441.8298585317</v>
      </c>
      <c r="E11" s="2">
        <f>tx_fpk!E11/MEDIAN(tx_fpk_mrncoef_bysp_rfall_batch!E$2:E$11)</f>
        <v>550066.84182086505</v>
      </c>
      <c r="F11" s="2">
        <f>tx_fpk!F11/MEDIAN(tx_fpk_mrncoef_bysp_rfall_batch!F$2:F$11)</f>
        <v>550066.84182086505</v>
      </c>
      <c r="G11" s="2">
        <f>tx_fpk!G11/MEDIAN(tx_fpk_mrncoef_bysp_rfall_batch!G$2:G$11)</f>
        <v>3300401.0509251901</v>
      </c>
      <c r="H11" s="2">
        <f>tx_fpk!H11/MEDIAN(tx_fpk_mrncoef_bysp_rfall_batch!H$2:H$11)</f>
        <v>3300401.0509251901</v>
      </c>
      <c r="I11" s="2">
        <f>tx_fpk!I11/MEDIAN(tx_fpk_mrncoef_bysp_rfall_batch!I$2:I$11)</f>
        <v>5500668.4182086503</v>
      </c>
      <c r="J11" s="2">
        <f>tx_fpk!J11/MEDIAN(tx_fpk_mrncoef_bysp_rfall_batch!J$2:J$11)</f>
        <v>5500668.4182086503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8C12-8FEE-4BDC-9CDF-CD27AD5433BF}">
  <dimension ref="A1:L11"/>
  <sheetViews>
    <sheetView workbookViewId="0">
      <selection activeCell="I7" sqref="I7"/>
    </sheetView>
  </sheetViews>
  <sheetFormatPr baseColWidth="10" defaultRowHeight="14.4" x14ac:dyDescent="0.3"/>
  <sheetData>
    <row r="1" spans="1:12" x14ac:dyDescent="0.3">
      <c r="A1" s="2" t="s">
        <v>1</v>
      </c>
      <c r="B1" s="2" t="s">
        <v>22</v>
      </c>
      <c r="C1" s="2" t="s">
        <v>2</v>
      </c>
      <c r="D1" s="2" t="s">
        <v>23</v>
      </c>
      <c r="E1" s="2" t="s">
        <v>24</v>
      </c>
      <c r="F1" s="2" t="s">
        <v>25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31</v>
      </c>
      <c r="L1" s="2" t="s">
        <v>32</v>
      </c>
    </row>
    <row r="2" spans="1:12" x14ac:dyDescent="0.3">
      <c r="A2" s="2">
        <f>tx_fpk!A2/GEOMEAN(tx_fpk!$A2:$D2)</f>
        <v>1.4953487812212207</v>
      </c>
      <c r="B2" s="2">
        <f>tx_fpk!B2/GEOMEAN(tx_fpk!$A2:$D2)</f>
        <v>1.4953487812212207</v>
      </c>
      <c r="C2" s="2">
        <f>tx_fpk!C2/GEOMEAN(tx_fpk!$A2:$D2)</f>
        <v>0.74767439061061036</v>
      </c>
      <c r="D2" s="2">
        <f>tx_fpk!D2/GEOMEAN(tx_fpk!$A2:$D2)</f>
        <v>0.59813951248848829</v>
      </c>
      <c r="E2" s="2">
        <f>tx_fpk!E2/GEOMEAN(tx_fpk!$E2:$H2)</f>
        <v>1.778279410038923</v>
      </c>
      <c r="F2" s="2">
        <f>tx_fpk!F2/GEOMEAN(tx_fpk!$E2:$H2)</f>
        <v>3.556558820077846</v>
      </c>
      <c r="G2" s="2">
        <f>tx_fpk!G2/GEOMEAN(tx_fpk!$E2:$H2)</f>
        <v>0.44456985250973075</v>
      </c>
      <c r="H2" s="2">
        <f>tx_fpk!H2/GEOMEAN(tx_fpk!$E2:$H2)</f>
        <v>0.35565588200778459</v>
      </c>
      <c r="I2" s="2">
        <f>tx_fpk!G2/GEOMEAN(tx_fpk!$G2:$J2)</f>
        <v>0.7287428522161985</v>
      </c>
      <c r="J2" s="2">
        <f>tx_fpk!H2/GEOMEAN(tx_fpk!$G2:$J2)</f>
        <v>0.58299428177295876</v>
      </c>
      <c r="K2" s="2">
        <f>tx_fpk!I2/GEOMEAN(tx_fpk!$G2:$J2)</f>
        <v>1.5341954783498915</v>
      </c>
      <c r="L2" s="2">
        <f>tx_fpk!J2/GEOMEAN(tx_fpk!$G2:$J2)</f>
        <v>1.5341954783498915</v>
      </c>
    </row>
    <row r="3" spans="1:12" x14ac:dyDescent="0.3">
      <c r="A3" s="2">
        <f>tx_fpk!A3/GEOMEAN(tx_fpk!$A3:$D3)</f>
        <v>1.4953487812212207</v>
      </c>
      <c r="B3" s="2">
        <f>tx_fpk!B3/GEOMEAN(tx_fpk!$A3:$D3)</f>
        <v>1.4953487812212207</v>
      </c>
      <c r="C3" s="2">
        <f>tx_fpk!C3/GEOMEAN(tx_fpk!$A3:$D3)</f>
        <v>0.74767439061061036</v>
      </c>
      <c r="D3" s="2">
        <f>tx_fpk!D3/GEOMEAN(tx_fpk!$A3:$D3)</f>
        <v>0.59813951248848829</v>
      </c>
      <c r="E3" s="2">
        <f>tx_fpk!E3/GEOMEAN(tx_fpk!$E3:$H3)</f>
        <v>1.778279410038923</v>
      </c>
      <c r="F3" s="2">
        <f>tx_fpk!F3/GEOMEAN(tx_fpk!$E3:$H3)</f>
        <v>3.556558820077846</v>
      </c>
      <c r="G3" s="2">
        <f>tx_fpk!G3/GEOMEAN(tx_fpk!$E3:$H3)</f>
        <v>0.44456985250973075</v>
      </c>
      <c r="H3" s="2">
        <f>tx_fpk!H3/GEOMEAN(tx_fpk!$E3:$H3)</f>
        <v>0.35565588200778459</v>
      </c>
      <c r="I3" s="2">
        <f>tx_fpk!G3/GEOMEAN(tx_fpk!$G3:$J3)</f>
        <v>0.7287428522161985</v>
      </c>
      <c r="J3" s="2">
        <f>tx_fpk!H3/GEOMEAN(tx_fpk!$G3:$J3)</f>
        <v>0.58299428177295876</v>
      </c>
      <c r="K3" s="2">
        <f>tx_fpk!I3/GEOMEAN(tx_fpk!$G3:$J3)</f>
        <v>1.5341954783498915</v>
      </c>
      <c r="L3" s="2">
        <f>tx_fpk!J3/GEOMEAN(tx_fpk!$G3:$J3)</f>
        <v>1.5341954783498915</v>
      </c>
    </row>
    <row r="4" spans="1:12" x14ac:dyDescent="0.3">
      <c r="A4" s="2">
        <f>tx_fpk!A4/GEOMEAN(tx_fpk!$A4:$D4)</f>
        <v>1.4953487812212207</v>
      </c>
      <c r="B4" s="2">
        <f>tx_fpk!B4/GEOMEAN(tx_fpk!$A4:$D4)</f>
        <v>1.4953487812212207</v>
      </c>
      <c r="C4" s="2">
        <f>tx_fpk!C4/GEOMEAN(tx_fpk!$A4:$D4)</f>
        <v>0.74767439061061036</v>
      </c>
      <c r="D4" s="2">
        <f>tx_fpk!D4/GEOMEAN(tx_fpk!$A4:$D4)</f>
        <v>0.59813951248848829</v>
      </c>
      <c r="E4" s="2">
        <f>tx_fpk!E4/GEOMEAN(tx_fpk!$E4:$H4)</f>
        <v>1.778279410038923</v>
      </c>
      <c r="F4" s="2">
        <f>tx_fpk!F4/GEOMEAN(tx_fpk!$E4:$H4)</f>
        <v>3.556558820077846</v>
      </c>
      <c r="G4" s="2">
        <f>tx_fpk!G4/GEOMEAN(tx_fpk!$E4:$H4)</f>
        <v>0.44456985250973075</v>
      </c>
      <c r="H4" s="2">
        <f>tx_fpk!H4/GEOMEAN(tx_fpk!$E4:$H4)</f>
        <v>0.35565588200778459</v>
      </c>
      <c r="I4" s="2">
        <f>tx_fpk!G4/GEOMEAN(tx_fpk!$G4:$J4)</f>
        <v>0.7287428522161985</v>
      </c>
      <c r="J4" s="2">
        <f>tx_fpk!H4/GEOMEAN(tx_fpk!$G4:$J4)</f>
        <v>0.58299428177295876</v>
      </c>
      <c r="K4" s="2">
        <f>tx_fpk!I4/GEOMEAN(tx_fpk!$G4:$J4)</f>
        <v>1.5341954783498915</v>
      </c>
      <c r="L4" s="2">
        <f>tx_fpk!J4/GEOMEAN(tx_fpk!$G4:$J4)</f>
        <v>1.5341954783498915</v>
      </c>
    </row>
    <row r="5" spans="1:12" x14ac:dyDescent="0.3">
      <c r="A5" s="2">
        <f>tx_fpk!A5/GEOMEAN(tx_fpk!$A5:$D5)</f>
        <v>1.4953487812212207</v>
      </c>
      <c r="B5" s="2">
        <f>tx_fpk!B5/GEOMEAN(tx_fpk!$A5:$D5)</f>
        <v>1.4953487812212207</v>
      </c>
      <c r="C5" s="2">
        <f>tx_fpk!C5/GEOMEAN(tx_fpk!$A5:$D5)</f>
        <v>0.74767439061061036</v>
      </c>
      <c r="D5" s="2">
        <f>tx_fpk!D5/GEOMEAN(tx_fpk!$A5:$D5)</f>
        <v>0.59813951248848829</v>
      </c>
      <c r="E5" s="2">
        <f>tx_fpk!E5/GEOMEAN(tx_fpk!$E5:$H5)</f>
        <v>1.778279410038923</v>
      </c>
      <c r="F5" s="2">
        <f>tx_fpk!F5/GEOMEAN(tx_fpk!$E5:$H5)</f>
        <v>3.556558820077846</v>
      </c>
      <c r="G5" s="2">
        <f>tx_fpk!G5/GEOMEAN(tx_fpk!$E5:$H5)</f>
        <v>0.44456985250973075</v>
      </c>
      <c r="H5" s="2">
        <f>tx_fpk!H5/GEOMEAN(tx_fpk!$E5:$H5)</f>
        <v>0.35565588200778459</v>
      </c>
      <c r="I5" s="2">
        <f>tx_fpk!G5/GEOMEAN(tx_fpk!$G5:$J5)</f>
        <v>0.7287428522161985</v>
      </c>
      <c r="J5" s="2">
        <f>tx_fpk!H5/GEOMEAN(tx_fpk!$G5:$J5)</f>
        <v>0.58299428177295876</v>
      </c>
      <c r="K5" s="2">
        <f>tx_fpk!I5/GEOMEAN(tx_fpk!$G5:$J5)</f>
        <v>1.5341954783498915</v>
      </c>
      <c r="L5" s="2">
        <f>tx_fpk!J5/GEOMEAN(tx_fpk!$G5:$J5)</f>
        <v>1.5341954783498915</v>
      </c>
    </row>
    <row r="6" spans="1:12" x14ac:dyDescent="0.3">
      <c r="A6" s="2">
        <f>tx_fpk!A6/GEOMEAN(tx_fpk!$A6:$D6)</f>
        <v>1.4953487812212207</v>
      </c>
      <c r="B6" s="2">
        <f>tx_fpk!B6/GEOMEAN(tx_fpk!$A6:$D6)</f>
        <v>1.4953487812212207</v>
      </c>
      <c r="C6" s="2">
        <f>tx_fpk!C6/GEOMEAN(tx_fpk!$A6:$D6)</f>
        <v>0.74767439061061036</v>
      </c>
      <c r="D6" s="2">
        <f>tx_fpk!D6/GEOMEAN(tx_fpk!$A6:$D6)</f>
        <v>0.59813951248848829</v>
      </c>
      <c r="E6" s="2">
        <f>tx_fpk!E6/GEOMEAN(tx_fpk!$E6:$H6)</f>
        <v>1.778279410038923</v>
      </c>
      <c r="F6" s="2">
        <f>tx_fpk!F6/GEOMEAN(tx_fpk!$E6:$H6)</f>
        <v>3.556558820077846</v>
      </c>
      <c r="G6" s="2">
        <f>tx_fpk!G6/GEOMEAN(tx_fpk!$E6:$H6)</f>
        <v>0.44456985250973075</v>
      </c>
      <c r="H6" s="2">
        <f>tx_fpk!H6/GEOMEAN(tx_fpk!$E6:$H6)</f>
        <v>0.35565588200778459</v>
      </c>
      <c r="I6" s="2">
        <f>tx_fpk!G6/GEOMEAN(tx_fpk!$G6:$J6)</f>
        <v>0.7287428522161985</v>
      </c>
      <c r="J6" s="2">
        <f>tx_fpk!H6/GEOMEAN(tx_fpk!$G6:$J6)</f>
        <v>0.58299428177295876</v>
      </c>
      <c r="K6" s="2">
        <f>tx_fpk!I6/GEOMEAN(tx_fpk!$G6:$J6)</f>
        <v>1.5341954783498915</v>
      </c>
      <c r="L6" s="2">
        <f>tx_fpk!J6/GEOMEAN(tx_fpk!$G6:$J6)</f>
        <v>1.5341954783498915</v>
      </c>
    </row>
    <row r="7" spans="1:12" x14ac:dyDescent="0.3">
      <c r="A7" s="2">
        <f>tx_fpk!A7/GEOMEAN(tx_fpk!$A7:$D7)</f>
        <v>1.4953487812212207</v>
      </c>
      <c r="B7" s="2">
        <f>tx_fpk!B7/GEOMEAN(tx_fpk!$A7:$D7)</f>
        <v>1.4953487812212207</v>
      </c>
      <c r="C7" s="2">
        <f>tx_fpk!C7/GEOMEAN(tx_fpk!$A7:$D7)</f>
        <v>0.74767439061061036</v>
      </c>
      <c r="D7" s="2">
        <f>tx_fpk!D7/GEOMEAN(tx_fpk!$A7:$D7)</f>
        <v>0.59813951248848829</v>
      </c>
      <c r="E7" s="2">
        <f>tx_fpk!E7/GEOMEAN(tx_fpk!$E7:$H7)</f>
        <v>1.778279410038923</v>
      </c>
      <c r="F7" s="2">
        <f>tx_fpk!F7/GEOMEAN(tx_fpk!$E7:$H7)</f>
        <v>3.556558820077846</v>
      </c>
      <c r="G7" s="2">
        <f>tx_fpk!G7/GEOMEAN(tx_fpk!$E7:$H7)</f>
        <v>0.44456985250973075</v>
      </c>
      <c r="H7" s="2">
        <f>tx_fpk!H7/GEOMEAN(tx_fpk!$E7:$H7)</f>
        <v>0.35565588200778459</v>
      </c>
      <c r="I7" s="2">
        <f>tx_fpk!G7/GEOMEAN(tx_fpk!$G7:$J7)</f>
        <v>0.7287428522161985</v>
      </c>
      <c r="J7" s="2">
        <f>tx_fpk!H7/GEOMEAN(tx_fpk!$G7:$J7)</f>
        <v>0.58299428177295876</v>
      </c>
      <c r="K7" s="2">
        <f>tx_fpk!I7/GEOMEAN(tx_fpk!$G7:$J7)</f>
        <v>1.5341954783498915</v>
      </c>
      <c r="L7" s="2">
        <f>tx_fpk!J7/GEOMEAN(tx_fpk!$G7:$J7)</f>
        <v>1.5341954783498915</v>
      </c>
    </row>
    <row r="8" spans="1:12" x14ac:dyDescent="0.3">
      <c r="A8" s="2">
        <f>tx_fpk!A8/GEOMEAN(tx_fpk!$A8:$D8)</f>
        <v>1.4953487812212207</v>
      </c>
      <c r="B8" s="2">
        <f>tx_fpk!B8/GEOMEAN(tx_fpk!$A8:$D8)</f>
        <v>1.4953487812212207</v>
      </c>
      <c r="C8" s="2">
        <f>tx_fpk!C8/GEOMEAN(tx_fpk!$A8:$D8)</f>
        <v>0.74767439061061036</v>
      </c>
      <c r="D8" s="2">
        <f>tx_fpk!D8/GEOMEAN(tx_fpk!$A8:$D8)</f>
        <v>0.59813951248848829</v>
      </c>
      <c r="E8" s="2">
        <f>tx_fpk!E8/GEOMEAN(tx_fpk!$E8:$H8)</f>
        <v>1.778279410038923</v>
      </c>
      <c r="F8" s="2">
        <f>tx_fpk!F8/GEOMEAN(tx_fpk!$E8:$H8)</f>
        <v>3.556558820077846</v>
      </c>
      <c r="G8" s="2">
        <f>tx_fpk!G8/GEOMEAN(tx_fpk!$E8:$H8)</f>
        <v>0.44456985250973075</v>
      </c>
      <c r="H8" s="2">
        <f>tx_fpk!H8/GEOMEAN(tx_fpk!$E8:$H8)</f>
        <v>0.35565588200778459</v>
      </c>
      <c r="I8" s="2">
        <f>tx_fpk!G8/GEOMEAN(tx_fpk!$G8:$J8)</f>
        <v>0.7287428522161985</v>
      </c>
      <c r="J8" s="2">
        <f>tx_fpk!H8/GEOMEAN(tx_fpk!$G8:$J8)</f>
        <v>0.58299428177295876</v>
      </c>
      <c r="K8" s="2">
        <f>tx_fpk!I8/GEOMEAN(tx_fpk!$G8:$J8)</f>
        <v>1.5341954783498915</v>
      </c>
      <c r="L8" s="2">
        <f>tx_fpk!J8/GEOMEAN(tx_fpk!$G8:$J8)</f>
        <v>1.5341954783498915</v>
      </c>
    </row>
    <row r="9" spans="1:12" x14ac:dyDescent="0.3">
      <c r="A9" s="2">
        <f>tx_fpk!A9/GEOMEAN(tx_fpk!$A9:$D9)</f>
        <v>0.95544279220436679</v>
      </c>
      <c r="B9" s="2">
        <f>tx_fpk!B9/GEOMEAN(tx_fpk!$A9:$D9)</f>
        <v>0.95544279220436679</v>
      </c>
      <c r="C9" s="2">
        <f>tx_fpk!C9/GEOMEAN(tx_fpk!$A9:$D9)</f>
        <v>0.47772139610218339</v>
      </c>
      <c r="D9" s="2">
        <f>tx_fpk!D9/GEOMEAN(tx_fpk!$A9:$D9)</f>
        <v>2.2930627012904803</v>
      </c>
      <c r="E9" s="2">
        <f>tx_fpk!E9/GEOMEAN(tx_fpk!$E9:$H9)</f>
        <v>1.1362193664674993</v>
      </c>
      <c r="F9" s="2">
        <f>tx_fpk!F9/GEOMEAN(tx_fpk!$E9:$H9)</f>
        <v>2.2724387329349987</v>
      </c>
      <c r="G9" s="2">
        <f>tx_fpk!G9/GEOMEAN(tx_fpk!$E9:$H9)</f>
        <v>0.28405484161687483</v>
      </c>
      <c r="H9" s="2">
        <f>tx_fpk!H9/GEOMEAN(tx_fpk!$E9:$H9)</f>
        <v>1.3634632397609994</v>
      </c>
      <c r="I9" s="2">
        <f>tx_fpk!G9/GEOMEAN(tx_fpk!$G9:$J9)</f>
        <v>0.46562522019230046</v>
      </c>
      <c r="J9" s="2">
        <f>tx_fpk!H9/GEOMEAN(tx_fpk!$G9:$J9)</f>
        <v>2.2350010569230423</v>
      </c>
      <c r="K9" s="2">
        <f>tx_fpk!I9/GEOMEAN(tx_fpk!$G9:$J9)</f>
        <v>0.98026362145747459</v>
      </c>
      <c r="L9" s="2">
        <f>tx_fpk!J9/GEOMEAN(tx_fpk!$G9:$J9)</f>
        <v>0.98026362145747459</v>
      </c>
    </row>
    <row r="10" spans="1:12" x14ac:dyDescent="0.3">
      <c r="A10" s="2">
        <f>tx_fpk!A10/GEOMEAN(tx_fpk!$A10:$D10)</f>
        <v>0.61047358358078441</v>
      </c>
      <c r="B10" s="2">
        <f>tx_fpk!B10/GEOMEAN(tx_fpk!$A10:$D10)</f>
        <v>0.61047358358078441</v>
      </c>
      <c r="C10" s="2">
        <f>tx_fpk!C10/GEOMEAN(tx_fpk!$A10:$D10)</f>
        <v>1.831420750742353</v>
      </c>
      <c r="D10" s="2">
        <f>tx_fpk!D10/GEOMEAN(tx_fpk!$A10:$D10)</f>
        <v>1.4651366005938824</v>
      </c>
      <c r="E10" s="2">
        <f>tx_fpk!E10/GEOMEAN(tx_fpk!$E10:$H10)</f>
        <v>0.72597952911547714</v>
      </c>
      <c r="F10" s="2">
        <f>tx_fpk!F10/GEOMEAN(tx_fpk!$E10:$H10)</f>
        <v>1.4519590582309543</v>
      </c>
      <c r="G10" s="2">
        <f>tx_fpk!G10/GEOMEAN(tx_fpk!$E10:$H10)</f>
        <v>1.0889692936732158</v>
      </c>
      <c r="H10" s="2">
        <f>tx_fpk!H10/GEOMEAN(tx_fpk!$E10:$H10)</f>
        <v>0.87117543493857263</v>
      </c>
      <c r="I10" s="2">
        <f>tx_fpk!G10/GEOMEAN(tx_fpk!$G10:$J10)</f>
        <v>1.7850481416301356</v>
      </c>
      <c r="J10" s="2">
        <f>tx_fpk!H10/GEOMEAN(tx_fpk!$G10:$J10)</f>
        <v>1.4280385133041085</v>
      </c>
      <c r="K10" s="2">
        <f>tx_fpk!I10/GEOMEAN(tx_fpk!$G10:$J10)</f>
        <v>0.62633268127373176</v>
      </c>
      <c r="L10" s="2">
        <f>tx_fpk!J10/GEOMEAN(tx_fpk!$G10:$J10)</f>
        <v>0.62633268127373176</v>
      </c>
    </row>
    <row r="11" spans="1:12" x14ac:dyDescent="0.3">
      <c r="A11" s="2">
        <f>tx_fpk!A11/GEOMEAN(tx_fpk!$A11:$D11)</f>
        <v>0.61047358358078441</v>
      </c>
      <c r="B11" s="2">
        <f>tx_fpk!B11/GEOMEAN(tx_fpk!$A11:$D11)</f>
        <v>0.61047358358078441</v>
      </c>
      <c r="C11" s="2">
        <f>tx_fpk!C11/GEOMEAN(tx_fpk!$A11:$D11)</f>
        <v>1.831420750742353</v>
      </c>
      <c r="D11" s="2">
        <f>tx_fpk!D11/GEOMEAN(tx_fpk!$A11:$D11)</f>
        <v>1.4651366005938824</v>
      </c>
      <c r="E11" s="2">
        <f>tx_fpk!E11/GEOMEAN(tx_fpk!$E11:$H11)</f>
        <v>0.72597952911547714</v>
      </c>
      <c r="F11" s="2">
        <f>tx_fpk!F11/GEOMEAN(tx_fpk!$E11:$H11)</f>
        <v>1.4519590582309543</v>
      </c>
      <c r="G11" s="2">
        <f>tx_fpk!G11/GEOMEAN(tx_fpk!$E11:$H11)</f>
        <v>1.0889692936732158</v>
      </c>
      <c r="H11" s="2">
        <f>tx_fpk!H11/GEOMEAN(tx_fpk!$E11:$H11)</f>
        <v>0.87117543493857263</v>
      </c>
      <c r="I11" s="2">
        <f>tx_fpk!G11/GEOMEAN(tx_fpk!$G11:$J11)</f>
        <v>0.56448178606020594</v>
      </c>
      <c r="J11" s="2">
        <f>tx_fpk!H11/GEOMEAN(tx_fpk!$G11:$J11)</f>
        <v>0.45158542884816472</v>
      </c>
      <c r="K11" s="2">
        <f>tx_fpk!I11/GEOMEAN(tx_fpk!$G11:$J11)</f>
        <v>1.9806378458252836</v>
      </c>
      <c r="L11" s="2">
        <f>tx_fpk!J11/GEOMEAN(tx_fpk!$G11:$J11)</f>
        <v>1.9806378458252836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28E-369A-4842-B10F-53D06418476C}">
  <dimension ref="A1:L11"/>
  <sheetViews>
    <sheetView workbookViewId="0">
      <selection activeCell="I2" sqref="I2"/>
    </sheetView>
  </sheetViews>
  <sheetFormatPr baseColWidth="10" defaultRowHeight="14.4" x14ac:dyDescent="0.3"/>
  <sheetData>
    <row r="1" spans="1:12" x14ac:dyDescent="0.3">
      <c r="A1" s="2" t="s">
        <v>1</v>
      </c>
      <c r="B1" s="2" t="s">
        <v>22</v>
      </c>
      <c r="C1" s="2" t="s">
        <v>2</v>
      </c>
      <c r="D1" s="2" t="s">
        <v>23</v>
      </c>
      <c r="E1" s="2" t="s">
        <v>24</v>
      </c>
      <c r="F1" s="2" t="s">
        <v>25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31</v>
      </c>
      <c r="L1" s="2" t="s">
        <v>32</v>
      </c>
    </row>
    <row r="2" spans="1:12" x14ac:dyDescent="0.3">
      <c r="A2" s="2">
        <f>tx_fpk!A2/MEDIAN(tx_fpk_mrncoef_bysp_rfall_grp!A$2:A$11)</f>
        <v>668740.30497642199</v>
      </c>
      <c r="B2" s="2">
        <f>tx_fpk!B2/MEDIAN(tx_fpk_mrncoef_bysp_rfall_grp!B$2:B$11)</f>
        <v>668740.30497642199</v>
      </c>
      <c r="C2" s="2">
        <f>tx_fpk!C2/MEDIAN(tx_fpk_mrncoef_bysp_rfall_grp!C$2:C$11)</f>
        <v>668740.30497642199</v>
      </c>
      <c r="D2" s="2">
        <f>tx_fpk!D2/MEDIAN(tx_fpk_mrncoef_bysp_rfall_grp!D$2:D$11)</f>
        <v>668740.30497642199</v>
      </c>
      <c r="E2" s="2">
        <f>tx_fpk!E2/MEDIAN(tx_fpk_mrncoef_bysp_rfall_grp!E$2:E$11)</f>
        <v>562341.32519034902</v>
      </c>
      <c r="F2" s="2">
        <f>tx_fpk!F2/MEDIAN(tx_fpk_mrncoef_bysp_rfall_grp!F$2:F$11)</f>
        <v>562341.32519034902</v>
      </c>
      <c r="G2" s="2">
        <f>tx_fpk!G2/MEDIAN(tx_fpk_mrncoef_bysp_rfall_grp!G$2:G$11)</f>
        <v>562341.32519034902</v>
      </c>
      <c r="H2" s="2">
        <f>tx_fpk!H2/MEDIAN(tx_fpk_mrncoef_bysp_rfall_grp!H$2:H$11)</f>
        <v>562341.32519034902</v>
      </c>
      <c r="I2" s="2">
        <f>tx_fpk!G2/MEDIAN(tx_fpk_mrncoef_bysp_rfall_grp!I$2:I$11)</f>
        <v>343056.5380363164</v>
      </c>
      <c r="J2" s="2">
        <f>tx_fpk!H2/MEDIAN(tx_fpk_mrncoef_bysp_rfall_grp!J$2:J$11)</f>
        <v>343056.5380363164</v>
      </c>
      <c r="K2" s="2">
        <f>tx_fpk!I2/MEDIAN(tx_fpk_mrncoef_bysp_rfall_grp!K$2:K$11)</f>
        <v>343056.5380363164</v>
      </c>
      <c r="L2" s="2">
        <f>tx_fpk!J2/MEDIAN(tx_fpk_mrncoef_bysp_rfall_grp!L$2:L$11)</f>
        <v>343056.5380363164</v>
      </c>
    </row>
    <row r="3" spans="1:12" x14ac:dyDescent="0.3">
      <c r="A3" s="2">
        <f>tx_fpk!A3/MEDIAN(tx_fpk_mrncoef_bysp_rfall_grp!A$2:A$11)</f>
        <v>668740.30497642199</v>
      </c>
      <c r="B3" s="2">
        <f>tx_fpk!B3/MEDIAN(tx_fpk_mrncoef_bysp_rfall_grp!B$2:B$11)</f>
        <v>668740.30497642199</v>
      </c>
      <c r="C3" s="2">
        <f>tx_fpk!C3/MEDIAN(tx_fpk_mrncoef_bysp_rfall_grp!C$2:C$11)</f>
        <v>668740.30497642199</v>
      </c>
      <c r="D3" s="2">
        <f>tx_fpk!D3/MEDIAN(tx_fpk_mrncoef_bysp_rfall_grp!D$2:D$11)</f>
        <v>668740.30497642199</v>
      </c>
      <c r="E3" s="2">
        <f>tx_fpk!E3/MEDIAN(tx_fpk_mrncoef_bysp_rfall_grp!E$2:E$11)</f>
        <v>562341.32519034902</v>
      </c>
      <c r="F3" s="2">
        <f>tx_fpk!F3/MEDIAN(tx_fpk_mrncoef_bysp_rfall_grp!F$2:F$11)</f>
        <v>562341.32519034902</v>
      </c>
      <c r="G3" s="2">
        <f>tx_fpk!G3/MEDIAN(tx_fpk_mrncoef_bysp_rfall_grp!G$2:G$11)</f>
        <v>562341.32519034902</v>
      </c>
      <c r="H3" s="2">
        <f>tx_fpk!H3/MEDIAN(tx_fpk_mrncoef_bysp_rfall_grp!H$2:H$11)</f>
        <v>562341.32519034902</v>
      </c>
      <c r="I3" s="2">
        <f>tx_fpk!G3/MEDIAN(tx_fpk_mrncoef_bysp_rfall_grp!I$2:I$11)</f>
        <v>343056.5380363164</v>
      </c>
      <c r="J3" s="2">
        <f>tx_fpk!H3/MEDIAN(tx_fpk_mrncoef_bysp_rfall_grp!J$2:J$11)</f>
        <v>343056.5380363164</v>
      </c>
      <c r="K3" s="2">
        <f>tx_fpk!I3/MEDIAN(tx_fpk_mrncoef_bysp_rfall_grp!K$2:K$11)</f>
        <v>343056.5380363164</v>
      </c>
      <c r="L3" s="2">
        <f>tx_fpk!J3/MEDIAN(tx_fpk_mrncoef_bysp_rfall_grp!L$2:L$11)</f>
        <v>343056.5380363164</v>
      </c>
    </row>
    <row r="4" spans="1:12" x14ac:dyDescent="0.3">
      <c r="A4" s="2">
        <f>tx_fpk!A4/MEDIAN(tx_fpk_mrncoef_bysp_rfall_grp!A$2:A$11)</f>
        <v>668740.30497642199</v>
      </c>
      <c r="B4" s="2">
        <f>tx_fpk!B4/MEDIAN(tx_fpk_mrncoef_bysp_rfall_grp!B$2:B$11)</f>
        <v>668740.30497642199</v>
      </c>
      <c r="C4" s="2">
        <f>tx_fpk!C4/MEDIAN(tx_fpk_mrncoef_bysp_rfall_grp!C$2:C$11)</f>
        <v>668740.30497642199</v>
      </c>
      <c r="D4" s="2">
        <f>tx_fpk!D4/MEDIAN(tx_fpk_mrncoef_bysp_rfall_grp!D$2:D$11)</f>
        <v>668740.30497642199</v>
      </c>
      <c r="E4" s="2">
        <f>tx_fpk!E4/MEDIAN(tx_fpk_mrncoef_bysp_rfall_grp!E$2:E$11)</f>
        <v>562341.32519034902</v>
      </c>
      <c r="F4" s="2">
        <f>tx_fpk!F4/MEDIAN(tx_fpk_mrncoef_bysp_rfall_grp!F$2:F$11)</f>
        <v>562341.32519034902</v>
      </c>
      <c r="G4" s="2">
        <f>tx_fpk!G4/MEDIAN(tx_fpk_mrncoef_bysp_rfall_grp!G$2:G$11)</f>
        <v>562341.32519034902</v>
      </c>
      <c r="H4" s="2">
        <f>tx_fpk!H4/MEDIAN(tx_fpk_mrncoef_bysp_rfall_grp!H$2:H$11)</f>
        <v>562341.32519034902</v>
      </c>
      <c r="I4" s="2">
        <f>tx_fpk!G4/MEDIAN(tx_fpk_mrncoef_bysp_rfall_grp!I$2:I$11)</f>
        <v>343056.5380363164</v>
      </c>
      <c r="J4" s="2">
        <f>tx_fpk!H4/MEDIAN(tx_fpk_mrncoef_bysp_rfall_grp!J$2:J$11)</f>
        <v>343056.5380363164</v>
      </c>
      <c r="K4" s="2">
        <f>tx_fpk!I4/MEDIAN(tx_fpk_mrncoef_bysp_rfall_grp!K$2:K$11)</f>
        <v>343056.5380363164</v>
      </c>
      <c r="L4" s="2">
        <f>tx_fpk!J4/MEDIAN(tx_fpk_mrncoef_bysp_rfall_grp!L$2:L$11)</f>
        <v>343056.5380363164</v>
      </c>
    </row>
    <row r="5" spans="1:12" x14ac:dyDescent="0.3">
      <c r="A5" s="2">
        <f>tx_fpk!A5/MEDIAN(tx_fpk_mrncoef_bysp_rfall_grp!A$2:A$11)</f>
        <v>668740.30497642199</v>
      </c>
      <c r="B5" s="2">
        <f>tx_fpk!B5/MEDIAN(tx_fpk_mrncoef_bysp_rfall_grp!B$2:B$11)</f>
        <v>668740.30497642199</v>
      </c>
      <c r="C5" s="2">
        <f>tx_fpk!C5/MEDIAN(tx_fpk_mrncoef_bysp_rfall_grp!C$2:C$11)</f>
        <v>668740.30497642199</v>
      </c>
      <c r="D5" s="2">
        <f>tx_fpk!D5/MEDIAN(tx_fpk_mrncoef_bysp_rfall_grp!D$2:D$11)</f>
        <v>668740.30497642199</v>
      </c>
      <c r="E5" s="2">
        <f>tx_fpk!E5/MEDIAN(tx_fpk_mrncoef_bysp_rfall_grp!E$2:E$11)</f>
        <v>562341.32519034902</v>
      </c>
      <c r="F5" s="2">
        <f>tx_fpk!F5/MEDIAN(tx_fpk_mrncoef_bysp_rfall_grp!F$2:F$11)</f>
        <v>562341.32519034902</v>
      </c>
      <c r="G5" s="2">
        <f>tx_fpk!G5/MEDIAN(tx_fpk_mrncoef_bysp_rfall_grp!G$2:G$11)</f>
        <v>562341.32519034902</v>
      </c>
      <c r="H5" s="2">
        <f>tx_fpk!H5/MEDIAN(tx_fpk_mrncoef_bysp_rfall_grp!H$2:H$11)</f>
        <v>562341.32519034902</v>
      </c>
      <c r="I5" s="2">
        <f>tx_fpk!G5/MEDIAN(tx_fpk_mrncoef_bysp_rfall_grp!I$2:I$11)</f>
        <v>343056.5380363164</v>
      </c>
      <c r="J5" s="2">
        <f>tx_fpk!H5/MEDIAN(tx_fpk_mrncoef_bysp_rfall_grp!J$2:J$11)</f>
        <v>343056.5380363164</v>
      </c>
      <c r="K5" s="2">
        <f>tx_fpk!I5/MEDIAN(tx_fpk_mrncoef_bysp_rfall_grp!K$2:K$11)</f>
        <v>343056.5380363164</v>
      </c>
      <c r="L5" s="2">
        <f>tx_fpk!J5/MEDIAN(tx_fpk_mrncoef_bysp_rfall_grp!L$2:L$11)</f>
        <v>343056.5380363164</v>
      </c>
    </row>
    <row r="6" spans="1:12" x14ac:dyDescent="0.3">
      <c r="A6" s="2">
        <f>tx_fpk!A6/MEDIAN(tx_fpk_mrncoef_bysp_rfall_grp!A$2:A$11)</f>
        <v>668740.30497642199</v>
      </c>
      <c r="B6" s="2">
        <f>tx_fpk!B6/MEDIAN(tx_fpk_mrncoef_bysp_rfall_grp!B$2:B$11)</f>
        <v>668740.30497642199</v>
      </c>
      <c r="C6" s="2">
        <f>tx_fpk!C6/MEDIAN(tx_fpk_mrncoef_bysp_rfall_grp!C$2:C$11)</f>
        <v>668740.30497642199</v>
      </c>
      <c r="D6" s="2">
        <f>tx_fpk!D6/MEDIAN(tx_fpk_mrncoef_bysp_rfall_grp!D$2:D$11)</f>
        <v>668740.30497642199</v>
      </c>
      <c r="E6" s="2">
        <f>tx_fpk!E6/MEDIAN(tx_fpk_mrncoef_bysp_rfall_grp!E$2:E$11)</f>
        <v>562341.32519034902</v>
      </c>
      <c r="F6" s="2">
        <f>tx_fpk!F6/MEDIAN(tx_fpk_mrncoef_bysp_rfall_grp!F$2:F$11)</f>
        <v>562341.32519034902</v>
      </c>
      <c r="G6" s="2">
        <f>tx_fpk!G6/MEDIAN(tx_fpk_mrncoef_bysp_rfall_grp!G$2:G$11)</f>
        <v>562341.32519034902</v>
      </c>
      <c r="H6" s="2">
        <f>tx_fpk!H6/MEDIAN(tx_fpk_mrncoef_bysp_rfall_grp!H$2:H$11)</f>
        <v>562341.32519034902</v>
      </c>
      <c r="I6" s="2">
        <f>tx_fpk!G6/MEDIAN(tx_fpk_mrncoef_bysp_rfall_grp!I$2:I$11)</f>
        <v>343056.5380363164</v>
      </c>
      <c r="J6" s="2">
        <f>tx_fpk!H6/MEDIAN(tx_fpk_mrncoef_bysp_rfall_grp!J$2:J$11)</f>
        <v>343056.5380363164</v>
      </c>
      <c r="K6" s="2">
        <f>tx_fpk!I6/MEDIAN(tx_fpk_mrncoef_bysp_rfall_grp!K$2:K$11)</f>
        <v>343056.5380363164</v>
      </c>
      <c r="L6" s="2">
        <f>tx_fpk!J6/MEDIAN(tx_fpk_mrncoef_bysp_rfall_grp!L$2:L$11)</f>
        <v>343056.5380363164</v>
      </c>
    </row>
    <row r="7" spans="1:12" x14ac:dyDescent="0.3">
      <c r="A7" s="2">
        <f>tx_fpk!A7/MEDIAN(tx_fpk_mrncoef_bysp_rfall_grp!A$2:A$11)</f>
        <v>668740.30497642199</v>
      </c>
      <c r="B7" s="2">
        <f>tx_fpk!B7/MEDIAN(tx_fpk_mrncoef_bysp_rfall_grp!B$2:B$11)</f>
        <v>668740.30497642199</v>
      </c>
      <c r="C7" s="2">
        <f>tx_fpk!C7/MEDIAN(tx_fpk_mrncoef_bysp_rfall_grp!C$2:C$11)</f>
        <v>668740.30497642199</v>
      </c>
      <c r="D7" s="2">
        <f>tx_fpk!D7/MEDIAN(tx_fpk_mrncoef_bysp_rfall_grp!D$2:D$11)</f>
        <v>668740.30497642199</v>
      </c>
      <c r="E7" s="2">
        <f>tx_fpk!E7/MEDIAN(tx_fpk_mrncoef_bysp_rfall_grp!E$2:E$11)</f>
        <v>562341.32519034902</v>
      </c>
      <c r="F7" s="2">
        <f>tx_fpk!F7/MEDIAN(tx_fpk_mrncoef_bysp_rfall_grp!F$2:F$11)</f>
        <v>562341.32519034902</v>
      </c>
      <c r="G7" s="2">
        <f>tx_fpk!G7/MEDIAN(tx_fpk_mrncoef_bysp_rfall_grp!G$2:G$11)</f>
        <v>562341.32519034902</v>
      </c>
      <c r="H7" s="2">
        <f>tx_fpk!H7/MEDIAN(tx_fpk_mrncoef_bysp_rfall_grp!H$2:H$11)</f>
        <v>562341.32519034902</v>
      </c>
      <c r="I7" s="2">
        <f>tx_fpk!G7/MEDIAN(tx_fpk_mrncoef_bysp_rfall_grp!I$2:I$11)</f>
        <v>343056.5380363164</v>
      </c>
      <c r="J7" s="2">
        <f>tx_fpk!H7/MEDIAN(tx_fpk_mrncoef_bysp_rfall_grp!J$2:J$11)</f>
        <v>343056.5380363164</v>
      </c>
      <c r="K7" s="2">
        <f>tx_fpk!I7/MEDIAN(tx_fpk_mrncoef_bysp_rfall_grp!K$2:K$11)</f>
        <v>343056.5380363164</v>
      </c>
      <c r="L7" s="2">
        <f>tx_fpk!J7/MEDIAN(tx_fpk_mrncoef_bysp_rfall_grp!L$2:L$11)</f>
        <v>343056.5380363164</v>
      </c>
    </row>
    <row r="8" spans="1:12" x14ac:dyDescent="0.3">
      <c r="A8" s="2">
        <f>tx_fpk!A8/MEDIAN(tx_fpk_mrncoef_bysp_rfall_grp!A$2:A$11)</f>
        <v>668740.30497642199</v>
      </c>
      <c r="B8" s="2">
        <f>tx_fpk!B8/MEDIAN(tx_fpk_mrncoef_bysp_rfall_grp!B$2:B$11)</f>
        <v>668740.30497642199</v>
      </c>
      <c r="C8" s="2">
        <f>tx_fpk!C8/MEDIAN(tx_fpk_mrncoef_bysp_rfall_grp!C$2:C$11)</f>
        <v>668740.30497642199</v>
      </c>
      <c r="D8" s="2">
        <f>tx_fpk!D8/MEDIAN(tx_fpk_mrncoef_bysp_rfall_grp!D$2:D$11)</f>
        <v>668740.30497642199</v>
      </c>
      <c r="E8" s="2">
        <f>tx_fpk!E8/MEDIAN(tx_fpk_mrncoef_bysp_rfall_grp!E$2:E$11)</f>
        <v>562341.32519034902</v>
      </c>
      <c r="F8" s="2">
        <f>tx_fpk!F8/MEDIAN(tx_fpk_mrncoef_bysp_rfall_grp!F$2:F$11)</f>
        <v>562341.32519034902</v>
      </c>
      <c r="G8" s="2">
        <f>tx_fpk!G8/MEDIAN(tx_fpk_mrncoef_bysp_rfall_grp!G$2:G$11)</f>
        <v>562341.32519034902</v>
      </c>
      <c r="H8" s="2">
        <f>tx_fpk!H8/MEDIAN(tx_fpk_mrncoef_bysp_rfall_grp!H$2:H$11)</f>
        <v>562341.32519034902</v>
      </c>
      <c r="I8" s="2">
        <f>tx_fpk!G8/MEDIAN(tx_fpk_mrncoef_bysp_rfall_grp!I$2:I$11)</f>
        <v>343056.5380363164</v>
      </c>
      <c r="J8" s="2">
        <f>tx_fpk!H8/MEDIAN(tx_fpk_mrncoef_bysp_rfall_grp!J$2:J$11)</f>
        <v>343056.5380363164</v>
      </c>
      <c r="K8" s="2">
        <f>tx_fpk!I8/MEDIAN(tx_fpk_mrncoef_bysp_rfall_grp!K$2:K$11)</f>
        <v>343056.5380363164</v>
      </c>
      <c r="L8" s="2">
        <f>tx_fpk!J8/MEDIAN(tx_fpk_mrncoef_bysp_rfall_grp!L$2:L$11)</f>
        <v>343056.5380363164</v>
      </c>
    </row>
    <row r="9" spans="1:12" x14ac:dyDescent="0.3">
      <c r="A9" s="2">
        <f>tx_fpk!A9/MEDIAN(tx_fpk_mrncoef_bysp_rfall_grp!A$2:A$11)</f>
        <v>668740.30497642199</v>
      </c>
      <c r="B9" s="2">
        <f>tx_fpk!B9/MEDIAN(tx_fpk_mrncoef_bysp_rfall_grp!B$2:B$11)</f>
        <v>668740.30497642199</v>
      </c>
      <c r="C9" s="2">
        <f>tx_fpk!C9/MEDIAN(tx_fpk_mrncoef_bysp_rfall_grp!C$2:C$11)</f>
        <v>668740.30497642199</v>
      </c>
      <c r="D9" s="2">
        <f>tx_fpk!D9/MEDIAN(tx_fpk_mrncoef_bysp_rfall_grp!D$2:D$11)</f>
        <v>4012441.8298585317</v>
      </c>
      <c r="E9" s="2">
        <f>tx_fpk!E9/MEDIAN(tx_fpk_mrncoef_bysp_rfall_grp!E$2:E$11)</f>
        <v>562341.32519034902</v>
      </c>
      <c r="F9" s="2">
        <f>tx_fpk!F9/MEDIAN(tx_fpk_mrncoef_bysp_rfall_grp!F$2:F$11)</f>
        <v>562341.32519034902</v>
      </c>
      <c r="G9" s="2">
        <f>tx_fpk!G9/MEDIAN(tx_fpk_mrncoef_bysp_rfall_grp!G$2:G$11)</f>
        <v>562341.32519034902</v>
      </c>
      <c r="H9" s="2">
        <f>tx_fpk!H9/MEDIAN(tx_fpk_mrncoef_bysp_rfall_grp!H$2:H$11)</f>
        <v>3374047.9511420941</v>
      </c>
      <c r="I9" s="2">
        <f>tx_fpk!G9/MEDIAN(tx_fpk_mrncoef_bysp_rfall_grp!I$2:I$11)</f>
        <v>343056.5380363164</v>
      </c>
      <c r="J9" s="2">
        <f>tx_fpk!H9/MEDIAN(tx_fpk_mrncoef_bysp_rfall_grp!J$2:J$11)</f>
        <v>2058339.2282178986</v>
      </c>
      <c r="K9" s="2">
        <f>tx_fpk!I9/MEDIAN(tx_fpk_mrncoef_bysp_rfall_grp!K$2:K$11)</f>
        <v>343056.5380363164</v>
      </c>
      <c r="L9" s="2">
        <f>tx_fpk!J9/MEDIAN(tx_fpk_mrncoef_bysp_rfall_grp!L$2:L$11)</f>
        <v>343056.5380363164</v>
      </c>
    </row>
    <row r="10" spans="1:12" x14ac:dyDescent="0.3">
      <c r="A10" s="2">
        <f>tx_fpk!A10/MEDIAN(tx_fpk_mrncoef_bysp_rfall_grp!A$2:A$11)</f>
        <v>668740.30497642199</v>
      </c>
      <c r="B10" s="2">
        <f>tx_fpk!B10/MEDIAN(tx_fpk_mrncoef_bysp_rfall_grp!B$2:B$11)</f>
        <v>668740.30497642199</v>
      </c>
      <c r="C10" s="2">
        <f>tx_fpk!C10/MEDIAN(tx_fpk_mrncoef_bysp_rfall_grp!C$2:C$11)</f>
        <v>4012441.8298585317</v>
      </c>
      <c r="D10" s="2">
        <f>tx_fpk!D10/MEDIAN(tx_fpk_mrncoef_bysp_rfall_grp!D$2:D$11)</f>
        <v>4012441.8298585317</v>
      </c>
      <c r="E10" s="2">
        <f>tx_fpk!E10/MEDIAN(tx_fpk_mrncoef_bysp_rfall_grp!E$2:E$11)</f>
        <v>562341.32519034902</v>
      </c>
      <c r="F10" s="2">
        <f>tx_fpk!F10/MEDIAN(tx_fpk_mrncoef_bysp_rfall_grp!F$2:F$11)</f>
        <v>562341.32519034902</v>
      </c>
      <c r="G10" s="2">
        <f>tx_fpk!G10/MEDIAN(tx_fpk_mrncoef_bysp_rfall_grp!G$2:G$11)</f>
        <v>3374047.9511420941</v>
      </c>
      <c r="H10" s="2">
        <f>tx_fpk!H10/MEDIAN(tx_fpk_mrncoef_bysp_rfall_grp!H$2:H$11)</f>
        <v>3374047.9511420941</v>
      </c>
      <c r="I10" s="2">
        <f>tx_fpk!G10/MEDIAN(tx_fpk_mrncoef_bysp_rfall_grp!I$2:I$11)</f>
        <v>2058339.2282178984</v>
      </c>
      <c r="J10" s="2">
        <f>tx_fpk!H10/MEDIAN(tx_fpk_mrncoef_bysp_rfall_grp!J$2:J$11)</f>
        <v>2058339.2282178986</v>
      </c>
      <c r="K10" s="2">
        <f>tx_fpk!I10/MEDIAN(tx_fpk_mrncoef_bysp_rfall_grp!K$2:K$11)</f>
        <v>343056.5380363164</v>
      </c>
      <c r="L10" s="2">
        <f>tx_fpk!J10/MEDIAN(tx_fpk_mrncoef_bysp_rfall_grp!L$2:L$11)</f>
        <v>343056.5380363164</v>
      </c>
    </row>
    <row r="11" spans="1:12" x14ac:dyDescent="0.3">
      <c r="A11" s="2">
        <f>tx_fpk!A11/MEDIAN(tx_fpk_mrncoef_bysp_rfall_grp!A$2:A$11)</f>
        <v>668740.30497642199</v>
      </c>
      <c r="B11" s="2">
        <f>tx_fpk!B11/MEDIAN(tx_fpk_mrncoef_bysp_rfall_grp!B$2:B$11)</f>
        <v>668740.30497642199</v>
      </c>
      <c r="C11" s="2">
        <f>tx_fpk!C11/MEDIAN(tx_fpk_mrncoef_bysp_rfall_grp!C$2:C$11)</f>
        <v>4012441.8298585317</v>
      </c>
      <c r="D11" s="2">
        <f>tx_fpk!D11/MEDIAN(tx_fpk_mrncoef_bysp_rfall_grp!D$2:D$11)</f>
        <v>4012441.8298585317</v>
      </c>
      <c r="E11" s="2">
        <f>tx_fpk!E11/MEDIAN(tx_fpk_mrncoef_bysp_rfall_grp!E$2:E$11)</f>
        <v>562341.32519034902</v>
      </c>
      <c r="F11" s="2">
        <f>tx_fpk!F11/MEDIAN(tx_fpk_mrncoef_bysp_rfall_grp!F$2:F$11)</f>
        <v>562341.32519034902</v>
      </c>
      <c r="G11" s="2">
        <f>tx_fpk!G11/MEDIAN(tx_fpk_mrncoef_bysp_rfall_grp!G$2:G$11)</f>
        <v>3374047.9511420941</v>
      </c>
      <c r="H11" s="2">
        <f>tx_fpk!H11/MEDIAN(tx_fpk_mrncoef_bysp_rfall_grp!H$2:H$11)</f>
        <v>3374047.9511420941</v>
      </c>
      <c r="I11" s="2">
        <f>tx_fpk!G11/MEDIAN(tx_fpk_mrncoef_bysp_rfall_grp!I$2:I$11)</f>
        <v>2058339.2282178984</v>
      </c>
      <c r="J11" s="2">
        <f>tx_fpk!H11/MEDIAN(tx_fpk_mrncoef_bysp_rfall_grp!J$2:J$11)</f>
        <v>2058339.2282178986</v>
      </c>
      <c r="K11" s="2">
        <f>tx_fpk!I11/MEDIAN(tx_fpk_mrncoef_bysp_rfall_grp!K$2:K$11)</f>
        <v>3430565.3803631635</v>
      </c>
      <c r="L11" s="2">
        <f>tx_fpk!J11/MEDIAN(tx_fpk_mrncoef_bysp_rfall_grp!L$2:L$11)</f>
        <v>3430565.3803631635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5A4D-513C-45D0-9A1E-5989AC571F91}">
  <dimension ref="A1:D23"/>
  <sheetViews>
    <sheetView workbookViewId="0">
      <selection activeCell="D23" sqref="A12:D23"/>
    </sheetView>
  </sheetViews>
  <sheetFormatPr baseColWidth="10" defaultRowHeight="14.4" x14ac:dyDescent="0.3"/>
  <sheetData>
    <row r="1" spans="1:4" x14ac:dyDescent="0.3">
      <c r="A1" s="2" t="s">
        <v>1</v>
      </c>
      <c r="B1" s="2" t="s">
        <v>22</v>
      </c>
      <c r="C1" s="2" t="s">
        <v>2</v>
      </c>
      <c r="D1" s="2" t="s">
        <v>23</v>
      </c>
    </row>
    <row r="2" spans="1:4" x14ac:dyDescent="0.3">
      <c r="A2" s="2">
        <f>tx_fpk_mrn_bysp_rfall_grp!A2</f>
        <v>668740.30497642199</v>
      </c>
      <c r="B2" s="2">
        <f>tx_fpk_mrn_bysp_rfall_grp!B2</f>
        <v>668740.30497642199</v>
      </c>
      <c r="C2" s="2">
        <f>tx_fpk_mrn_bysp_rfall_grp!C2</f>
        <v>668740.30497642199</v>
      </c>
      <c r="D2" s="2">
        <f>tx_fpk_mrn_bysp_rfall_grp!D2</f>
        <v>668740.30497642199</v>
      </c>
    </row>
    <row r="3" spans="1:4" x14ac:dyDescent="0.3">
      <c r="A3" s="2">
        <f>tx_fpk_mrn_bysp_rfall_grp!A3</f>
        <v>668740.30497642199</v>
      </c>
      <c r="B3" s="2">
        <f>tx_fpk_mrn_bysp_rfall_grp!B3</f>
        <v>668740.30497642199</v>
      </c>
      <c r="C3" s="2">
        <f>tx_fpk_mrn_bysp_rfall_grp!C3</f>
        <v>668740.30497642199</v>
      </c>
      <c r="D3" s="2">
        <f>tx_fpk_mrn_bysp_rfall_grp!D3</f>
        <v>668740.30497642199</v>
      </c>
    </row>
    <row r="4" spans="1:4" x14ac:dyDescent="0.3">
      <c r="A4" s="2">
        <f>tx_fpk_mrn_bysp_rfall_grp!A4</f>
        <v>668740.30497642199</v>
      </c>
      <c r="B4" s="2">
        <f>tx_fpk_mrn_bysp_rfall_grp!B4</f>
        <v>668740.30497642199</v>
      </c>
      <c r="C4" s="2">
        <f>tx_fpk_mrn_bysp_rfall_grp!C4</f>
        <v>668740.30497642199</v>
      </c>
      <c r="D4" s="2">
        <f>tx_fpk_mrn_bysp_rfall_grp!D4</f>
        <v>668740.30497642199</v>
      </c>
    </row>
    <row r="5" spans="1:4" x14ac:dyDescent="0.3">
      <c r="A5" s="2">
        <f>tx_fpk_mrn_bysp_rfall_grp!A5</f>
        <v>668740.30497642199</v>
      </c>
      <c r="B5" s="2">
        <f>tx_fpk_mrn_bysp_rfall_grp!B5</f>
        <v>668740.30497642199</v>
      </c>
      <c r="C5" s="2">
        <f>tx_fpk_mrn_bysp_rfall_grp!C5</f>
        <v>668740.30497642199</v>
      </c>
      <c r="D5" s="2">
        <f>tx_fpk_mrn_bysp_rfall_grp!D5</f>
        <v>668740.30497642199</v>
      </c>
    </row>
    <row r="6" spans="1:4" x14ac:dyDescent="0.3">
      <c r="A6" s="2">
        <f>tx_fpk_mrn_bysp_rfall_grp!A6</f>
        <v>668740.30497642199</v>
      </c>
      <c r="B6" s="2">
        <f>tx_fpk_mrn_bysp_rfall_grp!B6</f>
        <v>668740.30497642199</v>
      </c>
      <c r="C6" s="2">
        <f>tx_fpk_mrn_bysp_rfall_grp!C6</f>
        <v>668740.30497642199</v>
      </c>
      <c r="D6" s="2">
        <f>tx_fpk_mrn_bysp_rfall_grp!D6</f>
        <v>668740.30497642199</v>
      </c>
    </row>
    <row r="7" spans="1:4" x14ac:dyDescent="0.3">
      <c r="A7" s="2">
        <f>tx_fpk_mrn_bysp_rfall_grp!A7</f>
        <v>668740.30497642199</v>
      </c>
      <c r="B7" s="2">
        <f>tx_fpk_mrn_bysp_rfall_grp!B7</f>
        <v>668740.30497642199</v>
      </c>
      <c r="C7" s="2">
        <f>tx_fpk_mrn_bysp_rfall_grp!C7</f>
        <v>668740.30497642199</v>
      </c>
      <c r="D7" s="2">
        <f>tx_fpk_mrn_bysp_rfall_grp!D7</f>
        <v>668740.30497642199</v>
      </c>
    </row>
    <row r="8" spans="1:4" x14ac:dyDescent="0.3">
      <c r="A8" s="2">
        <f>tx_fpk_mrn_bysp_rfall_grp!A8</f>
        <v>668740.30497642199</v>
      </c>
      <c r="B8" s="2">
        <f>tx_fpk_mrn_bysp_rfall_grp!B8</f>
        <v>668740.30497642199</v>
      </c>
      <c r="C8" s="2">
        <f>tx_fpk_mrn_bysp_rfall_grp!C8</f>
        <v>668740.30497642199</v>
      </c>
      <c r="D8" s="2">
        <f>tx_fpk_mrn_bysp_rfall_grp!D8</f>
        <v>668740.30497642199</v>
      </c>
    </row>
    <row r="9" spans="1:4" x14ac:dyDescent="0.3">
      <c r="A9" s="2">
        <f>tx_fpk_mrn_bysp_rfall_grp!A9</f>
        <v>668740.30497642199</v>
      </c>
      <c r="B9" s="2">
        <f>tx_fpk_mrn_bysp_rfall_grp!B9</f>
        <v>668740.30497642199</v>
      </c>
      <c r="C9" s="2">
        <f>tx_fpk_mrn_bysp_rfall_grp!C9</f>
        <v>668740.30497642199</v>
      </c>
      <c r="D9" s="2">
        <f>tx_fpk_mrn_bysp_rfall_grp!D9</f>
        <v>4012441.8298585317</v>
      </c>
    </row>
    <row r="10" spans="1:4" x14ac:dyDescent="0.3">
      <c r="A10" s="2">
        <f>tx_fpk_mrn_bysp_rfall_grp!A10</f>
        <v>668740.30497642199</v>
      </c>
      <c r="B10" s="2">
        <f>tx_fpk_mrn_bysp_rfall_grp!B10</f>
        <v>668740.30497642199</v>
      </c>
      <c r="C10" s="2">
        <f>tx_fpk_mrn_bysp_rfall_grp!C10</f>
        <v>4012441.8298585317</v>
      </c>
      <c r="D10" s="2">
        <f>tx_fpk_mrn_bysp_rfall_grp!D10</f>
        <v>4012441.8298585317</v>
      </c>
    </row>
    <row r="11" spans="1:4" x14ac:dyDescent="0.3">
      <c r="A11" s="2">
        <f>tx_fpk_mrn_bysp_rfall_grp!A11</f>
        <v>668740.30497642199</v>
      </c>
      <c r="B11" s="2">
        <f>tx_fpk_mrn_bysp_rfall_grp!B11</f>
        <v>668740.30497642199</v>
      </c>
      <c r="C11" s="2">
        <f>tx_fpk_mrn_bysp_rfall_grp!C11</f>
        <v>4012441.8298585317</v>
      </c>
      <c r="D11" s="2">
        <f>tx_fpk_mrn_bysp_rfall_grp!D11</f>
        <v>4012441.8298585317</v>
      </c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4EE6-80B1-4FB6-BE5A-E57422B4CF1E}">
  <dimension ref="A1:D11"/>
  <sheetViews>
    <sheetView workbookViewId="0">
      <selection activeCell="C10" sqref="C10:C11"/>
    </sheetView>
  </sheetViews>
  <sheetFormatPr baseColWidth="10" defaultRowHeight="14.4" x14ac:dyDescent="0.3"/>
  <sheetData>
    <row r="1" spans="1:4" x14ac:dyDescent="0.3">
      <c r="A1" t="s">
        <v>12</v>
      </c>
      <c r="B1" t="s">
        <v>7</v>
      </c>
      <c r="C1" t="s">
        <v>8</v>
      </c>
      <c r="D1" t="s">
        <v>11</v>
      </c>
    </row>
    <row r="2" spans="1:4" x14ac:dyDescent="0.3">
      <c r="A2" t="s">
        <v>1</v>
      </c>
      <c r="B2" t="s">
        <v>9</v>
      </c>
      <c r="C2" t="s">
        <v>0</v>
      </c>
      <c r="D2" t="b">
        <v>0</v>
      </c>
    </row>
    <row r="3" spans="1:4" x14ac:dyDescent="0.3">
      <c r="A3" t="s">
        <v>22</v>
      </c>
      <c r="B3" t="s">
        <v>9</v>
      </c>
      <c r="C3" t="s">
        <v>0</v>
      </c>
      <c r="D3" t="b">
        <f>FALSE</f>
        <v>0</v>
      </c>
    </row>
    <row r="4" spans="1:4" x14ac:dyDescent="0.3">
      <c r="A4" t="s">
        <v>2</v>
      </c>
      <c r="B4" t="s">
        <v>9</v>
      </c>
      <c r="C4" t="s">
        <v>10</v>
      </c>
      <c r="D4" t="b">
        <f>TRUE</f>
        <v>1</v>
      </c>
    </row>
    <row r="5" spans="1:4" x14ac:dyDescent="0.3">
      <c r="A5" t="s">
        <v>23</v>
      </c>
      <c r="B5" t="s">
        <v>9</v>
      </c>
      <c r="C5" t="s">
        <v>10</v>
      </c>
      <c r="D5" t="b">
        <v>1</v>
      </c>
    </row>
    <row r="6" spans="1:4" x14ac:dyDescent="0.3">
      <c r="A6" t="s">
        <v>24</v>
      </c>
      <c r="B6" t="s">
        <v>28</v>
      </c>
      <c r="C6" t="s">
        <v>29</v>
      </c>
      <c r="D6" t="b">
        <v>0</v>
      </c>
    </row>
    <row r="7" spans="1:4" x14ac:dyDescent="0.3">
      <c r="A7" t="s">
        <v>25</v>
      </c>
      <c r="B7" t="s">
        <v>28</v>
      </c>
      <c r="C7" t="s">
        <v>29</v>
      </c>
      <c r="D7" t="b">
        <f>FALSE</f>
        <v>0</v>
      </c>
    </row>
    <row r="8" spans="1:4" x14ac:dyDescent="0.3">
      <c r="A8" t="s">
        <v>26</v>
      </c>
      <c r="B8" t="s">
        <v>28</v>
      </c>
      <c r="C8" t="s">
        <v>30</v>
      </c>
      <c r="D8" t="b">
        <f>TRUE</f>
        <v>1</v>
      </c>
    </row>
    <row r="9" spans="1:4" x14ac:dyDescent="0.3">
      <c r="A9" t="s">
        <v>27</v>
      </c>
      <c r="B9" t="s">
        <v>28</v>
      </c>
      <c r="C9" t="s">
        <v>30</v>
      </c>
      <c r="D9" t="b">
        <v>1</v>
      </c>
    </row>
    <row r="10" spans="1:4" x14ac:dyDescent="0.3">
      <c r="A10" t="s">
        <v>31</v>
      </c>
      <c r="B10" t="s">
        <v>28</v>
      </c>
      <c r="C10" t="s">
        <v>33</v>
      </c>
      <c r="D10" t="b">
        <f>FALSE</f>
        <v>0</v>
      </c>
    </row>
    <row r="11" spans="1:4" x14ac:dyDescent="0.3">
      <c r="A11" t="s">
        <v>32</v>
      </c>
      <c r="B11" t="s">
        <v>28</v>
      </c>
      <c r="C11" t="s">
        <v>33</v>
      </c>
      <c r="D11" t="b">
        <f>FALSE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D01C-7660-4922-B095-98EECF167306}">
  <dimension ref="A1:D11"/>
  <sheetViews>
    <sheetView workbookViewId="0">
      <selection activeCell="C1" sqref="C1:D1"/>
    </sheetView>
  </sheetViews>
  <sheetFormatPr baseColWidth="10" defaultRowHeight="14.4" x14ac:dyDescent="0.3"/>
  <sheetData>
    <row r="1" spans="1:4" x14ac:dyDescent="0.3">
      <c r="A1" s="2" t="s">
        <v>24</v>
      </c>
      <c r="B1" s="2" t="s">
        <v>25</v>
      </c>
      <c r="C1" s="2" t="s">
        <v>26</v>
      </c>
      <c r="D1" s="2" t="s">
        <v>27</v>
      </c>
    </row>
    <row r="2" spans="1:4" x14ac:dyDescent="0.3">
      <c r="A2" s="2">
        <f>tx_fpk_mrn_bysp_rfall_grp!E2</f>
        <v>562341.32519034902</v>
      </c>
      <c r="B2" s="2">
        <f>tx_fpk_mrn_bysp_rfall_grp!F2</f>
        <v>562341.32519034902</v>
      </c>
      <c r="C2" s="2">
        <f>tx_fpk_mrn_bysp_rfall_grp!G2</f>
        <v>562341.32519034902</v>
      </c>
      <c r="D2" s="2">
        <f>tx_fpk_mrn_bysp_rfall_grp!H2</f>
        <v>562341.32519034902</v>
      </c>
    </row>
    <row r="3" spans="1:4" x14ac:dyDescent="0.3">
      <c r="A3" s="2">
        <f>tx_fpk_mrn_bysp_rfall_grp!E3</f>
        <v>562341.32519034902</v>
      </c>
      <c r="B3" s="2">
        <f>tx_fpk_mrn_bysp_rfall_grp!F3</f>
        <v>562341.32519034902</v>
      </c>
      <c r="C3" s="2">
        <f>tx_fpk_mrn_bysp_rfall_grp!G3</f>
        <v>562341.32519034902</v>
      </c>
      <c r="D3" s="2">
        <f>tx_fpk_mrn_bysp_rfall_grp!H3</f>
        <v>562341.32519034902</v>
      </c>
    </row>
    <row r="4" spans="1:4" x14ac:dyDescent="0.3">
      <c r="A4" s="2">
        <f>tx_fpk_mrn_bysp_rfall_grp!E4</f>
        <v>562341.32519034902</v>
      </c>
      <c r="B4" s="2">
        <f>tx_fpk_mrn_bysp_rfall_grp!F4</f>
        <v>562341.32519034902</v>
      </c>
      <c r="C4" s="2">
        <f>tx_fpk_mrn_bysp_rfall_grp!G4</f>
        <v>562341.32519034902</v>
      </c>
      <c r="D4" s="2">
        <f>tx_fpk_mrn_bysp_rfall_grp!H4</f>
        <v>562341.32519034902</v>
      </c>
    </row>
    <row r="5" spans="1:4" x14ac:dyDescent="0.3">
      <c r="A5" s="2">
        <f>tx_fpk_mrn_bysp_rfall_grp!E5</f>
        <v>562341.32519034902</v>
      </c>
      <c r="B5" s="2">
        <f>tx_fpk_mrn_bysp_rfall_grp!F5</f>
        <v>562341.32519034902</v>
      </c>
      <c r="C5" s="2">
        <f>tx_fpk_mrn_bysp_rfall_grp!G5</f>
        <v>562341.32519034902</v>
      </c>
      <c r="D5" s="2">
        <f>tx_fpk_mrn_bysp_rfall_grp!H5</f>
        <v>562341.32519034902</v>
      </c>
    </row>
    <row r="6" spans="1:4" x14ac:dyDescent="0.3">
      <c r="A6" s="2">
        <f>tx_fpk_mrn_bysp_rfall_grp!E6</f>
        <v>562341.32519034902</v>
      </c>
      <c r="B6" s="2">
        <f>tx_fpk_mrn_bysp_rfall_grp!F6</f>
        <v>562341.32519034902</v>
      </c>
      <c r="C6" s="2">
        <f>tx_fpk_mrn_bysp_rfall_grp!G6</f>
        <v>562341.32519034902</v>
      </c>
      <c r="D6" s="2">
        <f>tx_fpk_mrn_bysp_rfall_grp!H6</f>
        <v>562341.32519034902</v>
      </c>
    </row>
    <row r="7" spans="1:4" x14ac:dyDescent="0.3">
      <c r="A7" s="2">
        <f>tx_fpk_mrn_bysp_rfall_grp!E7</f>
        <v>562341.32519034902</v>
      </c>
      <c r="B7" s="2">
        <f>tx_fpk_mrn_bysp_rfall_grp!F7</f>
        <v>562341.32519034902</v>
      </c>
      <c r="C7" s="2">
        <f>tx_fpk_mrn_bysp_rfall_grp!G7</f>
        <v>562341.32519034902</v>
      </c>
      <c r="D7" s="2">
        <f>tx_fpk_mrn_bysp_rfall_grp!H7</f>
        <v>562341.32519034902</v>
      </c>
    </row>
    <row r="8" spans="1:4" x14ac:dyDescent="0.3">
      <c r="A8" s="2">
        <f>tx_fpk_mrn_bysp_rfall_grp!E8</f>
        <v>562341.32519034902</v>
      </c>
      <c r="B8" s="2">
        <f>tx_fpk_mrn_bysp_rfall_grp!F8</f>
        <v>562341.32519034902</v>
      </c>
      <c r="C8" s="2">
        <f>tx_fpk_mrn_bysp_rfall_grp!G8</f>
        <v>562341.32519034902</v>
      </c>
      <c r="D8" s="2">
        <f>tx_fpk_mrn_bysp_rfall_grp!H8</f>
        <v>562341.32519034902</v>
      </c>
    </row>
    <row r="9" spans="1:4" x14ac:dyDescent="0.3">
      <c r="A9" s="2">
        <f>tx_fpk_mrn_bysp_rfall_grp!E9</f>
        <v>562341.32519034902</v>
      </c>
      <c r="B9" s="2">
        <f>tx_fpk_mrn_bysp_rfall_grp!F9</f>
        <v>562341.32519034902</v>
      </c>
      <c r="C9" s="2">
        <f>tx_fpk_mrn_bysp_rfall_grp!G9</f>
        <v>562341.32519034902</v>
      </c>
      <c r="D9" s="2">
        <f>tx_fpk_mrn_bysp_rfall_grp!H9</f>
        <v>3374047.9511420941</v>
      </c>
    </row>
    <row r="10" spans="1:4" x14ac:dyDescent="0.3">
      <c r="A10" s="2">
        <f>tx_fpk_mrn_bysp_rfall_grp!E10</f>
        <v>562341.32519034902</v>
      </c>
      <c r="B10" s="2">
        <f>tx_fpk_mrn_bysp_rfall_grp!F10</f>
        <v>562341.32519034902</v>
      </c>
      <c r="C10" s="2">
        <f>tx_fpk_mrn_bysp_rfall_grp!G10</f>
        <v>3374047.9511420941</v>
      </c>
      <c r="D10" s="2">
        <f>tx_fpk_mrn_bysp_rfall_grp!H10</f>
        <v>3374047.9511420941</v>
      </c>
    </row>
    <row r="11" spans="1:4" x14ac:dyDescent="0.3">
      <c r="A11" s="2">
        <f>tx_fpk_mrn_bysp_rfall_grp!E11</f>
        <v>562341.32519034902</v>
      </c>
      <c r="B11" s="2">
        <f>tx_fpk_mrn_bysp_rfall_grp!F11</f>
        <v>562341.32519034902</v>
      </c>
      <c r="C11" s="2">
        <f>tx_fpk_mrn_bysp_rfall_grp!G11</f>
        <v>3374047.9511420941</v>
      </c>
      <c r="D11" s="2">
        <f>tx_fpk_mrn_bysp_rfall_grp!H11</f>
        <v>3374047.9511420941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C83E-C51F-4C2D-BA49-A378F6E64043}">
  <dimension ref="A1:D11"/>
  <sheetViews>
    <sheetView workbookViewId="0">
      <selection activeCell="D19" sqref="D19"/>
    </sheetView>
  </sheetViews>
  <sheetFormatPr baseColWidth="10" defaultRowHeight="14.4" x14ac:dyDescent="0.3"/>
  <sheetData>
    <row r="1" spans="1:4" x14ac:dyDescent="0.3">
      <c r="A1" s="2" t="s">
        <v>26</v>
      </c>
      <c r="B1" s="2" t="s">
        <v>27</v>
      </c>
      <c r="C1" s="2" t="s">
        <v>31</v>
      </c>
      <c r="D1" s="2" t="s">
        <v>32</v>
      </c>
    </row>
    <row r="2" spans="1:4" x14ac:dyDescent="0.3">
      <c r="A2">
        <f>tx_fpk_mrn_bysp_rfall_grp!I2</f>
        <v>343056.5380363164</v>
      </c>
      <c r="B2">
        <f>tx_fpk_mrn_bysp_rfall_grp!J2</f>
        <v>343056.5380363164</v>
      </c>
      <c r="C2">
        <f>tx_fpk_mrn_bysp_rfall_grp!K2</f>
        <v>343056.5380363164</v>
      </c>
      <c r="D2">
        <f>tx_fpk_mrn_bysp_rfall_grp!L2</f>
        <v>343056.5380363164</v>
      </c>
    </row>
    <row r="3" spans="1:4" x14ac:dyDescent="0.3">
      <c r="A3">
        <f>tx_fpk_mrn_bysp_rfall_grp!I3</f>
        <v>343056.5380363164</v>
      </c>
      <c r="B3">
        <f>tx_fpk_mrn_bysp_rfall_grp!J3</f>
        <v>343056.5380363164</v>
      </c>
      <c r="C3">
        <f>tx_fpk_mrn_bysp_rfall_grp!K3</f>
        <v>343056.5380363164</v>
      </c>
      <c r="D3">
        <f>tx_fpk_mrn_bysp_rfall_grp!L3</f>
        <v>343056.5380363164</v>
      </c>
    </row>
    <row r="4" spans="1:4" x14ac:dyDescent="0.3">
      <c r="A4">
        <f>tx_fpk_mrn_bysp_rfall_grp!I4</f>
        <v>343056.5380363164</v>
      </c>
      <c r="B4">
        <f>tx_fpk_mrn_bysp_rfall_grp!J4</f>
        <v>343056.5380363164</v>
      </c>
      <c r="C4">
        <f>tx_fpk_mrn_bysp_rfall_grp!K4</f>
        <v>343056.5380363164</v>
      </c>
      <c r="D4">
        <f>tx_fpk_mrn_bysp_rfall_grp!L4</f>
        <v>343056.5380363164</v>
      </c>
    </row>
    <row r="5" spans="1:4" x14ac:dyDescent="0.3">
      <c r="A5">
        <f>tx_fpk_mrn_bysp_rfall_grp!I5</f>
        <v>343056.5380363164</v>
      </c>
      <c r="B5">
        <f>tx_fpk_mrn_bysp_rfall_grp!J5</f>
        <v>343056.5380363164</v>
      </c>
      <c r="C5">
        <f>tx_fpk_mrn_bysp_rfall_grp!K5</f>
        <v>343056.5380363164</v>
      </c>
      <c r="D5">
        <f>tx_fpk_mrn_bysp_rfall_grp!L5</f>
        <v>343056.5380363164</v>
      </c>
    </row>
    <row r="6" spans="1:4" x14ac:dyDescent="0.3">
      <c r="A6">
        <f>tx_fpk_mrn_bysp_rfall_grp!I6</f>
        <v>343056.5380363164</v>
      </c>
      <c r="B6">
        <f>tx_fpk_mrn_bysp_rfall_grp!J6</f>
        <v>343056.5380363164</v>
      </c>
      <c r="C6">
        <f>tx_fpk_mrn_bysp_rfall_grp!K6</f>
        <v>343056.5380363164</v>
      </c>
      <c r="D6">
        <f>tx_fpk_mrn_bysp_rfall_grp!L6</f>
        <v>343056.5380363164</v>
      </c>
    </row>
    <row r="7" spans="1:4" x14ac:dyDescent="0.3">
      <c r="A7">
        <f>tx_fpk_mrn_bysp_rfall_grp!I7</f>
        <v>343056.5380363164</v>
      </c>
      <c r="B7">
        <f>tx_fpk_mrn_bysp_rfall_grp!J7</f>
        <v>343056.5380363164</v>
      </c>
      <c r="C7">
        <f>tx_fpk_mrn_bysp_rfall_grp!K7</f>
        <v>343056.5380363164</v>
      </c>
      <c r="D7">
        <f>tx_fpk_mrn_bysp_rfall_grp!L7</f>
        <v>343056.5380363164</v>
      </c>
    </row>
    <row r="8" spans="1:4" x14ac:dyDescent="0.3">
      <c r="A8">
        <f>tx_fpk_mrn_bysp_rfall_grp!I8</f>
        <v>343056.5380363164</v>
      </c>
      <c r="B8">
        <f>tx_fpk_mrn_bysp_rfall_grp!J8</f>
        <v>343056.5380363164</v>
      </c>
      <c r="C8">
        <f>tx_fpk_mrn_bysp_rfall_grp!K8</f>
        <v>343056.5380363164</v>
      </c>
      <c r="D8">
        <f>tx_fpk_mrn_bysp_rfall_grp!L8</f>
        <v>343056.5380363164</v>
      </c>
    </row>
    <row r="9" spans="1:4" x14ac:dyDescent="0.3">
      <c r="A9">
        <f>tx_fpk_mrn_bysp_rfall_grp!I9</f>
        <v>343056.5380363164</v>
      </c>
      <c r="B9">
        <f>tx_fpk_mrn_bysp_rfall_grp!J9</f>
        <v>2058339.2282178986</v>
      </c>
      <c r="C9">
        <f>tx_fpk_mrn_bysp_rfall_grp!K9</f>
        <v>343056.5380363164</v>
      </c>
      <c r="D9">
        <f>tx_fpk_mrn_bysp_rfall_grp!L9</f>
        <v>343056.5380363164</v>
      </c>
    </row>
    <row r="10" spans="1:4" x14ac:dyDescent="0.3">
      <c r="A10">
        <f>tx_fpk_mrn_bysp_rfall_grp!I10</f>
        <v>2058339.2282178984</v>
      </c>
      <c r="B10">
        <f>tx_fpk_mrn_bysp_rfall_grp!J10</f>
        <v>2058339.2282178986</v>
      </c>
      <c r="C10">
        <f>tx_fpk_mrn_bysp_rfall_grp!K10</f>
        <v>343056.5380363164</v>
      </c>
      <c r="D10">
        <f>tx_fpk_mrn_bysp_rfall_grp!L10</f>
        <v>343056.5380363164</v>
      </c>
    </row>
    <row r="11" spans="1:4" x14ac:dyDescent="0.3">
      <c r="A11">
        <f>tx_fpk_mrn_bysp_rfall_grp!I11</f>
        <v>2058339.2282178984</v>
      </c>
      <c r="B11">
        <f>tx_fpk_mrn_bysp_rfall_grp!J11</f>
        <v>2058339.2282178986</v>
      </c>
      <c r="C11">
        <f>tx_fpk_mrn_bysp_rfall_grp!K11</f>
        <v>3430565.3803631635</v>
      </c>
      <c r="D11">
        <f>tx_fpk_mrn_bysp_rfall_grp!L11</f>
        <v>3430565.3803631635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9753-66E3-427C-BB6A-AA96AA747C85}">
  <dimension ref="A1:J11"/>
  <sheetViews>
    <sheetView workbookViewId="0">
      <selection activeCell="I9" sqref="I9"/>
    </sheetView>
  </sheetViews>
  <sheetFormatPr baseColWidth="10" defaultRowHeight="14.4" x14ac:dyDescent="0.3"/>
  <sheetData>
    <row r="1" spans="1:10" x14ac:dyDescent="0.3">
      <c r="A1" t="s">
        <v>1</v>
      </c>
      <c r="B1" t="s">
        <v>22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32</v>
      </c>
    </row>
    <row r="2" spans="1:10" x14ac:dyDescent="0.3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</row>
    <row r="3" spans="1:10" x14ac:dyDescent="0.3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</row>
    <row r="4" spans="1:10" x14ac:dyDescent="0.3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</row>
    <row r="5" spans="1:10" x14ac:dyDescent="0.3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</row>
    <row r="6" spans="1:10" x14ac:dyDescent="0.3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</row>
    <row r="7" spans="1:10" x14ac:dyDescent="0.3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</row>
    <row r="8" spans="1:10" x14ac:dyDescent="0.3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</row>
    <row r="9" spans="1:10" x14ac:dyDescent="0.3">
      <c r="A9">
        <v>10</v>
      </c>
      <c r="B9">
        <v>10</v>
      </c>
      <c r="C9">
        <v>10</v>
      </c>
      <c r="D9">
        <v>60</v>
      </c>
      <c r="E9">
        <v>10</v>
      </c>
      <c r="F9">
        <v>10</v>
      </c>
      <c r="G9">
        <v>10</v>
      </c>
      <c r="H9">
        <v>60</v>
      </c>
      <c r="I9">
        <v>10</v>
      </c>
      <c r="J9">
        <v>10</v>
      </c>
    </row>
    <row r="10" spans="1:10" x14ac:dyDescent="0.3">
      <c r="A10">
        <v>10</v>
      </c>
      <c r="B10">
        <v>10</v>
      </c>
      <c r="C10">
        <v>60</v>
      </c>
      <c r="D10">
        <v>60</v>
      </c>
      <c r="E10">
        <v>10</v>
      </c>
      <c r="F10">
        <v>10</v>
      </c>
      <c r="G10">
        <v>60</v>
      </c>
      <c r="H10">
        <v>60</v>
      </c>
      <c r="I10">
        <v>10</v>
      </c>
      <c r="J10">
        <v>10</v>
      </c>
    </row>
    <row r="11" spans="1:10" x14ac:dyDescent="0.3">
      <c r="A11">
        <v>10</v>
      </c>
      <c r="B11">
        <v>10</v>
      </c>
      <c r="C11">
        <v>60</v>
      </c>
      <c r="D11">
        <v>60</v>
      </c>
      <c r="E11">
        <v>10</v>
      </c>
      <c r="F11">
        <v>10</v>
      </c>
      <c r="G11">
        <v>60</v>
      </c>
      <c r="H11">
        <v>60</v>
      </c>
      <c r="I11">
        <v>100</v>
      </c>
      <c r="J1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C352-6C75-4BD8-9C3C-BB3697DD8075}">
  <dimension ref="A1:J2"/>
  <sheetViews>
    <sheetView workbookViewId="0">
      <selection activeCell="I7" sqref="I7"/>
    </sheetView>
  </sheetViews>
  <sheetFormatPr baseColWidth="10" defaultRowHeight="14.4" x14ac:dyDescent="0.3"/>
  <sheetData>
    <row r="1" spans="1:10" x14ac:dyDescent="0.3">
      <c r="A1" t="s">
        <v>1</v>
      </c>
      <c r="B1" t="s">
        <v>22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32</v>
      </c>
    </row>
    <row r="2" spans="1:10" x14ac:dyDescent="0.3">
      <c r="A2">
        <v>1000000</v>
      </c>
      <c r="B2">
        <v>1000000</v>
      </c>
      <c r="C2">
        <v>1000000</v>
      </c>
      <c r="D2">
        <v>1000000</v>
      </c>
      <c r="E2">
        <v>1000000</v>
      </c>
      <c r="F2">
        <v>2000000</v>
      </c>
      <c r="G2">
        <v>500000</v>
      </c>
      <c r="H2">
        <v>500000</v>
      </c>
      <c r="I2">
        <v>1000000</v>
      </c>
      <c r="J2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EC6E-6858-47D6-A13D-C5C089D3451A}">
  <dimension ref="A1:Q16"/>
  <sheetViews>
    <sheetView topLeftCell="A4" workbookViewId="0">
      <selection activeCell="G15" sqref="G15"/>
    </sheetView>
  </sheetViews>
  <sheetFormatPr baseColWidth="10" defaultRowHeight="14.4" x14ac:dyDescent="0.3"/>
  <sheetData>
    <row r="1" spans="1:17" x14ac:dyDescent="0.3">
      <c r="A1" t="s">
        <v>1</v>
      </c>
      <c r="B1" t="s">
        <v>22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32</v>
      </c>
    </row>
    <row r="2" spans="1:17" x14ac:dyDescent="0.3">
      <c r="A2">
        <f>Lib_size!A$2*tx_prop!A2/SUM(tx_prop!A$2:A$11)</f>
        <v>100000</v>
      </c>
      <c r="B2">
        <f>Lib_size!B$2*tx_prop!B2/SUM(tx_prop!B$2:B$11)</f>
        <v>100000</v>
      </c>
      <c r="C2">
        <f>Lib_size!C$2*tx_prop!C2/SUM(tx_prop!C$2:C$11)</f>
        <v>50000</v>
      </c>
      <c r="D2">
        <f>Lib_size!D$2*tx_prop!D2/SUM(tx_prop!D$2:D$11)</f>
        <v>40000</v>
      </c>
      <c r="E2">
        <f>Lib_size!E$2*tx_prop!E2/SUM(tx_prop!E$2:E$11)</f>
        <v>100000</v>
      </c>
      <c r="F2">
        <f>Lib_size!F$2*tx_prop!F2/SUM(tx_prop!F$2:F$11)</f>
        <v>200000</v>
      </c>
      <c r="G2">
        <f>Lib_size!G$2*tx_prop!G2/SUM(tx_prop!G$2:G$11)</f>
        <v>25000</v>
      </c>
      <c r="H2">
        <f>Lib_size!H$2*tx_prop!H2/SUM(tx_prop!H$2:H$11)</f>
        <v>20000</v>
      </c>
      <c r="I2">
        <f>Lib_size!I$2*tx_prop!I2/SUM(tx_prop!I$2:I$11)</f>
        <v>52631.57894736842</v>
      </c>
      <c r="J2">
        <f>Lib_size!J$2*tx_prop!J2/SUM(tx_prop!J$2:J$11)</f>
        <v>52631.57894736842</v>
      </c>
      <c r="K2" s="1"/>
      <c r="L2" s="1"/>
      <c r="M2" s="1"/>
      <c r="N2" s="1"/>
      <c r="O2" s="1"/>
      <c r="P2" s="1"/>
      <c r="Q2" s="1"/>
    </row>
    <row r="3" spans="1:17" x14ac:dyDescent="0.3">
      <c r="A3">
        <f>Lib_size!A$2*tx_prop!A3/SUM(tx_prop!A$2:A$11)</f>
        <v>100000</v>
      </c>
      <c r="B3">
        <f>Lib_size!B$2*tx_prop!B3/SUM(tx_prop!B$2:B$11)</f>
        <v>100000</v>
      </c>
      <c r="C3">
        <f>Lib_size!C$2*tx_prop!C3/SUM(tx_prop!C$2:C$11)</f>
        <v>50000</v>
      </c>
      <c r="D3">
        <f>Lib_size!D$2*tx_prop!D3/SUM(tx_prop!D$2:D$11)</f>
        <v>40000</v>
      </c>
      <c r="E3">
        <f>Lib_size!E$2*tx_prop!E3/SUM(tx_prop!E$2:E$11)</f>
        <v>100000</v>
      </c>
      <c r="F3">
        <f>Lib_size!F$2*tx_prop!F3/SUM(tx_prop!F$2:F$11)</f>
        <v>200000</v>
      </c>
      <c r="G3">
        <f>Lib_size!G$2*tx_prop!G3/SUM(tx_prop!G$2:G$11)</f>
        <v>25000</v>
      </c>
      <c r="H3">
        <f>Lib_size!H$2*tx_prop!H3/SUM(tx_prop!H$2:H$11)</f>
        <v>20000</v>
      </c>
      <c r="I3">
        <f>Lib_size!I$2*tx_prop!I3/SUM(tx_prop!I$2:I$11)</f>
        <v>52631.57894736842</v>
      </c>
      <c r="J3">
        <f>Lib_size!J$2*tx_prop!J3/SUM(tx_prop!J$2:J$11)</f>
        <v>52631.57894736842</v>
      </c>
      <c r="K3" s="1"/>
      <c r="L3" s="1"/>
      <c r="M3" s="1"/>
      <c r="N3" s="1"/>
      <c r="O3" s="1"/>
      <c r="P3" s="1"/>
      <c r="Q3" s="1"/>
    </row>
    <row r="4" spans="1:17" x14ac:dyDescent="0.3">
      <c r="A4">
        <f>Lib_size!A$2*tx_prop!A4/SUM(tx_prop!A$2:A$11)</f>
        <v>100000</v>
      </c>
      <c r="B4">
        <f>Lib_size!B$2*tx_prop!B4/SUM(tx_prop!B$2:B$11)</f>
        <v>100000</v>
      </c>
      <c r="C4">
        <f>Lib_size!C$2*tx_prop!C4/SUM(tx_prop!C$2:C$11)</f>
        <v>50000</v>
      </c>
      <c r="D4">
        <f>Lib_size!D$2*tx_prop!D4/SUM(tx_prop!D$2:D$11)</f>
        <v>40000</v>
      </c>
      <c r="E4">
        <f>Lib_size!E$2*tx_prop!E4/SUM(tx_prop!E$2:E$11)</f>
        <v>100000</v>
      </c>
      <c r="F4">
        <f>Lib_size!F$2*tx_prop!F4/SUM(tx_prop!F$2:F$11)</f>
        <v>200000</v>
      </c>
      <c r="G4">
        <f>Lib_size!G$2*tx_prop!G4/SUM(tx_prop!G$2:G$11)</f>
        <v>25000</v>
      </c>
      <c r="H4">
        <f>Lib_size!H$2*tx_prop!H4/SUM(tx_prop!H$2:H$11)</f>
        <v>20000</v>
      </c>
      <c r="I4">
        <f>Lib_size!I$2*tx_prop!I4/SUM(tx_prop!I$2:I$11)</f>
        <v>52631.57894736842</v>
      </c>
      <c r="J4">
        <f>Lib_size!J$2*tx_prop!J4/SUM(tx_prop!J$2:J$11)</f>
        <v>52631.57894736842</v>
      </c>
      <c r="K4" s="1"/>
      <c r="L4" s="1"/>
      <c r="M4" s="1"/>
      <c r="N4" s="1"/>
      <c r="O4" s="1"/>
      <c r="P4" s="1"/>
      <c r="Q4" s="1"/>
    </row>
    <row r="5" spans="1:17" x14ac:dyDescent="0.3">
      <c r="A5">
        <f>Lib_size!A$2*tx_prop!A5/SUM(tx_prop!A$2:A$11)</f>
        <v>100000</v>
      </c>
      <c r="B5">
        <f>Lib_size!B$2*tx_prop!B5/SUM(tx_prop!B$2:B$11)</f>
        <v>100000</v>
      </c>
      <c r="C5">
        <f>Lib_size!C$2*tx_prop!C5/SUM(tx_prop!C$2:C$11)</f>
        <v>50000</v>
      </c>
      <c r="D5">
        <f>Lib_size!D$2*tx_prop!D5/SUM(tx_prop!D$2:D$11)</f>
        <v>40000</v>
      </c>
      <c r="E5">
        <f>Lib_size!E$2*tx_prop!E5/SUM(tx_prop!E$2:E$11)</f>
        <v>100000</v>
      </c>
      <c r="F5">
        <f>Lib_size!F$2*tx_prop!F5/SUM(tx_prop!F$2:F$11)</f>
        <v>200000</v>
      </c>
      <c r="G5">
        <f>Lib_size!G$2*tx_prop!G5/SUM(tx_prop!G$2:G$11)</f>
        <v>25000</v>
      </c>
      <c r="H5">
        <f>Lib_size!H$2*tx_prop!H5/SUM(tx_prop!H$2:H$11)</f>
        <v>20000</v>
      </c>
      <c r="I5">
        <f>Lib_size!I$2*tx_prop!I5/SUM(tx_prop!I$2:I$11)</f>
        <v>52631.57894736842</v>
      </c>
      <c r="J5">
        <f>Lib_size!J$2*tx_prop!J5/SUM(tx_prop!J$2:J$11)</f>
        <v>52631.57894736842</v>
      </c>
      <c r="K5" s="1"/>
      <c r="L5" s="1"/>
      <c r="M5" s="1"/>
      <c r="N5" s="1"/>
      <c r="O5" s="1"/>
      <c r="P5" s="1"/>
      <c r="Q5" s="1"/>
    </row>
    <row r="6" spans="1:17" x14ac:dyDescent="0.3">
      <c r="A6">
        <f>Lib_size!A$2*tx_prop!A6/SUM(tx_prop!A$2:A$11)</f>
        <v>100000</v>
      </c>
      <c r="B6">
        <f>Lib_size!B$2*tx_prop!B6/SUM(tx_prop!B$2:B$11)</f>
        <v>100000</v>
      </c>
      <c r="C6">
        <f>Lib_size!C$2*tx_prop!C6/SUM(tx_prop!C$2:C$11)</f>
        <v>50000</v>
      </c>
      <c r="D6">
        <f>Lib_size!D$2*tx_prop!D6/SUM(tx_prop!D$2:D$11)</f>
        <v>40000</v>
      </c>
      <c r="E6">
        <f>Lib_size!E$2*tx_prop!E6/SUM(tx_prop!E$2:E$11)</f>
        <v>100000</v>
      </c>
      <c r="F6">
        <f>Lib_size!F$2*tx_prop!F6/SUM(tx_prop!F$2:F$11)</f>
        <v>200000</v>
      </c>
      <c r="G6">
        <f>Lib_size!G$2*tx_prop!G6/SUM(tx_prop!G$2:G$11)</f>
        <v>25000</v>
      </c>
      <c r="H6">
        <f>Lib_size!H$2*tx_prop!H6/SUM(tx_prop!H$2:H$11)</f>
        <v>20000</v>
      </c>
      <c r="I6">
        <f>Lib_size!I$2*tx_prop!I6/SUM(tx_prop!I$2:I$11)</f>
        <v>52631.57894736842</v>
      </c>
      <c r="J6">
        <f>Lib_size!J$2*tx_prop!J6/SUM(tx_prop!J$2:J$11)</f>
        <v>52631.57894736842</v>
      </c>
      <c r="K6" s="1"/>
      <c r="L6" s="1"/>
      <c r="M6" s="1"/>
      <c r="N6" s="1"/>
      <c r="O6" s="1"/>
      <c r="P6" s="1"/>
      <c r="Q6" s="1"/>
    </row>
    <row r="7" spans="1:17" x14ac:dyDescent="0.3">
      <c r="A7">
        <f>Lib_size!A$2*tx_prop!A7/SUM(tx_prop!A$2:A$11)</f>
        <v>100000</v>
      </c>
      <c r="B7">
        <f>Lib_size!B$2*tx_prop!B7/SUM(tx_prop!B$2:B$11)</f>
        <v>100000</v>
      </c>
      <c r="C7">
        <f>Lib_size!C$2*tx_prop!C7/SUM(tx_prop!C$2:C$11)</f>
        <v>50000</v>
      </c>
      <c r="D7">
        <f>Lib_size!D$2*tx_prop!D7/SUM(tx_prop!D$2:D$11)</f>
        <v>40000</v>
      </c>
      <c r="E7">
        <f>Lib_size!E$2*tx_prop!E7/SUM(tx_prop!E$2:E$11)</f>
        <v>100000</v>
      </c>
      <c r="F7">
        <f>Lib_size!F$2*tx_prop!F7/SUM(tx_prop!F$2:F$11)</f>
        <v>200000</v>
      </c>
      <c r="G7">
        <f>Lib_size!G$2*tx_prop!G7/SUM(tx_prop!G$2:G$11)</f>
        <v>25000</v>
      </c>
      <c r="H7">
        <f>Lib_size!H$2*tx_prop!H7/SUM(tx_prop!H$2:H$11)</f>
        <v>20000</v>
      </c>
      <c r="I7">
        <f>Lib_size!I$2*tx_prop!I7/SUM(tx_prop!I$2:I$11)</f>
        <v>52631.57894736842</v>
      </c>
      <c r="J7">
        <f>Lib_size!J$2*tx_prop!J7/SUM(tx_prop!J$2:J$11)</f>
        <v>52631.57894736842</v>
      </c>
      <c r="K7" s="1"/>
      <c r="L7" s="1"/>
      <c r="M7" s="1"/>
      <c r="N7" s="1"/>
      <c r="O7" s="1"/>
      <c r="P7" s="1"/>
      <c r="Q7" s="1"/>
    </row>
    <row r="8" spans="1:17" x14ac:dyDescent="0.3">
      <c r="A8">
        <f>Lib_size!A$2*tx_prop!A8/SUM(tx_prop!A$2:A$11)</f>
        <v>100000</v>
      </c>
      <c r="B8">
        <f>Lib_size!B$2*tx_prop!B8/SUM(tx_prop!B$2:B$11)</f>
        <v>100000</v>
      </c>
      <c r="C8">
        <f>Lib_size!C$2*tx_prop!C8/SUM(tx_prop!C$2:C$11)</f>
        <v>50000</v>
      </c>
      <c r="D8">
        <f>Lib_size!D$2*tx_prop!D8/SUM(tx_prop!D$2:D$11)</f>
        <v>40000</v>
      </c>
      <c r="E8">
        <f>Lib_size!E$2*tx_prop!E8/SUM(tx_prop!E$2:E$11)</f>
        <v>100000</v>
      </c>
      <c r="F8">
        <f>Lib_size!F$2*tx_prop!F8/SUM(tx_prop!F$2:F$11)</f>
        <v>200000</v>
      </c>
      <c r="G8">
        <f>Lib_size!G$2*tx_prop!G8/SUM(tx_prop!G$2:G$11)</f>
        <v>25000</v>
      </c>
      <c r="H8">
        <f>Lib_size!H$2*tx_prop!H8/SUM(tx_prop!H$2:H$11)</f>
        <v>20000</v>
      </c>
      <c r="I8">
        <f>Lib_size!I$2*tx_prop!I8/SUM(tx_prop!I$2:I$11)</f>
        <v>52631.57894736842</v>
      </c>
      <c r="J8">
        <f>Lib_size!J$2*tx_prop!J8/SUM(tx_prop!J$2:J$11)</f>
        <v>52631.57894736842</v>
      </c>
      <c r="K8" s="1"/>
      <c r="L8" s="1"/>
      <c r="M8" s="1"/>
      <c r="N8" s="1"/>
      <c r="O8" s="1"/>
      <c r="P8" s="1"/>
      <c r="Q8" s="1"/>
    </row>
    <row r="9" spans="1:17" x14ac:dyDescent="0.3">
      <c r="A9">
        <f>Lib_size!A$2*tx_prop!A9/SUM(tx_prop!A$2:A$11)</f>
        <v>100000</v>
      </c>
      <c r="B9">
        <f>Lib_size!B$2*tx_prop!B9/SUM(tx_prop!B$2:B$11)</f>
        <v>100000</v>
      </c>
      <c r="C9">
        <f>Lib_size!C$2*tx_prop!C9/SUM(tx_prop!C$2:C$11)</f>
        <v>50000</v>
      </c>
      <c r="D9">
        <f>Lib_size!D$2*tx_prop!D9/SUM(tx_prop!D$2:D$11)</f>
        <v>240000</v>
      </c>
      <c r="E9">
        <f>Lib_size!E$2*tx_prop!E9/SUM(tx_prop!E$2:E$11)</f>
        <v>100000</v>
      </c>
      <c r="F9">
        <f>Lib_size!F$2*tx_prop!F9/SUM(tx_prop!F$2:F$11)</f>
        <v>200000</v>
      </c>
      <c r="G9">
        <f>Lib_size!G$2*tx_prop!G9/SUM(tx_prop!G$2:G$11)</f>
        <v>25000</v>
      </c>
      <c r="H9">
        <f>Lib_size!H$2*tx_prop!H9/SUM(tx_prop!H$2:H$11)</f>
        <v>120000</v>
      </c>
      <c r="I9">
        <f>Lib_size!I$2*tx_prop!I9/SUM(tx_prop!I$2:I$11)</f>
        <v>52631.57894736842</v>
      </c>
      <c r="J9">
        <f>Lib_size!J$2*tx_prop!J9/SUM(tx_prop!J$2:J$11)</f>
        <v>52631.57894736842</v>
      </c>
      <c r="K9" s="1"/>
      <c r="L9" s="1"/>
      <c r="M9" s="1"/>
      <c r="N9" s="1"/>
      <c r="O9" s="1"/>
      <c r="P9" s="1"/>
      <c r="Q9" s="1"/>
    </row>
    <row r="10" spans="1:17" x14ac:dyDescent="0.3">
      <c r="A10">
        <f>Lib_size!A$2*tx_prop!A10/SUM(tx_prop!A$2:A$11)</f>
        <v>100000</v>
      </c>
      <c r="B10">
        <f>Lib_size!B$2*tx_prop!B10/SUM(tx_prop!B$2:B$11)</f>
        <v>100000</v>
      </c>
      <c r="C10">
        <f>Lib_size!C$2*tx_prop!C10/SUM(tx_prop!C$2:C$11)</f>
        <v>300000</v>
      </c>
      <c r="D10">
        <f>Lib_size!D$2*tx_prop!D10/SUM(tx_prop!D$2:D$11)</f>
        <v>240000</v>
      </c>
      <c r="E10">
        <f>Lib_size!E$2*tx_prop!E10/SUM(tx_prop!E$2:E$11)</f>
        <v>100000</v>
      </c>
      <c r="F10">
        <f>Lib_size!F$2*tx_prop!F10/SUM(tx_prop!F$2:F$11)</f>
        <v>200000</v>
      </c>
      <c r="G10">
        <f>Lib_size!G$2*tx_prop!G10/SUM(tx_prop!G$2:G$11)</f>
        <v>150000</v>
      </c>
      <c r="H10">
        <f>Lib_size!H$2*tx_prop!H10/SUM(tx_prop!H$2:H$11)</f>
        <v>120000</v>
      </c>
      <c r="I10">
        <f>Lib_size!I$2*tx_prop!I10/SUM(tx_prop!I$2:I$11)</f>
        <v>52631.57894736842</v>
      </c>
      <c r="J10">
        <f>Lib_size!J$2*tx_prop!J10/SUM(tx_prop!J$2:J$11)</f>
        <v>52631.57894736842</v>
      </c>
      <c r="K10" s="1"/>
      <c r="L10" s="1"/>
      <c r="M10" s="1"/>
      <c r="N10" s="1"/>
      <c r="O10" s="1"/>
      <c r="P10" s="1"/>
      <c r="Q10" s="1"/>
    </row>
    <row r="11" spans="1:17" x14ac:dyDescent="0.3">
      <c r="A11">
        <f>Lib_size!A$2*tx_prop!A11/SUM(tx_prop!A$2:A$11)</f>
        <v>100000</v>
      </c>
      <c r="B11">
        <f>Lib_size!B$2*tx_prop!B11/SUM(tx_prop!B$2:B$11)</f>
        <v>100000</v>
      </c>
      <c r="C11">
        <f>Lib_size!C$2*tx_prop!C11/SUM(tx_prop!C$2:C$11)</f>
        <v>300000</v>
      </c>
      <c r="D11">
        <f>Lib_size!D$2*tx_prop!D11/SUM(tx_prop!D$2:D$11)</f>
        <v>240000</v>
      </c>
      <c r="E11">
        <f>Lib_size!E$2*tx_prop!E11/SUM(tx_prop!E$2:E$11)</f>
        <v>100000</v>
      </c>
      <c r="F11">
        <f>Lib_size!F$2*tx_prop!F11/SUM(tx_prop!F$2:F$11)</f>
        <v>200000</v>
      </c>
      <c r="G11">
        <f>Lib_size!G$2*tx_prop!G11/SUM(tx_prop!G$2:G$11)</f>
        <v>150000</v>
      </c>
      <c r="H11">
        <f>Lib_size!H$2*tx_prop!H11/SUM(tx_prop!H$2:H$11)</f>
        <v>120000</v>
      </c>
      <c r="I11">
        <f>Lib_size!I$2*tx_prop!I11/SUM(tx_prop!I$2:I$11)</f>
        <v>526315.78947368416</v>
      </c>
      <c r="J11">
        <f>Lib_size!J$2*tx_prop!J11/SUM(tx_prop!J$2:J$11)</f>
        <v>526315.78947368416</v>
      </c>
      <c r="K11" s="1"/>
      <c r="L11" s="1"/>
      <c r="M11" s="1"/>
      <c r="N11" s="1"/>
      <c r="O11" s="1"/>
      <c r="P11" s="1"/>
      <c r="Q11" s="1"/>
    </row>
    <row r="12" spans="1:17" x14ac:dyDescent="0.3">
      <c r="A12">
        <v>5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</row>
    <row r="13" spans="1:17" x14ac:dyDescent="0.3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</row>
    <row r="14" spans="1:17" x14ac:dyDescent="0.3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</row>
    <row r="15" spans="1:17" x14ac:dyDescent="0.3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</row>
    <row r="16" spans="1:17" x14ac:dyDescent="0.3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E886-A873-4CD3-A848-68E54F35AED0}">
  <dimension ref="A1:J16"/>
  <sheetViews>
    <sheetView workbookViewId="0">
      <selection activeCell="A12" sqref="A12:J16"/>
    </sheetView>
  </sheetViews>
  <sheetFormatPr baseColWidth="10" defaultRowHeight="14.4" x14ac:dyDescent="0.3"/>
  <sheetData>
    <row r="1" spans="1:10" x14ac:dyDescent="0.3">
      <c r="A1" t="s">
        <v>1</v>
      </c>
      <c r="B1" t="s">
        <v>22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32</v>
      </c>
    </row>
    <row r="2" spans="1:10" x14ac:dyDescent="0.3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f>B2</f>
        <v>100</v>
      </c>
      <c r="J2">
        <f>C2</f>
        <v>100</v>
      </c>
    </row>
    <row r="3" spans="1:10" x14ac:dyDescent="0.3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f t="shared" ref="I3:I11" si="0">B3</f>
        <v>100</v>
      </c>
      <c r="J3">
        <f t="shared" ref="J3:J11" si="1">C3</f>
        <v>100</v>
      </c>
    </row>
    <row r="4" spans="1:10" x14ac:dyDescent="0.3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f t="shared" si="0"/>
        <v>100</v>
      </c>
      <c r="J4">
        <f t="shared" si="1"/>
        <v>100</v>
      </c>
    </row>
    <row r="5" spans="1:10" x14ac:dyDescent="0.3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f t="shared" si="0"/>
        <v>100</v>
      </c>
      <c r="J5">
        <f t="shared" si="1"/>
        <v>100</v>
      </c>
    </row>
    <row r="6" spans="1:10" x14ac:dyDescent="0.3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f t="shared" si="0"/>
        <v>100</v>
      </c>
      <c r="J6">
        <f t="shared" si="1"/>
        <v>100</v>
      </c>
    </row>
    <row r="7" spans="1:1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f t="shared" si="0"/>
        <v>100</v>
      </c>
      <c r="J7">
        <f t="shared" si="1"/>
        <v>100</v>
      </c>
    </row>
    <row r="8" spans="1:10" x14ac:dyDescent="0.3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f t="shared" si="0"/>
        <v>100</v>
      </c>
      <c r="J8">
        <f t="shared" si="1"/>
        <v>100</v>
      </c>
    </row>
    <row r="9" spans="1:10" x14ac:dyDescent="0.3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f t="shared" si="0"/>
        <v>100</v>
      </c>
      <c r="J9">
        <f t="shared" si="1"/>
        <v>100</v>
      </c>
    </row>
    <row r="10" spans="1:10" x14ac:dyDescent="0.3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f t="shared" si="0"/>
        <v>100</v>
      </c>
      <c r="J10">
        <f t="shared" si="1"/>
        <v>100</v>
      </c>
    </row>
    <row r="11" spans="1:10" x14ac:dyDescent="0.3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f t="shared" si="0"/>
        <v>100</v>
      </c>
      <c r="J11">
        <f t="shared" si="1"/>
        <v>100</v>
      </c>
    </row>
    <row r="12" spans="1:10" x14ac:dyDescent="0.3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f t="shared" ref="I12:I16" si="2">B12</f>
        <v>100</v>
      </c>
      <c r="J12">
        <f t="shared" ref="J12:J16" si="3">C12</f>
        <v>100</v>
      </c>
    </row>
    <row r="13" spans="1:10" x14ac:dyDescent="0.3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f t="shared" si="2"/>
        <v>100</v>
      </c>
      <c r="J13">
        <f t="shared" si="3"/>
        <v>100</v>
      </c>
    </row>
    <row r="14" spans="1:10" x14ac:dyDescent="0.3">
      <c r="A14">
        <v>100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f t="shared" si="2"/>
        <v>100</v>
      </c>
      <c r="J14">
        <f t="shared" si="3"/>
        <v>100</v>
      </c>
    </row>
    <row r="15" spans="1:10" x14ac:dyDescent="0.3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f t="shared" si="2"/>
        <v>100</v>
      </c>
      <c r="J15">
        <f t="shared" si="3"/>
        <v>100</v>
      </c>
    </row>
    <row r="16" spans="1:10" x14ac:dyDescent="0.3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f t="shared" si="2"/>
        <v>100</v>
      </c>
      <c r="J16">
        <f t="shared" si="3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62DA-1808-4666-A620-DFD5A183537E}">
  <dimension ref="A1:J11"/>
  <sheetViews>
    <sheetView tabSelected="1" workbookViewId="0">
      <selection activeCell="A2" sqref="A2:J11"/>
    </sheetView>
  </sheetViews>
  <sheetFormatPr baseColWidth="10" defaultRowHeight="14.4" x14ac:dyDescent="0.3"/>
  <sheetData>
    <row r="1" spans="1:10" x14ac:dyDescent="0.3">
      <c r="A1" t="s">
        <v>1</v>
      </c>
      <c r="B1" t="s">
        <v>22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32</v>
      </c>
    </row>
    <row r="2" spans="1:10" x14ac:dyDescent="0.3">
      <c r="A2">
        <f>1000*tx_raw!A2/tx_len!A2</f>
        <v>1000000</v>
      </c>
      <c r="B2">
        <f>1000*tx_raw!B2/tx_len!B2</f>
        <v>1000000</v>
      </c>
      <c r="C2">
        <f>1000*tx_raw!C2/tx_len!C2</f>
        <v>500000</v>
      </c>
      <c r="D2">
        <f>1000*tx_raw!D2/tx_len!D2</f>
        <v>400000</v>
      </c>
      <c r="E2">
        <f>1000*tx_raw!E2/tx_len!E2</f>
        <v>1000000</v>
      </c>
      <c r="F2">
        <f>1000*tx_raw!F2/tx_len!F2</f>
        <v>2000000</v>
      </c>
      <c r="G2">
        <f>1000*tx_raw!G2/tx_len!G2</f>
        <v>250000</v>
      </c>
      <c r="H2">
        <f>1000*tx_raw!H2/tx_len!H2</f>
        <v>200000</v>
      </c>
      <c r="I2">
        <f>1000*tx_raw!I2/tx_len!I2</f>
        <v>526315.78947368416</v>
      </c>
      <c r="J2">
        <f>1000*tx_raw!J2/tx_len!J2</f>
        <v>526315.78947368416</v>
      </c>
    </row>
    <row r="3" spans="1:10" x14ac:dyDescent="0.3">
      <c r="A3">
        <f>1000*tx_raw!A3/tx_len!A3</f>
        <v>1000000</v>
      </c>
      <c r="B3">
        <f>1000*tx_raw!B3/tx_len!B3</f>
        <v>1000000</v>
      </c>
      <c r="C3">
        <f>1000*tx_raw!C3/tx_len!C3</f>
        <v>500000</v>
      </c>
      <c r="D3">
        <f>1000*tx_raw!D3/tx_len!D3</f>
        <v>400000</v>
      </c>
      <c r="E3">
        <f>1000*tx_raw!E3/tx_len!E3</f>
        <v>1000000</v>
      </c>
      <c r="F3">
        <f>1000*tx_raw!F3/tx_len!F3</f>
        <v>2000000</v>
      </c>
      <c r="G3">
        <f>1000*tx_raw!G3/tx_len!G3</f>
        <v>250000</v>
      </c>
      <c r="H3">
        <f>1000*tx_raw!H3/tx_len!H3</f>
        <v>200000</v>
      </c>
      <c r="I3">
        <f>1000*tx_raw!I3/tx_len!I3</f>
        <v>526315.78947368416</v>
      </c>
      <c r="J3">
        <f>1000*tx_raw!J3/tx_len!J3</f>
        <v>526315.78947368416</v>
      </c>
    </row>
    <row r="4" spans="1:10" x14ac:dyDescent="0.3">
      <c r="A4">
        <f>1000*tx_raw!A4/tx_len!A4</f>
        <v>1000000</v>
      </c>
      <c r="B4">
        <f>1000*tx_raw!B4/tx_len!B4</f>
        <v>1000000</v>
      </c>
      <c r="C4">
        <f>1000*tx_raw!C4/tx_len!C4</f>
        <v>500000</v>
      </c>
      <c r="D4">
        <f>1000*tx_raw!D4/tx_len!D4</f>
        <v>400000</v>
      </c>
      <c r="E4">
        <f>1000*tx_raw!E4/tx_len!E4</f>
        <v>1000000</v>
      </c>
      <c r="F4">
        <f>1000*tx_raw!F4/tx_len!F4</f>
        <v>2000000</v>
      </c>
      <c r="G4">
        <f>1000*tx_raw!G4/tx_len!G4</f>
        <v>250000</v>
      </c>
      <c r="H4">
        <f>1000*tx_raw!H4/tx_len!H4</f>
        <v>200000</v>
      </c>
      <c r="I4">
        <f>1000*tx_raw!I4/tx_len!I4</f>
        <v>526315.78947368416</v>
      </c>
      <c r="J4">
        <f>1000*tx_raw!J4/tx_len!J4</f>
        <v>526315.78947368416</v>
      </c>
    </row>
    <row r="5" spans="1:10" x14ac:dyDescent="0.3">
      <c r="A5">
        <f>1000*tx_raw!A5/tx_len!A5</f>
        <v>1000000</v>
      </c>
      <c r="B5">
        <f>1000*tx_raw!B5/tx_len!B5</f>
        <v>1000000</v>
      </c>
      <c r="C5">
        <f>1000*tx_raw!C5/tx_len!C5</f>
        <v>500000</v>
      </c>
      <c r="D5">
        <f>1000*tx_raw!D5/tx_len!D5</f>
        <v>400000</v>
      </c>
      <c r="E5">
        <f>1000*tx_raw!E5/tx_len!E5</f>
        <v>1000000</v>
      </c>
      <c r="F5">
        <f>1000*tx_raw!F5/tx_len!F5</f>
        <v>2000000</v>
      </c>
      <c r="G5">
        <f>1000*tx_raw!G5/tx_len!G5</f>
        <v>250000</v>
      </c>
      <c r="H5">
        <f>1000*tx_raw!H5/tx_len!H5</f>
        <v>200000</v>
      </c>
      <c r="I5">
        <f>1000*tx_raw!I5/tx_len!I5</f>
        <v>526315.78947368416</v>
      </c>
      <c r="J5">
        <f>1000*tx_raw!J5/tx_len!J5</f>
        <v>526315.78947368416</v>
      </c>
    </row>
    <row r="6" spans="1:10" x14ac:dyDescent="0.3">
      <c r="A6">
        <f>1000*tx_raw!A6/tx_len!A6</f>
        <v>1000000</v>
      </c>
      <c r="B6">
        <f>1000*tx_raw!B6/tx_len!B6</f>
        <v>1000000</v>
      </c>
      <c r="C6">
        <f>1000*tx_raw!C6/tx_len!C6</f>
        <v>500000</v>
      </c>
      <c r="D6">
        <f>1000*tx_raw!D6/tx_len!D6</f>
        <v>400000</v>
      </c>
      <c r="E6">
        <f>1000*tx_raw!E6/tx_len!E6</f>
        <v>1000000</v>
      </c>
      <c r="F6">
        <f>1000*tx_raw!F6/tx_len!F6</f>
        <v>2000000</v>
      </c>
      <c r="G6">
        <f>1000*tx_raw!G6/tx_len!G6</f>
        <v>250000</v>
      </c>
      <c r="H6">
        <f>1000*tx_raw!H6/tx_len!H6</f>
        <v>200000</v>
      </c>
      <c r="I6">
        <f>1000*tx_raw!I6/tx_len!I6</f>
        <v>526315.78947368416</v>
      </c>
      <c r="J6">
        <f>1000*tx_raw!J6/tx_len!J6</f>
        <v>526315.78947368416</v>
      </c>
    </row>
    <row r="7" spans="1:10" x14ac:dyDescent="0.3">
      <c r="A7">
        <f>1000*tx_raw!A7/tx_len!A7</f>
        <v>1000000</v>
      </c>
      <c r="B7">
        <f>1000*tx_raw!B7/tx_len!B7</f>
        <v>1000000</v>
      </c>
      <c r="C7">
        <f>1000*tx_raw!C7/tx_len!C7</f>
        <v>500000</v>
      </c>
      <c r="D7">
        <f>1000*tx_raw!D7/tx_len!D7</f>
        <v>400000</v>
      </c>
      <c r="E7">
        <f>1000*tx_raw!E7/tx_len!E7</f>
        <v>1000000</v>
      </c>
      <c r="F7">
        <f>1000*tx_raw!F7/tx_len!F7</f>
        <v>2000000</v>
      </c>
      <c r="G7">
        <f>1000*tx_raw!G7/tx_len!G7</f>
        <v>250000</v>
      </c>
      <c r="H7">
        <f>1000*tx_raw!H7/tx_len!H7</f>
        <v>200000</v>
      </c>
      <c r="I7">
        <f>1000*tx_raw!I7/tx_len!I7</f>
        <v>526315.78947368416</v>
      </c>
      <c r="J7">
        <f>1000*tx_raw!J7/tx_len!J7</f>
        <v>526315.78947368416</v>
      </c>
    </row>
    <row r="8" spans="1:10" x14ac:dyDescent="0.3">
      <c r="A8">
        <f>1000*tx_raw!A8/tx_len!A8</f>
        <v>1000000</v>
      </c>
      <c r="B8">
        <f>1000*tx_raw!B8/tx_len!B8</f>
        <v>1000000</v>
      </c>
      <c r="C8">
        <f>1000*tx_raw!C8/tx_len!C8</f>
        <v>500000</v>
      </c>
      <c r="D8">
        <f>1000*tx_raw!D8/tx_len!D8</f>
        <v>400000</v>
      </c>
      <c r="E8">
        <f>1000*tx_raw!E8/tx_len!E8</f>
        <v>1000000</v>
      </c>
      <c r="F8">
        <f>1000*tx_raw!F8/tx_len!F8</f>
        <v>2000000</v>
      </c>
      <c r="G8">
        <f>1000*tx_raw!G8/tx_len!G8</f>
        <v>250000</v>
      </c>
      <c r="H8">
        <f>1000*tx_raw!H8/tx_len!H8</f>
        <v>200000</v>
      </c>
      <c r="I8">
        <f>1000*tx_raw!I8/tx_len!I8</f>
        <v>526315.78947368416</v>
      </c>
      <c r="J8">
        <f>1000*tx_raw!J8/tx_len!J8</f>
        <v>526315.78947368416</v>
      </c>
    </row>
    <row r="9" spans="1:10" x14ac:dyDescent="0.3">
      <c r="A9">
        <f>1000*tx_raw!A9/tx_len!A9</f>
        <v>1000000</v>
      </c>
      <c r="B9">
        <f>1000*tx_raw!B9/tx_len!B9</f>
        <v>1000000</v>
      </c>
      <c r="C9">
        <f>1000*tx_raw!C9/tx_len!C9</f>
        <v>500000</v>
      </c>
      <c r="D9">
        <f>1000*tx_raw!D9/tx_len!D9</f>
        <v>2400000</v>
      </c>
      <c r="E9">
        <f>1000*tx_raw!E9/tx_len!E9</f>
        <v>1000000</v>
      </c>
      <c r="F9">
        <f>1000*tx_raw!F9/tx_len!F9</f>
        <v>2000000</v>
      </c>
      <c r="G9">
        <f>1000*tx_raw!G9/tx_len!G9</f>
        <v>250000</v>
      </c>
      <c r="H9">
        <f>1000*tx_raw!H9/tx_len!H9</f>
        <v>1200000</v>
      </c>
      <c r="I9">
        <f>1000*tx_raw!I9/tx_len!I9</f>
        <v>526315.78947368416</v>
      </c>
      <c r="J9">
        <f>1000*tx_raw!J9/tx_len!J9</f>
        <v>526315.78947368416</v>
      </c>
    </row>
    <row r="10" spans="1:10" x14ac:dyDescent="0.3">
      <c r="A10">
        <f>1000*tx_raw!A10/tx_len!A10</f>
        <v>1000000</v>
      </c>
      <c r="B10">
        <f>1000*tx_raw!B10/tx_len!B10</f>
        <v>1000000</v>
      </c>
      <c r="C10">
        <f>1000*tx_raw!C10/tx_len!C10</f>
        <v>3000000</v>
      </c>
      <c r="D10">
        <f>1000*tx_raw!D10/tx_len!D10</f>
        <v>2400000</v>
      </c>
      <c r="E10">
        <f>1000*tx_raw!E10/tx_len!E10</f>
        <v>1000000</v>
      </c>
      <c r="F10">
        <f>1000*tx_raw!F10/tx_len!F10</f>
        <v>2000000</v>
      </c>
      <c r="G10">
        <f>1000*tx_raw!G10/tx_len!G10</f>
        <v>1500000</v>
      </c>
      <c r="H10">
        <f>1000*tx_raw!H10/tx_len!H10</f>
        <v>1200000</v>
      </c>
      <c r="I10">
        <f>1000*tx_raw!I10/tx_len!I10</f>
        <v>526315.78947368416</v>
      </c>
      <c r="J10">
        <f>1000*tx_raw!J10/tx_len!J10</f>
        <v>526315.78947368416</v>
      </c>
    </row>
    <row r="11" spans="1:10" x14ac:dyDescent="0.3">
      <c r="A11">
        <f>1000*tx_raw!A11/tx_len!A11</f>
        <v>1000000</v>
      </c>
      <c r="B11">
        <f>1000*tx_raw!B11/tx_len!B11</f>
        <v>1000000</v>
      </c>
      <c r="C11">
        <f>1000*tx_raw!C11/tx_len!C11</f>
        <v>3000000</v>
      </c>
      <c r="D11">
        <f>1000*tx_raw!D11/tx_len!D11</f>
        <v>2400000</v>
      </c>
      <c r="E11">
        <f>1000*tx_raw!E11/tx_len!E11</f>
        <v>1000000</v>
      </c>
      <c r="F11">
        <f>1000*tx_raw!F11/tx_len!F11</f>
        <v>2000000</v>
      </c>
      <c r="G11">
        <f>1000*tx_raw!G11/tx_len!G11</f>
        <v>1500000</v>
      </c>
      <c r="H11">
        <f>1000*tx_raw!H11/tx_len!H11</f>
        <v>1200000</v>
      </c>
      <c r="I11">
        <f>1000*tx_raw!I11/tx_len!I11</f>
        <v>5263157.8947368413</v>
      </c>
      <c r="J11">
        <f>1000*tx_raw!J11/tx_len!J11</f>
        <v>5263157.8947368413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20A3-FB28-48B6-8B00-4C3F62F2013A}">
  <dimension ref="A1:J11"/>
  <sheetViews>
    <sheetView workbookViewId="0">
      <selection activeCell="H7" sqref="H7"/>
    </sheetView>
  </sheetViews>
  <sheetFormatPr baseColWidth="10" defaultRowHeight="14.4" x14ac:dyDescent="0.3"/>
  <sheetData>
    <row r="1" spans="1:10" x14ac:dyDescent="0.3">
      <c r="A1" t="s">
        <v>1</v>
      </c>
      <c r="B1" t="s">
        <v>22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32</v>
      </c>
    </row>
    <row r="2" spans="1:10" x14ac:dyDescent="0.3">
      <c r="A2">
        <f>1000000*tx_raw!A2/(Lib_size!A$2*tx_len!A2)</f>
        <v>1000</v>
      </c>
      <c r="B2">
        <f>1000000*tx_raw!B2/(Lib_size!B$2*tx_len!B2)</f>
        <v>1000</v>
      </c>
      <c r="C2">
        <f>1000000*tx_raw!C2/(Lib_size!C$2*tx_len!C2)</f>
        <v>500</v>
      </c>
      <c r="D2">
        <f>1000000*tx_raw!D2/(Lib_size!D$2*tx_len!D2)</f>
        <v>400</v>
      </c>
      <c r="E2">
        <f>1000000*tx_raw!E2/(Lib_size!E$2*tx_len!E2)</f>
        <v>1000</v>
      </c>
      <c r="F2">
        <f>1000000*tx_raw!F2/(Lib_size!F$2*tx_len!F2)</f>
        <v>1000</v>
      </c>
      <c r="G2">
        <f>1000000*tx_raw!G2/(Lib_size!G$2*tx_len!G2)</f>
        <v>500</v>
      </c>
      <c r="H2">
        <f>1000000*tx_raw!H2/(Lib_size!H$2*tx_len!H2)</f>
        <v>400</v>
      </c>
      <c r="I2">
        <f>1000000*tx_raw!I2/(Lib_size!I$2*tx_len!I2)</f>
        <v>526.31578947368428</v>
      </c>
      <c r="J2">
        <f>1000000*tx_raw!J2/(Lib_size!J$2*tx_len!J2)</f>
        <v>526.31578947368428</v>
      </c>
    </row>
    <row r="3" spans="1:10" x14ac:dyDescent="0.3">
      <c r="A3">
        <f>1000000*tx_raw!A3/(Lib_size!A$2*tx_len!A3)</f>
        <v>1000</v>
      </c>
      <c r="B3">
        <f>1000000*tx_raw!B3/(Lib_size!B$2*tx_len!B3)</f>
        <v>1000</v>
      </c>
      <c r="C3">
        <f>1000000*tx_raw!C3/(Lib_size!C$2*tx_len!C3)</f>
        <v>500</v>
      </c>
      <c r="D3">
        <f>1000000*tx_raw!D3/(Lib_size!D$2*tx_len!D3)</f>
        <v>400</v>
      </c>
      <c r="E3">
        <f>1000000*tx_raw!E3/(Lib_size!E$2*tx_len!E3)</f>
        <v>1000</v>
      </c>
      <c r="F3">
        <f>1000000*tx_raw!F3/(Lib_size!F$2*tx_len!F3)</f>
        <v>1000</v>
      </c>
      <c r="G3">
        <f>1000000*tx_raw!G3/(Lib_size!G$2*tx_len!G3)</f>
        <v>500</v>
      </c>
      <c r="H3">
        <f>1000000*tx_raw!H3/(Lib_size!H$2*tx_len!H3)</f>
        <v>400</v>
      </c>
      <c r="I3">
        <f>1000000*tx_raw!I3/(Lib_size!I$2*tx_len!I3)</f>
        <v>526.31578947368428</v>
      </c>
      <c r="J3">
        <f>1000000*tx_raw!J3/(Lib_size!J$2*tx_len!J3)</f>
        <v>526.31578947368428</v>
      </c>
    </row>
    <row r="4" spans="1:10" x14ac:dyDescent="0.3">
      <c r="A4">
        <f>1000000*tx_raw!A4/(Lib_size!A$2*tx_len!A4)</f>
        <v>1000</v>
      </c>
      <c r="B4">
        <f>1000000*tx_raw!B4/(Lib_size!B$2*tx_len!B4)</f>
        <v>1000</v>
      </c>
      <c r="C4">
        <f>1000000*tx_raw!C4/(Lib_size!C$2*tx_len!C4)</f>
        <v>500</v>
      </c>
      <c r="D4">
        <f>1000000*tx_raw!D4/(Lib_size!D$2*tx_len!D4)</f>
        <v>400</v>
      </c>
      <c r="E4">
        <f>1000000*tx_raw!E4/(Lib_size!E$2*tx_len!E4)</f>
        <v>1000</v>
      </c>
      <c r="F4">
        <f>1000000*tx_raw!F4/(Lib_size!F$2*tx_len!F4)</f>
        <v>1000</v>
      </c>
      <c r="G4">
        <f>1000000*tx_raw!G4/(Lib_size!G$2*tx_len!G4)</f>
        <v>500</v>
      </c>
      <c r="H4">
        <f>1000000*tx_raw!H4/(Lib_size!H$2*tx_len!H4)</f>
        <v>400</v>
      </c>
      <c r="I4">
        <f>1000000*tx_raw!I4/(Lib_size!I$2*tx_len!I4)</f>
        <v>526.31578947368428</v>
      </c>
      <c r="J4">
        <f>1000000*tx_raw!J4/(Lib_size!J$2*tx_len!J4)</f>
        <v>526.31578947368428</v>
      </c>
    </row>
    <row r="5" spans="1:10" x14ac:dyDescent="0.3">
      <c r="A5">
        <f>1000000*tx_raw!A5/(Lib_size!A$2*tx_len!A5)</f>
        <v>1000</v>
      </c>
      <c r="B5">
        <f>1000000*tx_raw!B5/(Lib_size!B$2*tx_len!B5)</f>
        <v>1000</v>
      </c>
      <c r="C5">
        <f>1000000*tx_raw!C5/(Lib_size!C$2*tx_len!C5)</f>
        <v>500</v>
      </c>
      <c r="D5">
        <f>1000000*tx_raw!D5/(Lib_size!D$2*tx_len!D5)</f>
        <v>400</v>
      </c>
      <c r="E5">
        <f>1000000*tx_raw!E5/(Lib_size!E$2*tx_len!E5)</f>
        <v>1000</v>
      </c>
      <c r="F5">
        <f>1000000*tx_raw!F5/(Lib_size!F$2*tx_len!F5)</f>
        <v>1000</v>
      </c>
      <c r="G5">
        <f>1000000*tx_raw!G5/(Lib_size!G$2*tx_len!G5)</f>
        <v>500</v>
      </c>
      <c r="H5">
        <f>1000000*tx_raw!H5/(Lib_size!H$2*tx_len!H5)</f>
        <v>400</v>
      </c>
      <c r="I5">
        <f>1000000*tx_raw!I5/(Lib_size!I$2*tx_len!I5)</f>
        <v>526.31578947368428</v>
      </c>
      <c r="J5">
        <f>1000000*tx_raw!J5/(Lib_size!J$2*tx_len!J5)</f>
        <v>526.31578947368428</v>
      </c>
    </row>
    <row r="6" spans="1:10" x14ac:dyDescent="0.3">
      <c r="A6">
        <f>1000000*tx_raw!A6/(Lib_size!A$2*tx_len!A6)</f>
        <v>1000</v>
      </c>
      <c r="B6">
        <f>1000000*tx_raw!B6/(Lib_size!B$2*tx_len!B6)</f>
        <v>1000</v>
      </c>
      <c r="C6">
        <f>1000000*tx_raw!C6/(Lib_size!C$2*tx_len!C6)</f>
        <v>500</v>
      </c>
      <c r="D6">
        <f>1000000*tx_raw!D6/(Lib_size!D$2*tx_len!D6)</f>
        <v>400</v>
      </c>
      <c r="E6">
        <f>1000000*tx_raw!E6/(Lib_size!E$2*tx_len!E6)</f>
        <v>1000</v>
      </c>
      <c r="F6">
        <f>1000000*tx_raw!F6/(Lib_size!F$2*tx_len!F6)</f>
        <v>1000</v>
      </c>
      <c r="G6">
        <f>1000000*tx_raw!G6/(Lib_size!G$2*tx_len!G6)</f>
        <v>500</v>
      </c>
      <c r="H6">
        <f>1000000*tx_raw!H6/(Lib_size!H$2*tx_len!H6)</f>
        <v>400</v>
      </c>
      <c r="I6">
        <f>1000000*tx_raw!I6/(Lib_size!I$2*tx_len!I6)</f>
        <v>526.31578947368428</v>
      </c>
      <c r="J6">
        <f>1000000*tx_raw!J6/(Lib_size!J$2*tx_len!J6)</f>
        <v>526.31578947368428</v>
      </c>
    </row>
    <row r="7" spans="1:10" x14ac:dyDescent="0.3">
      <c r="A7">
        <f>1000000*tx_raw!A7/(Lib_size!A$2*tx_len!A7)</f>
        <v>1000</v>
      </c>
      <c r="B7">
        <f>1000000*tx_raw!B7/(Lib_size!B$2*tx_len!B7)</f>
        <v>1000</v>
      </c>
      <c r="C7">
        <f>1000000*tx_raw!C7/(Lib_size!C$2*tx_len!C7)</f>
        <v>500</v>
      </c>
      <c r="D7">
        <f>1000000*tx_raw!D7/(Lib_size!D$2*tx_len!D7)</f>
        <v>400</v>
      </c>
      <c r="E7">
        <f>1000000*tx_raw!E7/(Lib_size!E$2*tx_len!E7)</f>
        <v>1000</v>
      </c>
      <c r="F7">
        <f>1000000*tx_raw!F7/(Lib_size!F$2*tx_len!F7)</f>
        <v>1000</v>
      </c>
      <c r="G7">
        <f>1000000*tx_raw!G7/(Lib_size!G$2*tx_len!G7)</f>
        <v>500</v>
      </c>
      <c r="H7">
        <f>1000000*tx_raw!H7/(Lib_size!H$2*tx_len!H7)</f>
        <v>400</v>
      </c>
      <c r="I7">
        <f>1000000*tx_raw!I7/(Lib_size!I$2*tx_len!I7)</f>
        <v>526.31578947368428</v>
      </c>
      <c r="J7">
        <f>1000000*tx_raw!J7/(Lib_size!J$2*tx_len!J7)</f>
        <v>526.31578947368428</v>
      </c>
    </row>
    <row r="8" spans="1:10" x14ac:dyDescent="0.3">
      <c r="A8">
        <f>1000000*tx_raw!A8/(Lib_size!A$2*tx_len!A8)</f>
        <v>1000</v>
      </c>
      <c r="B8">
        <f>1000000*tx_raw!B8/(Lib_size!B$2*tx_len!B8)</f>
        <v>1000</v>
      </c>
      <c r="C8">
        <f>1000000*tx_raw!C8/(Lib_size!C$2*tx_len!C8)</f>
        <v>500</v>
      </c>
      <c r="D8">
        <f>1000000*tx_raw!D8/(Lib_size!D$2*tx_len!D8)</f>
        <v>400</v>
      </c>
      <c r="E8">
        <f>1000000*tx_raw!E8/(Lib_size!E$2*tx_len!E8)</f>
        <v>1000</v>
      </c>
      <c r="F8">
        <f>1000000*tx_raw!F8/(Lib_size!F$2*tx_len!F8)</f>
        <v>1000</v>
      </c>
      <c r="G8">
        <f>1000000*tx_raw!G8/(Lib_size!G$2*tx_len!G8)</f>
        <v>500</v>
      </c>
      <c r="H8">
        <f>1000000*tx_raw!H8/(Lib_size!H$2*tx_len!H8)</f>
        <v>400</v>
      </c>
      <c r="I8">
        <f>1000000*tx_raw!I8/(Lib_size!I$2*tx_len!I8)</f>
        <v>526.31578947368428</v>
      </c>
      <c r="J8">
        <f>1000000*tx_raw!J8/(Lib_size!J$2*tx_len!J8)</f>
        <v>526.31578947368428</v>
      </c>
    </row>
    <row r="9" spans="1:10" x14ac:dyDescent="0.3">
      <c r="A9">
        <f>1000000*tx_raw!A9/(Lib_size!A$2*tx_len!A9)</f>
        <v>1000</v>
      </c>
      <c r="B9">
        <f>1000000*tx_raw!B9/(Lib_size!B$2*tx_len!B9)</f>
        <v>1000</v>
      </c>
      <c r="C9">
        <f>1000000*tx_raw!C9/(Lib_size!C$2*tx_len!C9)</f>
        <v>500</v>
      </c>
      <c r="D9">
        <f>1000000*tx_raw!D9/(Lib_size!D$2*tx_len!D9)</f>
        <v>2400</v>
      </c>
      <c r="E9">
        <f>1000000*tx_raw!E9/(Lib_size!E$2*tx_len!E9)</f>
        <v>1000</v>
      </c>
      <c r="F9">
        <f>1000000*tx_raw!F9/(Lib_size!F$2*tx_len!F9)</f>
        <v>1000</v>
      </c>
      <c r="G9">
        <f>1000000*tx_raw!G9/(Lib_size!G$2*tx_len!G9)</f>
        <v>500</v>
      </c>
      <c r="H9">
        <f>1000000*tx_raw!H9/(Lib_size!H$2*tx_len!H9)</f>
        <v>2400</v>
      </c>
      <c r="I9">
        <f>1000000*tx_raw!I9/(Lib_size!I$2*tx_len!I9)</f>
        <v>526.31578947368428</v>
      </c>
      <c r="J9">
        <f>1000000*tx_raw!J9/(Lib_size!J$2*tx_len!J9)</f>
        <v>526.31578947368428</v>
      </c>
    </row>
    <row r="10" spans="1:10" x14ac:dyDescent="0.3">
      <c r="A10">
        <f>1000000*tx_raw!A10/(Lib_size!A$2*tx_len!A10)</f>
        <v>1000</v>
      </c>
      <c r="B10">
        <f>1000000*tx_raw!B10/(Lib_size!B$2*tx_len!B10)</f>
        <v>1000</v>
      </c>
      <c r="C10">
        <f>1000000*tx_raw!C10/(Lib_size!C$2*tx_len!C10)</f>
        <v>3000</v>
      </c>
      <c r="D10">
        <f>1000000*tx_raw!D10/(Lib_size!D$2*tx_len!D10)</f>
        <v>2400</v>
      </c>
      <c r="E10">
        <f>1000000*tx_raw!E10/(Lib_size!E$2*tx_len!E10)</f>
        <v>1000</v>
      </c>
      <c r="F10">
        <f>1000000*tx_raw!F10/(Lib_size!F$2*tx_len!F10)</f>
        <v>1000</v>
      </c>
      <c r="G10">
        <f>1000000*tx_raw!G10/(Lib_size!G$2*tx_len!G10)</f>
        <v>3000</v>
      </c>
      <c r="H10">
        <f>1000000*tx_raw!H10/(Lib_size!H$2*tx_len!H10)</f>
        <v>2400</v>
      </c>
      <c r="I10">
        <f>1000000*tx_raw!I10/(Lib_size!I$2*tx_len!I10)</f>
        <v>526.31578947368428</v>
      </c>
      <c r="J10">
        <f>1000000*tx_raw!J10/(Lib_size!J$2*tx_len!J10)</f>
        <v>526.31578947368428</v>
      </c>
    </row>
    <row r="11" spans="1:10" x14ac:dyDescent="0.3">
      <c r="A11">
        <f>1000000*tx_raw!A11/(Lib_size!A$2*tx_len!A11)</f>
        <v>1000</v>
      </c>
      <c r="B11">
        <f>1000000*tx_raw!B11/(Lib_size!B$2*tx_len!B11)</f>
        <v>1000</v>
      </c>
      <c r="C11">
        <f>1000000*tx_raw!C11/(Lib_size!C$2*tx_len!C11)</f>
        <v>3000</v>
      </c>
      <c r="D11">
        <f>1000000*tx_raw!D11/(Lib_size!D$2*tx_len!D11)</f>
        <v>2400</v>
      </c>
      <c r="E11">
        <f>1000000*tx_raw!E11/(Lib_size!E$2*tx_len!E11)</f>
        <v>1000</v>
      </c>
      <c r="F11">
        <f>1000000*tx_raw!F11/(Lib_size!F$2*tx_len!F11)</f>
        <v>1000</v>
      </c>
      <c r="G11">
        <f>1000000*tx_raw!G11/(Lib_size!G$2*tx_len!G11)</f>
        <v>3000</v>
      </c>
      <c r="H11">
        <f>1000000*tx_raw!H11/(Lib_size!H$2*tx_len!H11)</f>
        <v>2400</v>
      </c>
      <c r="I11">
        <f>1000000*tx_raw!I11/(Lib_size!I$2*tx_len!I11)</f>
        <v>5263.1578947368416</v>
      </c>
      <c r="J11">
        <f>1000000*tx_raw!J11/(Lib_size!J$2*tx_len!J11)</f>
        <v>5263.1578947368416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9270-C085-492C-A144-85C5551B5B7F}">
  <dimension ref="A1:J11"/>
  <sheetViews>
    <sheetView workbookViewId="0">
      <selection activeCell="G4" sqref="G4"/>
    </sheetView>
  </sheetViews>
  <sheetFormatPr baseColWidth="10" defaultRowHeight="14.4" x14ac:dyDescent="0.3"/>
  <sheetData>
    <row r="1" spans="1:10" x14ac:dyDescent="0.3">
      <c r="A1" t="s">
        <v>1</v>
      </c>
      <c r="B1" t="s">
        <v>22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32</v>
      </c>
    </row>
    <row r="2" spans="1:10" x14ac:dyDescent="0.3">
      <c r="A2">
        <f>1000000*tx_fpk!A2/(SUM(tx_fpk!A$2:A$11))</f>
        <v>100000</v>
      </c>
      <c r="B2">
        <f>1000000*tx_fpk!B2/(SUM(tx_fpk!B$2:B$11))</f>
        <v>100000</v>
      </c>
      <c r="C2">
        <f>1000000*tx_fpk!C2/(SUM(tx_fpk!C$2:C$11))</f>
        <v>50000</v>
      </c>
      <c r="D2">
        <f>1000000*tx_fpk!D2/(SUM(tx_fpk!D$2:D$11))</f>
        <v>40000</v>
      </c>
      <c r="E2">
        <f>1000000*tx_fpk!E2/(SUM(tx_fpk!E$2:E$11))</f>
        <v>100000</v>
      </c>
      <c r="F2">
        <f>1000000*tx_fpk!F2/(SUM(tx_fpk!F$2:F$11))</f>
        <v>100000</v>
      </c>
      <c r="G2">
        <f>1000000*tx_fpk!G2/(SUM(tx_fpk!G$2:G$11))</f>
        <v>50000</v>
      </c>
      <c r="H2">
        <f>1000000*tx_fpk!H2/(SUM(tx_fpk!H$2:H$11))</f>
        <v>40000</v>
      </c>
      <c r="I2">
        <f>1000000*tx_fpk!I2/(SUM(tx_fpk!I$2:I$11))</f>
        <v>52631.578947368413</v>
      </c>
      <c r="J2">
        <f>1000000*tx_fpk!J2/(SUM(tx_fpk!J$2:J$11))</f>
        <v>52631.578947368413</v>
      </c>
    </row>
    <row r="3" spans="1:10" x14ac:dyDescent="0.3">
      <c r="A3">
        <f>1000000*tx_fpk!A3/(SUM(tx_fpk!A$2:A$11))</f>
        <v>100000</v>
      </c>
      <c r="B3">
        <f>1000000*tx_fpk!B3/(SUM(tx_fpk!B$2:B$11))</f>
        <v>100000</v>
      </c>
      <c r="C3">
        <f>1000000*tx_fpk!C3/(SUM(tx_fpk!C$2:C$11))</f>
        <v>50000</v>
      </c>
      <c r="D3">
        <f>1000000*tx_fpk!D3/(SUM(tx_fpk!D$2:D$11))</f>
        <v>40000</v>
      </c>
      <c r="E3">
        <f>1000000*tx_fpk!E3/(SUM(tx_fpk!E$2:E$11))</f>
        <v>100000</v>
      </c>
      <c r="F3">
        <f>1000000*tx_fpk!F3/(SUM(tx_fpk!F$2:F$11))</f>
        <v>100000</v>
      </c>
      <c r="G3">
        <f>1000000*tx_fpk!G3/(SUM(tx_fpk!G$2:G$11))</f>
        <v>50000</v>
      </c>
      <c r="H3">
        <f>1000000*tx_fpk!H3/(SUM(tx_fpk!H$2:H$11))</f>
        <v>40000</v>
      </c>
      <c r="I3">
        <f>1000000*tx_fpk!I3/(SUM(tx_fpk!I$2:I$11))</f>
        <v>52631.578947368413</v>
      </c>
      <c r="J3">
        <f>1000000*tx_fpk!J3/(SUM(tx_fpk!J$2:J$11))</f>
        <v>52631.578947368413</v>
      </c>
    </row>
    <row r="4" spans="1:10" x14ac:dyDescent="0.3">
      <c r="A4">
        <f>1000000*tx_fpk!A4/(SUM(tx_fpk!A$2:A$11))</f>
        <v>100000</v>
      </c>
      <c r="B4">
        <f>1000000*tx_fpk!B4/(SUM(tx_fpk!B$2:B$11))</f>
        <v>100000</v>
      </c>
      <c r="C4">
        <f>1000000*tx_fpk!C4/(SUM(tx_fpk!C$2:C$11))</f>
        <v>50000</v>
      </c>
      <c r="D4">
        <f>1000000*tx_fpk!D4/(SUM(tx_fpk!D$2:D$11))</f>
        <v>40000</v>
      </c>
      <c r="E4">
        <f>1000000*tx_fpk!E4/(SUM(tx_fpk!E$2:E$11))</f>
        <v>100000</v>
      </c>
      <c r="F4">
        <f>1000000*tx_fpk!F4/(SUM(tx_fpk!F$2:F$11))</f>
        <v>100000</v>
      </c>
      <c r="G4">
        <f>1000000*tx_fpk!G4/(SUM(tx_fpk!G$2:G$11))</f>
        <v>50000</v>
      </c>
      <c r="H4">
        <f>1000000*tx_fpk!H4/(SUM(tx_fpk!H$2:H$11))</f>
        <v>40000</v>
      </c>
      <c r="I4">
        <f>1000000*tx_fpk!I4/(SUM(tx_fpk!I$2:I$11))</f>
        <v>52631.578947368413</v>
      </c>
      <c r="J4">
        <f>1000000*tx_fpk!J4/(SUM(tx_fpk!J$2:J$11))</f>
        <v>52631.578947368413</v>
      </c>
    </row>
    <row r="5" spans="1:10" x14ac:dyDescent="0.3">
      <c r="A5">
        <f>1000000*tx_fpk!A5/(SUM(tx_fpk!A$2:A$11))</f>
        <v>100000</v>
      </c>
      <c r="B5">
        <f>1000000*tx_fpk!B5/(SUM(tx_fpk!B$2:B$11))</f>
        <v>100000</v>
      </c>
      <c r="C5">
        <f>1000000*tx_fpk!C5/(SUM(tx_fpk!C$2:C$11))</f>
        <v>50000</v>
      </c>
      <c r="D5">
        <f>1000000*tx_fpk!D5/(SUM(tx_fpk!D$2:D$11))</f>
        <v>40000</v>
      </c>
      <c r="E5">
        <f>1000000*tx_fpk!E5/(SUM(tx_fpk!E$2:E$11))</f>
        <v>100000</v>
      </c>
      <c r="F5">
        <f>1000000*tx_fpk!F5/(SUM(tx_fpk!F$2:F$11))</f>
        <v>100000</v>
      </c>
      <c r="G5">
        <f>1000000*tx_fpk!G5/(SUM(tx_fpk!G$2:G$11))</f>
        <v>50000</v>
      </c>
      <c r="H5">
        <f>1000000*tx_fpk!H5/(SUM(tx_fpk!H$2:H$11))</f>
        <v>40000</v>
      </c>
      <c r="I5">
        <f>1000000*tx_fpk!I5/(SUM(tx_fpk!I$2:I$11))</f>
        <v>52631.578947368413</v>
      </c>
      <c r="J5">
        <f>1000000*tx_fpk!J5/(SUM(tx_fpk!J$2:J$11))</f>
        <v>52631.578947368413</v>
      </c>
    </row>
    <row r="6" spans="1:10" x14ac:dyDescent="0.3">
      <c r="A6">
        <f>1000000*tx_fpk!A6/(SUM(tx_fpk!A$2:A$11))</f>
        <v>100000</v>
      </c>
      <c r="B6">
        <f>1000000*tx_fpk!B6/(SUM(tx_fpk!B$2:B$11))</f>
        <v>100000</v>
      </c>
      <c r="C6">
        <f>1000000*tx_fpk!C6/(SUM(tx_fpk!C$2:C$11))</f>
        <v>50000</v>
      </c>
      <c r="D6">
        <f>1000000*tx_fpk!D6/(SUM(tx_fpk!D$2:D$11))</f>
        <v>40000</v>
      </c>
      <c r="E6">
        <f>1000000*tx_fpk!E6/(SUM(tx_fpk!E$2:E$11))</f>
        <v>100000</v>
      </c>
      <c r="F6">
        <f>1000000*tx_fpk!F6/(SUM(tx_fpk!F$2:F$11))</f>
        <v>100000</v>
      </c>
      <c r="G6">
        <f>1000000*tx_fpk!G6/(SUM(tx_fpk!G$2:G$11))</f>
        <v>50000</v>
      </c>
      <c r="H6">
        <f>1000000*tx_fpk!H6/(SUM(tx_fpk!H$2:H$11))</f>
        <v>40000</v>
      </c>
      <c r="I6">
        <f>1000000*tx_fpk!I6/(SUM(tx_fpk!I$2:I$11))</f>
        <v>52631.578947368413</v>
      </c>
      <c r="J6">
        <f>1000000*tx_fpk!J6/(SUM(tx_fpk!J$2:J$11))</f>
        <v>52631.578947368413</v>
      </c>
    </row>
    <row r="7" spans="1:10" x14ac:dyDescent="0.3">
      <c r="A7">
        <f>1000000*tx_fpk!A7/(SUM(tx_fpk!A$2:A$11))</f>
        <v>100000</v>
      </c>
      <c r="B7">
        <f>1000000*tx_fpk!B7/(SUM(tx_fpk!B$2:B$11))</f>
        <v>100000</v>
      </c>
      <c r="C7">
        <f>1000000*tx_fpk!C7/(SUM(tx_fpk!C$2:C$11))</f>
        <v>50000</v>
      </c>
      <c r="D7">
        <f>1000000*tx_fpk!D7/(SUM(tx_fpk!D$2:D$11))</f>
        <v>40000</v>
      </c>
      <c r="E7">
        <f>1000000*tx_fpk!E7/(SUM(tx_fpk!E$2:E$11))</f>
        <v>100000</v>
      </c>
      <c r="F7">
        <f>1000000*tx_fpk!F7/(SUM(tx_fpk!F$2:F$11))</f>
        <v>100000</v>
      </c>
      <c r="G7">
        <f>1000000*tx_fpk!G7/(SUM(tx_fpk!G$2:G$11))</f>
        <v>50000</v>
      </c>
      <c r="H7">
        <f>1000000*tx_fpk!H7/(SUM(tx_fpk!H$2:H$11))</f>
        <v>40000</v>
      </c>
      <c r="I7">
        <f>1000000*tx_fpk!I7/(SUM(tx_fpk!I$2:I$11))</f>
        <v>52631.578947368413</v>
      </c>
      <c r="J7">
        <f>1000000*tx_fpk!J7/(SUM(tx_fpk!J$2:J$11))</f>
        <v>52631.578947368413</v>
      </c>
    </row>
    <row r="8" spans="1:10" x14ac:dyDescent="0.3">
      <c r="A8">
        <f>1000000*tx_fpk!A8/(SUM(tx_fpk!A$2:A$11))</f>
        <v>100000</v>
      </c>
      <c r="B8">
        <f>1000000*tx_fpk!B8/(SUM(tx_fpk!B$2:B$11))</f>
        <v>100000</v>
      </c>
      <c r="C8">
        <f>1000000*tx_fpk!C8/(SUM(tx_fpk!C$2:C$11))</f>
        <v>50000</v>
      </c>
      <c r="D8">
        <f>1000000*tx_fpk!D8/(SUM(tx_fpk!D$2:D$11))</f>
        <v>40000</v>
      </c>
      <c r="E8">
        <f>1000000*tx_fpk!E8/(SUM(tx_fpk!E$2:E$11))</f>
        <v>100000</v>
      </c>
      <c r="F8">
        <f>1000000*tx_fpk!F8/(SUM(tx_fpk!F$2:F$11))</f>
        <v>100000</v>
      </c>
      <c r="G8">
        <f>1000000*tx_fpk!G8/(SUM(tx_fpk!G$2:G$11))</f>
        <v>50000</v>
      </c>
      <c r="H8">
        <f>1000000*tx_fpk!H8/(SUM(tx_fpk!H$2:H$11))</f>
        <v>40000</v>
      </c>
      <c r="I8">
        <f>1000000*tx_fpk!I8/(SUM(tx_fpk!I$2:I$11))</f>
        <v>52631.578947368413</v>
      </c>
      <c r="J8">
        <f>1000000*tx_fpk!J8/(SUM(tx_fpk!J$2:J$11))</f>
        <v>52631.578947368413</v>
      </c>
    </row>
    <row r="9" spans="1:10" x14ac:dyDescent="0.3">
      <c r="A9">
        <f>1000000*tx_fpk!A9/(SUM(tx_fpk!A$2:A$11))</f>
        <v>100000</v>
      </c>
      <c r="B9">
        <f>1000000*tx_fpk!B9/(SUM(tx_fpk!B$2:B$11))</f>
        <v>100000</v>
      </c>
      <c r="C9">
        <f>1000000*tx_fpk!C9/(SUM(tx_fpk!C$2:C$11))</f>
        <v>50000</v>
      </c>
      <c r="D9">
        <f>1000000*tx_fpk!D9/(SUM(tx_fpk!D$2:D$11))</f>
        <v>240000</v>
      </c>
      <c r="E9">
        <f>1000000*tx_fpk!E9/(SUM(tx_fpk!E$2:E$11))</f>
        <v>100000</v>
      </c>
      <c r="F9">
        <f>1000000*tx_fpk!F9/(SUM(tx_fpk!F$2:F$11))</f>
        <v>100000</v>
      </c>
      <c r="G9">
        <f>1000000*tx_fpk!G9/(SUM(tx_fpk!G$2:G$11))</f>
        <v>50000</v>
      </c>
      <c r="H9">
        <f>1000000*tx_fpk!H9/(SUM(tx_fpk!H$2:H$11))</f>
        <v>240000</v>
      </c>
      <c r="I9">
        <f>1000000*tx_fpk!I9/(SUM(tx_fpk!I$2:I$11))</f>
        <v>52631.578947368413</v>
      </c>
      <c r="J9">
        <f>1000000*tx_fpk!J9/(SUM(tx_fpk!J$2:J$11))</f>
        <v>52631.578947368413</v>
      </c>
    </row>
    <row r="10" spans="1:10" x14ac:dyDescent="0.3">
      <c r="A10">
        <f>1000000*tx_fpk!A10/(SUM(tx_fpk!A$2:A$11))</f>
        <v>100000</v>
      </c>
      <c r="B10">
        <f>1000000*tx_fpk!B10/(SUM(tx_fpk!B$2:B$11))</f>
        <v>100000</v>
      </c>
      <c r="C10">
        <f>1000000*tx_fpk!C10/(SUM(tx_fpk!C$2:C$11))</f>
        <v>300000</v>
      </c>
      <c r="D10">
        <f>1000000*tx_fpk!D10/(SUM(tx_fpk!D$2:D$11))</f>
        <v>240000</v>
      </c>
      <c r="E10">
        <f>1000000*tx_fpk!E10/(SUM(tx_fpk!E$2:E$11))</f>
        <v>100000</v>
      </c>
      <c r="F10">
        <f>1000000*tx_fpk!F10/(SUM(tx_fpk!F$2:F$11))</f>
        <v>100000</v>
      </c>
      <c r="G10">
        <f>1000000*tx_fpk!G10/(SUM(tx_fpk!G$2:G$11))</f>
        <v>300000</v>
      </c>
      <c r="H10">
        <f>1000000*tx_fpk!H10/(SUM(tx_fpk!H$2:H$11))</f>
        <v>240000</v>
      </c>
      <c r="I10">
        <f>1000000*tx_fpk!I10/(SUM(tx_fpk!I$2:I$11))</f>
        <v>52631.578947368413</v>
      </c>
      <c r="J10">
        <f>1000000*tx_fpk!J10/(SUM(tx_fpk!J$2:J$11))</f>
        <v>52631.578947368413</v>
      </c>
    </row>
    <row r="11" spans="1:10" x14ac:dyDescent="0.3">
      <c r="A11">
        <f>1000000*tx_fpk!A11/(SUM(tx_fpk!A$2:A$11))</f>
        <v>100000</v>
      </c>
      <c r="B11">
        <f>1000000*tx_fpk!B11/(SUM(tx_fpk!B$2:B$11))</f>
        <v>100000</v>
      </c>
      <c r="C11">
        <f>1000000*tx_fpk!C11/(SUM(tx_fpk!C$2:C$11))</f>
        <v>300000</v>
      </c>
      <c r="D11">
        <f>1000000*tx_fpk!D11/(SUM(tx_fpk!D$2:D$11))</f>
        <v>240000</v>
      </c>
      <c r="E11">
        <f>1000000*tx_fpk!E11/(SUM(tx_fpk!E$2:E$11))</f>
        <v>100000</v>
      </c>
      <c r="F11">
        <f>1000000*tx_fpk!F11/(SUM(tx_fpk!F$2:F$11))</f>
        <v>100000</v>
      </c>
      <c r="G11">
        <f>1000000*tx_fpk!G11/(SUM(tx_fpk!G$2:G$11))</f>
        <v>300000</v>
      </c>
      <c r="H11">
        <f>1000000*tx_fpk!H11/(SUM(tx_fpk!H$2:H$11))</f>
        <v>240000</v>
      </c>
      <c r="I11">
        <f>1000000*tx_fpk!I11/(SUM(tx_fpk!I$2:I$11))</f>
        <v>526315.78947368416</v>
      </c>
      <c r="J11">
        <f>1000000*tx_fpk!J11/(SUM(tx_fpk!J$2:J$11))</f>
        <v>526315.78947368416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annotation</vt:lpstr>
      <vt:lpstr>design</vt:lpstr>
      <vt:lpstr>tx_prop</vt:lpstr>
      <vt:lpstr>Lib_size</vt:lpstr>
      <vt:lpstr>tx_raw</vt:lpstr>
      <vt:lpstr>tx_len</vt:lpstr>
      <vt:lpstr>tx_fpk</vt:lpstr>
      <vt:lpstr>tx_fpkm</vt:lpstr>
      <vt:lpstr>tx_tpm</vt:lpstr>
      <vt:lpstr>mrn_fact</vt:lpstr>
      <vt:lpstr>tx_fpkm_mrn</vt:lpstr>
      <vt:lpstr>tx_tpm_mrn</vt:lpstr>
      <vt:lpstr>tx_fpk_mrncoef_bysp_rfall_desgn</vt:lpstr>
      <vt:lpstr>tx_fpk_mrn_bysp_rfall_desgn</vt:lpstr>
      <vt:lpstr>tx_fpk_mrncoef_bysp_rfall_batch</vt:lpstr>
      <vt:lpstr>tx_fpk_mrn_bysp_rfall_batch</vt:lpstr>
      <vt:lpstr>tx_fpk_mrncoef_bysp_rfall_grp</vt:lpstr>
      <vt:lpstr>tx_fpk_mrn_bysp_rfall_grp</vt:lpstr>
      <vt:lpstr>tx_fpk_mrn_bysp_rfall_grp_b1A</vt:lpstr>
      <vt:lpstr>tx_fpk_mrn_bysp_rfall_grp_b2C</vt:lpstr>
      <vt:lpstr>tx_fpk_mrn_bysp_rfall_grp_b2E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Julien-Pro</dc:creator>
  <cp:lastModifiedBy>Julien-Pro</cp:lastModifiedBy>
  <dcterms:created xsi:type="dcterms:W3CDTF">2022-09-15T09:01:51Z</dcterms:created>
  <dcterms:modified xsi:type="dcterms:W3CDTF">2022-10-05T19:11:31Z</dcterms:modified>
</cp:coreProperties>
</file>