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06E640F-CA5A-471F-8E8E-D698EB4953DB}" xr6:coauthVersionLast="47" xr6:coauthVersionMax="47" xr10:uidLastSave="{00000000-0000-0000-0000-000000000000}"/>
  <bookViews>
    <workbookView xWindow="-120" yWindow="-120" windowWidth="20730" windowHeight="11160" firstSheet="3" activeTab="7" xr2:uid="{00000000-000D-0000-FFFF-FFFF00000000}"/>
  </bookViews>
  <sheets>
    <sheet name="Total Sales Over Time" sheetId="18" r:id="rId1"/>
    <sheet name="Sheet2" sheetId="22" r:id="rId2"/>
    <sheet name="Country Barchart" sheetId="19" r:id="rId3"/>
    <sheet name="Top 5 Customers" sheetId="20" r:id="rId4"/>
    <sheet name="orders" sheetId="17" r:id="rId5"/>
    <sheet name="customers" sheetId="13" r:id="rId6"/>
    <sheet name="products" sheetId="2" r:id="rId7"/>
    <sheet name="Coffee Sales Dashboard" sheetId="21" r:id="rId8"/>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421" i="17"/>
  <c r="M437" i="17"/>
  <c r="M453" i="17"/>
  <c r="M469" i="17"/>
  <c r="M485" i="17"/>
  <c r="M501" i="17"/>
  <c r="M517" i="17"/>
  <c r="M533" i="17"/>
  <c r="M549" i="17"/>
  <c r="M565" i="17"/>
  <c r="M581" i="17"/>
  <c r="M597" i="17"/>
  <c r="M613" i="17"/>
  <c r="M629" i="17"/>
  <c r="M645" i="17"/>
  <c r="M661" i="17"/>
  <c r="M677" i="17"/>
  <c r="M693" i="17"/>
  <c r="M709" i="17"/>
  <c r="M725" i="17"/>
  <c r="M741" i="17"/>
  <c r="M757" i="17"/>
  <c r="M773" i="17"/>
  <c r="M789" i="17"/>
  <c r="M805" i="17"/>
  <c r="M821" i="17"/>
  <c r="M837" i="17"/>
  <c r="M853" i="17"/>
  <c r="M869" i="17"/>
  <c r="M885" i="17"/>
  <c r="M901" i="17"/>
  <c r="M917" i="17"/>
  <c r="M933" i="17"/>
  <c r="M949" i="17"/>
  <c r="M965" i="17"/>
  <c r="M981" i="17"/>
  <c r="M997"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<sst xmlns="http://schemas.openxmlformats.org/spreadsheetml/2006/main" count="11128" uniqueCount="6221">
  <si>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</si>
  <si>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</si>
  <si>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</si>
  <si>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</si>
  <si>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</si>
  <si>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</si>
  <si>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</si>
  <si>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</si>
  <si>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</si>
  <si>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</si>
  <si>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</si>
  <si>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</si>
  <si>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</si>
  <si>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</si>
  <si>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</si>
  <si>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</si>
  <si>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</si>
  <si>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</si>
  <si>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</si>
  <si>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</si>
  <si>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</si>
  <si>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</si>
  <si>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</si>
  <si>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</si>
  <si>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</si>
  <si>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</si>
  <si>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</si>
  <si>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</si>
  <si>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</si>
  <si>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</si>
  <si>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</si>
  <si>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</si>
  <si>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</si>
  <si>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</si>
  <si>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</si>
  <si>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</si>
  <si>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</si>
  <si>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</si>
  <si>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</si>
  <si>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</si>
  <si>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</si>
  <si>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</si>
  <si>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</si>
  <si>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</si>
  <si>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</si>
  <si>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</si>
  <si>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</si>
  <si>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</si>
  <si>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</si>
  <si>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</si>
  <si>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</si>
  <si>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</si>
  <si>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</si>
  <si>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</si>
  <si>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</si>
  <si>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</si>
  <si>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</si>
  <si>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</si>
  <si>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</si>
  <si>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</si>
  <si>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</si>
  <si>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</si>
  <si>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</si>
  <si>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</si>
  <si>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</si>
  <si>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</si>
  <si>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</si>
  <si>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</si>
  <si>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</si>
  <si>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</si>
  <si>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</si>
  <si>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</si>
  <si>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</si>
  <si>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</si>
  <si>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</si>
  <si>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</si>
  <si>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</si>
  <si>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</si>
  <si>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</si>
  <si>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</si>
  <si>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</si>
  <si>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</si>
  <si>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</si>
  <si>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</si>
  <si>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</si>
  <si>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</si>
  <si>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</si>
  <si>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</si>
  <si>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</si>
  <si>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</si>
  <si>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</si>
  <si>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</si>
  <si>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</si>
  <si>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</si>
  <si>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</si>
  <si>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</si>
  <si>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</si>
  <si>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</si>
  <si>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</si>
  <si>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</si>
  <si>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</si>
  <si>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</si>
  <si>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</si>
  <si>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</si>
  <si>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</si>
  <si>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</si>
  <si>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</si>
  <si>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</si>
  <si>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</si>
  <si>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</si>
  <si>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</si>
  <si>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</si>
  <si>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</si>
  <si>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</si>
  <si>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</si>
  <si>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</si>
  <si>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</si>
  <si>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</si>
  <si>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</si>
  <si>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</si>
  <si>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</si>
  <si>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</si>
  <si>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</si>
  <si>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</si>
  <si>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</si>
  <si>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</si>
  <si>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</si>
  <si>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</si>
  <si>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</si>
  <si>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</si>
  <si>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</si>
  <si>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</si>
  <si>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</si>
  <si>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</si>
  <si>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</si>
  <si>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</si>
  <si>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</si>
  <si>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</si>
  <si>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</si>
  <si>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</si>
  <si>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</si>
  <si>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</si>
  <si>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</si>
  <si>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</si>
  <si>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</si>
  <si>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</si>
  <si>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</si>
  <si>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</si>
  <si>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</si>
  <si>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</si>
  <si>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</si>
  <si>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</si>
  <si>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</si>
  <si>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</si>
  <si>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</si>
  <si>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</si>
  <si>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</si>
  <si>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</si>
  <si>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</si>
  <si>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</si>
  <si>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</si>
  <si>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</si>
  <si>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</si>
  <si>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</si>
  <si>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</si>
  <si>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</si>
  <si>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</si>
  <si>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</si>
  <si>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</si>
  <si>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</si>
  <si>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</si>
  <si>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</si>
  <si>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</si>
  <si>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</si>
  <si>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</si>
  <si>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</si>
  <si>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</si>
  <si>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</si>
  <si>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</si>
  <si>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</si>
  <si>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</si>
  <si>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</si>
  <si>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</si>
  <si>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</si>
  <si>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</si>
  <si>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</si>
  <si>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</si>
  <si>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</si>
  <si>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</si>
  <si>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</si>
  <si>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</si>
  <si>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</si>
  <si>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</si>
  <si>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</si>
  <si>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</si>
  <si>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</si>
  <si>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</si>
  <si>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</si>
  <si>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</si>
  <si>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</si>
  <si>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</si>
  <si>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</si>
  <si>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</si>
  <si>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</si>
  <si>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</si>
  <si>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</si>
  <si>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</si>
  <si>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</si>
  <si>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</si>
  <si>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</si>
  <si>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</si>
  <si>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</si>
  <si>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</si>
  <si>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</si>
  <si>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</si>
  <si>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</si>
  <si>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</si>
  <si>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</si>
  <si>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</si>
  <si>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</si>
  <si>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</si>
  <si>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</si>
  <si>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</si>
  <si>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</si>
  <si>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</si>
  <si>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</si>
  <si>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</si>
  <si>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</si>
  <si>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</si>
  <si>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</si>
  <si>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</si>
  <si>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</si>
  <si>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</si>
  <si>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</si>
  <si>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</si>
  <si>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</si>
  <si>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</si>
  <si>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</si>
  <si>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</si>
  <si>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</si>
  <si>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</si>
  <si>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</si>
  <si>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</si>
  <si>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</si>
  <si>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</si>
  <si>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</si>
  <si>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</si>
  <si>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</si>
  <si>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</si>
  <si>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</si>
  <si>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</si>
  <si>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</si>
  <si>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</si>
  <si>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</si>
  <si>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</si>
  <si>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</si>
  <si>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</si>
  <si>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</si>
  <si>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</si>
  <si>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</si>
  <si>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</si>
  <si>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</si>
  <si>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</si>
  <si>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</si>
  <si>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</si>
  <si>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</si>
  <si>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</si>
  <si>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</si>
  <si>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</si>
  <si>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</si>
  <si>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</si>
  <si>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</si>
  <si>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</si>
  <si>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</si>
  <si>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</si>
  <si>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</si>
  <si>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</si>
  <si>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</si>
  <si>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</si>
  <si>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</si>
  <si>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</si>
  <si>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</si>
  <si>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</si>
  <si>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</si>
  <si>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</si>
  <si>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</si>
  <si>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</si>
  <si>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</si>
  <si>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</si>
  <si>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</si>
  <si>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</si>
  <si>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</si>
  <si>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</si>
  <si>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</si>
  <si>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</si>
  <si>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</si>
  <si>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</si>
  <si>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</si>
  <si>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</si>
  <si>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</si>
  <si>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</si>
  <si>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</si>
  <si>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</si>
  <si>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</si>
  <si>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</si>
  <si>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</si>
  <si>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</si>
  <si>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</si>
  <si>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</si>
  <si>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</si>
  <si>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</si>
  <si>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</si>
  <si>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</si>
  <si>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</si>
  <si>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</si>
  <si>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</si>
  <si>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</si>
  <si>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</si>
  <si>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</si>
  <si>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</si>
  <si>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</si>
  <si>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</si>
  <si>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</si>
  <si>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</si>
  <si>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</si>
  <si>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</si>
  <si>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</si>
  <si>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</si>
  <si>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</si>
  <si>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</si>
  <si>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</si>
  <si>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</si>
  <si>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</si>
  <si>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</si>
  <si>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</si>
  <si>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</si>
  <si>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</si>
  <si>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</si>
  <si>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</si>
  <si>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</si>
  <si>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</si>
  <si>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</si>
  <si>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</si>
  <si>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</si>
  <si>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</si>
  <si>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</si>
  <si>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</si>
  <si>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</si>
  <si>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</si>
  <si>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</si>
  <si>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</si>
  <si>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</si>
  <si>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</si>
  <si>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</si>
  <si>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</si>
  <si>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</si>
  <si>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</si>
  <si>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</si>
  <si>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</si>
  <si>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</si>
  <si>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</si>
  <si>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</si>
  <si>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</si>
  <si>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</si>
  <si>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</si>
  <si>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</si>
  <si>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</si>
  <si>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</si>
  <si>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</si>
  <si>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</si>
  <si>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</si>
  <si>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</si>
  <si>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</si>
  <si>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</si>
  <si>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</si>
  <si>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</si>
  <si>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</si>
  <si>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</si>
  <si>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</si>
  <si>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</si>
  <si>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</si>
  <si>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</si>
  <si>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</si>
  <si>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</si>
  <si>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</si>
  <si>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</si>
  <si>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</si>
  <si>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</si>
  <si>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</si>
  <si>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</si>
  <si>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</si>
  <si>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</si>
  <si>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</si>
  <si>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</si>
  <si>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</si>
  <si>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</si>
  <si>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</si>
  <si>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</si>
  <si>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</si>
  <si>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</si>
  <si>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</si>
  <si>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</si>
  <si>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</si>
  <si>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</si>
  <si>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</si>
  <si>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</si>
  <si>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</si>
  <si>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</si>
  <si>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</si>
  <si>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</si>
  <si>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</si>
  <si>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</si>
  <si>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</si>
  <si>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</si>
  <si>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</si>
  <si>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</si>
  <si>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</si>
  <si>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</si>
  <si>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</si>
  <si>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</si>
  <si>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</si>
  <si>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</si>
  <si>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</si>
  <si>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</si>
  <si>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</si>
  <si>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</si>
  <si>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</si>
  <si>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</si>
  <si>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</si>
  <si>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</si>
  <si>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</si>
  <si>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</si>
  <si>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</si>
  <si>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</si>
  <si>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</si>
  <si>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</si>
  <si>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</si>
  <si>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</si>
  <si>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</si>
  <si>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</si>
  <si>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</si>
  <si>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</si>
  <si>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</si>
  <si>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</si>
  <si>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</si>
  <si>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</si>
  <si>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</si>
  <si>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</si>
  <si>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</si>
  <si>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</si>
  <si>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</si>
  <si>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</si>
  <si>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</si>
  <si>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</si>
  <si>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</si>
  <si>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</si>
  <si>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</si>
  <si>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</si>
  <si>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</si>
  <si>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</si>
  <si>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</si>
  <si>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</si>
  <si>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</si>
  <si>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</si>
  <si>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</si>
  <si>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</si>
  <si>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</si>
  <si>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</si>
  <si>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</si>
  <si>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</si>
  <si>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</si>
  <si>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</si>
  <si>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</si>
  <si>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</si>
  <si>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</si>
  <si>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</si>
  <si>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</si>
  <si>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</si>
  <si>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</si>
  <si>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</si>
  <si>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</si>
  <si>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</si>
  <si>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</si>
  <si>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</si>
  <si>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</si>
  <si>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</si>
  <si>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</si>
  <si>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</si>
  <si>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</si>
  <si>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</si>
  <si>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</si>
  <si>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</si>
  <si>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</si>
  <si>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</si>
  <si>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</si>
  <si>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</si>
  <si>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</si>
  <si>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</si>
  <si>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</si>
  <si>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</si>
  <si>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</si>
  <si>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</si>
  <si>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</si>
  <si>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</si>
  <si>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</si>
  <si>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</si>
  <si>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</si>
  <si>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</si>
  <si>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</si>
  <si>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</si>
  <si>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</si>
  <si>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</si>
  <si>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</si>
  <si>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</si>
  <si>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</si>
  <si>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</si>
  <si>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</si>
  <si>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</si>
  <si>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</si>
  <si>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</si>
  <si>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</si>
  <si>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</si>
  <si>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</si>
  <si>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</si>
  <si>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</si>
  <si>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</si>
  <si>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</si>
  <si>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</si>
  <si>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</si>
  <si>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</si>
  <si>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</si>
  <si>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</si>
  <si>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</si>
  <si>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</si>
  <si>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</si>
  <si>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</si>
  <si>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</si>
  <si>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</si>
  <si>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</si>
  <si>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</si>
  <si>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</si>
  <si>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</si>
  <si>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</si>
  <si>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</si>
  <si>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</si>
  <si>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</si>
  <si>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</si>
  <si>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</si>
  <si>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</si>
  <si>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</si>
  <si>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</si>
  <si>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</si>
  <si>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</si>
  <si>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</si>
  <si>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</si>
  <si>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</si>
  <si>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</si>
  <si>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</si>
  <si>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</si>
  <si>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</si>
  <si>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</si>
  <si>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</si>
  <si>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</si>
  <si>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</si>
  <si>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</si>
  <si>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</si>
  <si>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</si>
  <si>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</si>
  <si>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</si>
  <si>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</si>
  <si>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</si>
  <si>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</si>
  <si>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</si>
  <si>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</si>
  <si>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</si>
  <si>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</si>
  <si>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</si>
  <si>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</si>
  <si>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</si>
  <si>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</si>
  <si>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</si>
  <si>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</si>
  <si>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</si>
  <si>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</si>
  <si>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</si>
  <si>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</si>
  <si>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</si>
  <si>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</si>
  <si>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</si>
  <si>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</si>
  <si>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</si>
  <si>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</si>
  <si>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</si>
  <si>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</si>
  <si>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</si>
  <si>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</si>
  <si>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</si>
  <si>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</si>
  <si>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</si>
  <si>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</si>
  <si>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</si>
  <si>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</si>
  <si>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</si>
  <si>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</si>
  <si>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</si>
  <si>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</si>
  <si>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</si>
  <si>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</si>
  <si>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</si>
  <si>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</si>
  <si>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</si>
  <si>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</si>
  <si>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</si>
  <si>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</si>
  <si>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</si>
  <si>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</si>
  <si>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</si>
  <si>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</si>
  <si>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</si>
  <si>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</si>
  <si>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</si>
  <si>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</si>
  <si>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</si>
  <si>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</si>
  <si>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</si>
  <si>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</si>
  <si>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</si>
  <si>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</si>
  <si>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</si>
  <si>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</si>
  <si>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</si>
  <si>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</si>
  <si>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</si>
  <si>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</si>
  <si>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</si>
  <si>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</si>
  <si>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</si>
  <si>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</si>
  <si>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</si>
  <si>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</si>
  <si>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</si>
  <si>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</si>
  <si>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</si>
  <si>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</si>
  <si>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</si>
  <si>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</si>
  <si>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</si>
  <si>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</si>
  <si>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</si>
  <si>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</si>
  <si>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</si>
  <si>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</si>
  <si>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</si>
  <si>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</si>
  <si>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</si>
  <si>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</si>
  <si>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</si>
  <si>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</si>
  <si>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</si>
  <si>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</si>
  <si>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</si>
  <si>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</si>
  <si>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</si>
  <si>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</si>
  <si>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</si>
  <si>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</si>
  <si>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</si>
  <si>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</si>
  <si>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</si>
  <si>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</si>
  <si>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</si>
  <si>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</si>
  <si>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</si>
  <si>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</si>
  <si>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</si>
  <si>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</si>
  <si>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</si>
  <si>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</si>
  <si>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</si>
  <si>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</si>
  <si>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</si>
  <si>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</si>
  <si>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</si>
  <si>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</si>
  <si>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</si>
  <si>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</si>
  <si>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</si>
  <si>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</si>
  <si>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</si>
  <si>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</si>
  <si>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</si>
  <si>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</si>
  <si>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</si>
  <si>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</si>
  <si>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</si>
  <si>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</si>
  <si>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</si>
  <si>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</si>
  <si>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</si>
  <si>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</si>
  <si>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</si>
  <si>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</si>
  <si>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</si>
  <si>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</si>
  <si>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</si>
  <si>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</si>
  <si>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</si>
  <si>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</si>
  <si>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</si>
  <si>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</si>
  <si>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</si>
  <si>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</si>
  <si>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</si>
  <si>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</si>
  <si>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</si>
  <si>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</si>
  <si>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</si>
  <si>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</si>
  <si>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</si>
  <si>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</si>
  <si>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</si>
  <si>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</si>
  <si>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</si>
  <si>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</si>
  <si>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</si>
  <si>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</si>
  <si>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</si>
  <si>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</si>
  <si>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</si>
  <si>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</si>
  <si>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</si>
  <si>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</si>
  <si>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</si>
  <si>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</si>
  <si>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</si>
  <si>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</si>
  <si>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</si>
  <si>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</si>
  <si>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</si>
  <si>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</si>
  <si>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</si>
  <si>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</si>
  <si>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</si>
  <si>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</si>
  <si>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</si>
  <si>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</si>
  <si>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</si>
  <si>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</si>
  <si>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</si>
  <si>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</si>
  <si>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</si>
  <si>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</si>
  <si>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</si>
  <si>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</si>
  <si>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</si>
  <si>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</si>
  <si>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</si>
  <si>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</si>
  <si>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</si>
  <si>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</si>
  <si>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</si>
  <si>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</si>
  <si>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</si>
  <si>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</si>
  <si>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</si>
  <si>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</si>
  <si>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</si>
  <si>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</si>
  <si>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</si>
  <si>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</si>
  <si>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</si>
  <si>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</si>
  <si>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</si>
  <si>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</si>
  <si>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</si>
  <si>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</si>
  <si>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</si>
  <si>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</si>
  <si>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</si>
  <si>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</si>
  <si>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</si>
  <si>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</si>
  <si>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</si>
  <si>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</si>
  <si>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</si>
  <si>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</si>
  <si>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</si>
  <si>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</si>
  <si>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</si>
  <si>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</si>
  <si>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</si>
  <si>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</si>
  <si>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</si>
  <si>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</si>
  <si>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</si>
  <si>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</si>
  <si>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</si>
  <si>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</si>
  <si>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</si>
  <si>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</si>
  <si>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</si>
  <si>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</si>
  <si>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</si>
  <si>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</si>
  <si>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</si>
  <si>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</si>
  <si>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</si>
  <si>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</si>
  <si>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</si>
  <si>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</si>
  <si>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</si>
  <si>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</si>
  <si>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</si>
  <si>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</si>
  <si>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</si>
  <si>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</si>
  <si>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</si>
  <si>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</si>
  <si>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</si>
  <si>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</si>
  <si>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</si>
  <si>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</si>
  <si>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</si>
  <si>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</si>
  <si>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</si>
  <si>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</si>
  <si>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</si>
  <si>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</si>
  <si>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</si>
  <si>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</si>
  <si>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</si>
  <si>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</si>
  <si>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</si>
  <si>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</si>
  <si>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</si>
  <si>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</si>
  <si>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</si>
  <si>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</si>
  <si>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</si>
  <si>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</si>
  <si>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</si>
  <si>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</si>
  <si>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</si>
  <si>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</si>
  <si>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</si>
  <si>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</si>
  <si>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</si>
  <si>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</si>
  <si>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</si>
  <si>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</si>
  <si>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</si>
  <si>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</si>
  <si>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</si>
  <si>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</si>
  <si>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</si>
  <si>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</si>
  <si>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</si>
  <si>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</si>
  <si>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</si>
  <si>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</si>
  <si>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</si>
  <si>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</si>
  <si>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</si>
  <si>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</si>
  <si>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</si>
  <si>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</si>
  <si>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</si>
  <si>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</si>
  <si>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</si>
  <si>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</si>
  <si>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</si>
  <si>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</si>
  <si>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</si>
  <si>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</si>
  <si>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</si>
  <si>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</si>
  <si>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</si>
  <si>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</si>
  <si>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</si>
  <si>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</si>
  <si>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</si>
  <si>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</si>
  <si>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</si>
  <si>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</si>
  <si>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</si>
  <si>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</si>
  <si>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</si>
  <si>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</si>
  <si>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</si>
  <si>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</si>
  <si>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</si>
  <si>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</si>
  <si>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</si>
  <si>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</si>
  <si>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</si>
  <si>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</si>
  <si>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</si>
  <si>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</si>
  <si>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</si>
  <si>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</si>
  <si>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</si>
  <si>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</si>
  <si>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</si>
  <si>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</si>
  <si>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</si>
  <si>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</si>
  <si>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</si>
  <si>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</si>
  <si>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</si>
  <si>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</si>
  <si>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</si>
  <si>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</si>
  <si>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</si>
  <si>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</si>
  <si>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</si>
  <si>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</si>
  <si>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</si>
  <si>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</si>
  <si>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</si>
  <si>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</si>
  <si>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</si>
  <si>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</si>
  <si>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</si>
  <si>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</si>
  <si>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</si>
  <si>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</si>
  <si>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</si>
  <si>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</si>
  <si>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</si>
  <si>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</si>
  <si>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</si>
  <si>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</si>
  <si>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</si>
  <si>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</si>
  <si>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</si>
  <si>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</si>
  <si>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</si>
  <si>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</si>
  <si>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</si>
  <si>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</si>
  <si>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</si>
  <si>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</si>
  <si>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</si>
  <si>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</si>
  <si>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</si>
  <si>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</si>
  <si>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</si>
  <si>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</si>
  <si>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</si>
  <si>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</si>
  <si>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</si>
  <si>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</si>
  <si>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</si>
  <si>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</si>
  <si>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</si>
  <si>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</si>
  <si>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</si>
  <si>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</si>
  <si>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</si>
  <si>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</si>
  <si>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</si>
  <si>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</si>
  <si>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</si>
  <si>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</si>
  <si>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</si>
  <si>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</si>
  <si>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</si>
  <si>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</si>
  <si>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</si>
  <si>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</si>
  <si>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</si>
  <si>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</si>
  <si>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</si>
  <si>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</si>
  <si>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</si>
  <si>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</si>
  <si>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</si>
  <si>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</si>
  <si>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</si>
  <si>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</si>
  <si>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</si>
  <si>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</si>
  <si>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</si>
  <si>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</si>
  <si>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</si>
  <si>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</si>
  <si>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</si>
  <si>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</si>
  <si>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</si>
  <si>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</si>
  <si>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</si>
  <si>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</si>
  <si>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</si>
  <si>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</si>
  <si>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</si>
  <si>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</si>
  <si>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</si>
  <si>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</si>
  <si>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</si>
  <si>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</si>
  <si>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</si>
  <si>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</si>
  <si>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</si>
  <si>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</si>
  <si>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</si>
  <si>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</si>
  <si>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</si>
  <si>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</si>
  <si>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</si>
  <si>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</si>
  <si>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</si>
  <si>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</si>
  <si>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</si>
  <si>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</si>
  <si>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</si>
  <si>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</si>
  <si>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</si>
  <si>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</si>
  <si>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</si>
  <si>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</si>
  <si>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</si>
  <si>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</si>
  <si>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</si>
  <si>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</si>
  <si>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</si>
  <si>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</si>
  <si>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</si>
  <si>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</si>
  <si>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</si>
  <si>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</si>
  <si>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</si>
  <si>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</si>
  <si>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</si>
  <si>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</si>
  <si>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</si>
  <si>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</si>
  <si>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</si>
  <si>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</si>
  <si>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</si>
  <si>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</si>
  <si>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</si>
  <si>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</si>
  <si>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</si>
  <si>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</si>
  <si>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</si>
  <si>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</si>
  <si>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</si>
  <si>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</si>
  <si>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</si>
  <si>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</si>
  <si>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</si>
  <si>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</si>
  <si>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</si>
  <si>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</si>
  <si>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</si>
  <si>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</si>
  <si>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</si>
  <si>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</si>
  <si>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</si>
  <si>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</si>
  <si>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</si>
  <si>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</si>
  <si>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</si>
  <si>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</si>
  <si>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</si>
  <si>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</si>
  <si>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</si>
  <si>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</si>
  <si>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</si>
  <si>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</si>
  <si>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</si>
  <si>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</si>
  <si>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</si>
  <si>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</si>
  <si>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</si>
  <si>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</si>
  <si>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</si>
  <si>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</si>
  <si>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</si>
  <si>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</si>
  <si>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</si>
  <si>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</si>
  <si>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</si>
  <si>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</si>
  <si>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</si>
  <si>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</si>
  <si>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</si>
  <si>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</si>
  <si>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</si>
  <si>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</si>
  <si>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</si>
  <si>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</si>
  <si>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</si>
  <si>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</si>
  <si>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</si>
  <si>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</si>
  <si>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</si>
  <si>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</si>
  <si>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</si>
  <si>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</si>
  <si>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</si>
  <si>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</si>
  <si>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</si>
  <si>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</si>
  <si>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</si>
  <si>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</si>
  <si>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</si>
  <si>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</si>
  <si>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</si>
  <si>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</si>
  <si>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</si>
  <si>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</si>
  <si>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</si>
  <si>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</si>
  <si>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</si>
  <si>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</si>
  <si>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</si>
  <si>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</si>
  <si>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</si>
  <si>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</si>
  <si>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</si>
  <si>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</si>
  <si>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</si>
  <si>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</si>
  <si>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</si>
  <si>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</si>
  <si>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</si>
  <si>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</si>
  <si>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</si>
  <si>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</si>
  <si>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</si>
  <si>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</si>
  <si>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</si>
  <si>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</si>
  <si>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</si>
  <si>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</si>
  <si>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</si>
  <si>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</si>
  <si>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</si>
  <si>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</si>
  <si>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</si>
  <si>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</si>
  <si>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</si>
  <si>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</si>
  <si>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</si>
  <si>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</si>
  <si>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</si>
  <si>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</si>
  <si>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</si>
  <si>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</si>
  <si>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</si>
  <si>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</si>
  <si>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</si>
  <si>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</si>
  <si>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</si>
  <si>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</si>
  <si>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</si>
  <si>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</si>
  <si>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</si>
  <si>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</si>
  <si>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</si>
  <si>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</si>
  <si>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</si>
  <si>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</si>
  <si>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</si>
  <si>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</si>
  <si>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</si>
  <si>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</si>
  <si>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</si>
  <si>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</si>
  <si>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</si>
  <si>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</si>
  <si>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</si>
  <si>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</si>
  <si>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</si>
  <si>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</si>
  <si>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</si>
  <si>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</si>
  <si>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</si>
  <si>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</si>
  <si>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</si>
  <si>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</si>
  <si>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</si>
  <si>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</si>
  <si>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</si>
  <si>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</si>
  <si>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</si>
  <si>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</si>
  <si>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</si>
  <si>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</si>
  <si>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</si>
  <si>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</si>
  <si>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</si>
  <si>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</si>
  <si>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</si>
  <si>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</si>
  <si>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</si>
  <si>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</si>
  <si>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</si>
  <si>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</si>
  <si>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</si>
  <si>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</si>
  <si>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</si>
  <si>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</si>
  <si>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</si>
  <si>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</si>
  <si>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</si>
  <si>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</si>
  <si>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</si>
  <si>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</si>
  <si>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</si>
  <si>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</si>
  <si>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</si>
  <si>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</si>
  <si>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</si>
  <si>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</si>
  <si>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</si>
  <si>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</si>
  <si>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</si>
  <si>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</si>
  <si>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</si>
  <si>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</si>
  <si>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</si>
  <si>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</si>
  <si>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</si>
  <si>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</si>
  <si>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</si>
  <si>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</si>
  <si>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</si>
  <si>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</si>
  <si>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</si>
  <si>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</si>
  <si>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</si>
  <si>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</si>
  <si>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</si>
  <si>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</si>
  <si>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</si>
  <si>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</si>
  <si>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</si>
  <si>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</si>
  <si>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</si>
  <si>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</si>
  <si>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</si>
  <si>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</si>
  <si>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</si>
  <si>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</si>
  <si>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</si>
  <si>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</si>
  <si>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</si>
  <si>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</si>
  <si>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</si>
  <si>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</si>
  <si>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</si>
  <si>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</si>
  <si>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</si>
  <si>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</si>
  <si>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</si>
  <si>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</si>
  <si>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</si>
  <si>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</si>
  <si>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</si>
  <si>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</si>
  <si>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</si>
  <si>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</si>
  <si>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</si>
  <si>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</si>
  <si>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</si>
  <si>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</si>
  <si>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</si>
  <si>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</si>
  <si>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</si>
  <si>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</si>
  <si>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</si>
  <si>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</si>
  <si>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</si>
  <si>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</si>
  <si>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</si>
  <si>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</si>
  <si>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</si>
  <si>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</si>
  <si>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</si>
  <si>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</si>
  <si>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</si>
  <si>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</si>
  <si>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</si>
  <si>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</si>
  <si>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</si>
  <si>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</si>
  <si>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</si>
  <si>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</si>
  <si>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</si>
  <si>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</si>
  <si>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</si>
  <si>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</si>
  <si>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</si>
  <si>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</si>
  <si>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</si>
  <si>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</si>
  <si>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</si>
  <si>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</si>
  <si>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</si>
  <si>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</si>
  <si>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</si>
  <si>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</si>
  <si>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</si>
  <si>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</si>
  <si>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</si>
  <si>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</si>
  <si>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</si>
  <si>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</si>
  <si>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</si>
  <si>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</si>
  <si>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</si>
  <si>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</si>
  <si>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</si>
  <si>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</si>
  <si>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</si>
  <si>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</si>
  <si>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</si>
  <si>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</si>
  <si>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</si>
  <si>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</si>
  <si>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</si>
  <si>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</si>
  <si>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</si>
  <si>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</si>
  <si>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</si>
  <si>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</si>
  <si>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</si>
  <si>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</si>
  <si>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</si>
  <si>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</si>
  <si>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</si>
  <si>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</si>
  <si>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</si>
  <si>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</si>
  <si>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</si>
  <si>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</si>
  <si>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</si>
  <si>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</si>
  <si>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</si>
  <si>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</si>
  <si>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</si>
  <si>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</si>
  <si>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</si>
  <si>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</si>
  <si>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</si>
  <si>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</si>
  <si>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</si>
  <si>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</si>
  <si>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</si>
  <si>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</si>
  <si>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</si>
  <si>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</si>
  <si>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</si>
  <si>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</si>
  <si>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</si>
  <si>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</si>
  <si>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</si>
  <si>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</si>
  <si>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</si>
  <si>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</si>
  <si>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</si>
  <si>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</si>
  <si>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</si>
  <si>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</si>
  <si>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</si>
  <si>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</si>
  <si>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</si>
  <si>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</si>
  <si>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</si>
  <si>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</si>
  <si>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</si>
  <si>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</si>
  <si>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</si>
  <si>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</si>
  <si>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</si>
  <si>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</si>
  <si>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</si>
  <si>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</si>
  <si>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</si>
  <si>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</si>
  <si>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</si>
  <si>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</si>
  <si>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</si>
  <si>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</si>
  <si>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</si>
  <si>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</si>
  <si>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</si>
  <si>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</si>
  <si>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</si>
  <si>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</si>
  <si>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</si>
  <si>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</si>
  <si>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</si>
  <si>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</si>
  <si>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</si>
  <si>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</si>
  <si>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</si>
  <si>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</si>
  <si>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</si>
  <si>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</si>
  <si>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</si>
  <si>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</si>
  <si>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</si>
  <si>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</si>
  <si>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</si>
  <si>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</si>
  <si>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</si>
  <si>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</si>
  <si>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</si>
  <si>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</si>
  <si>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</si>
  <si>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</si>
  <si>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</si>
  <si>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</si>
  <si>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</si>
  <si>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</si>
  <si>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</si>
  <si>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</si>
  <si>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</si>
  <si>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</si>
  <si>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</si>
  <si>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</si>
  <si>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</si>
  <si>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</si>
  <si>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</si>
  <si>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</si>
  <si>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</si>
  <si>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</si>
  <si>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</si>
  <si>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</si>
  <si>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</si>
  <si>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</si>
  <si>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</si>
  <si>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</si>
  <si>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</si>
  <si>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</si>
  <si>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</si>
  <si>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</si>
  <si>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</si>
  <si>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</si>
  <si>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</si>
  <si>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</si>
  <si>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</si>
  <si>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</si>
  <si>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</si>
  <si>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</si>
  <si>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</si>
  <si>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</si>
  <si>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</si>
  <si>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</si>
  <si>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</si>
  <si>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</si>
  <si>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</si>
  <si>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</si>
  <si>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</si>
  <si>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</si>
  <si>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</si>
  <si>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</si>
  <si>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</si>
  <si>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</si>
  <si>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</si>
  <si>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</si>
  <si>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</si>
  <si>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</si>
  <si>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</si>
  <si>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</si>
  <si>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</si>
  <si>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</si>
  <si>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</si>
  <si>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</si>
  <si>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</si>
  <si>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</si>
  <si>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</si>
  <si>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</si>
  <si>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</si>
  <si>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</si>
  <si>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</si>
  <si>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</si>
  <si>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</si>
  <si>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</si>
  <si>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</si>
  <si>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</si>
  <si>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</si>
  <si>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</si>
  <si>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</si>
  <si>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</si>
  <si>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</si>
  <si>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</si>
  <si>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</si>
  <si>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</si>
  <si>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</si>
  <si>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</si>
  <si>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</si>
  <si>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</si>
  <si>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</si>
  <si>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</si>
  <si>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</si>
  <si>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</si>
  <si>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</si>
  <si>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</si>
  <si>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</si>
  <si>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</si>
  <si>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</si>
  <si>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</si>
  <si>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</si>
  <si>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</si>
  <si>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</si>
  <si>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</si>
  <si>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</si>
  <si>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</si>
  <si>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</si>
  <si>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</si>
  <si>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</si>
  <si>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</si>
  <si>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</si>
  <si>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</si>
  <si>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</si>
  <si>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</si>
  <si>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</si>
  <si>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</si>
  <si>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</si>
  <si>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</si>
  <si>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</si>
  <si>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</si>
  <si>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</si>
  <si>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</si>
  <si>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</si>
  <si>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</si>
  <si>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</si>
  <si>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</si>
  <si>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</si>
  <si>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</si>
  <si>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</si>
  <si>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</si>
  <si>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</si>
  <si>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</si>
  <si>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</si>
  <si>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</si>
  <si>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</si>
  <si>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</si>
  <si>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</si>
  <si>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</si>
  <si>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</si>
  <si>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</si>
  <si>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</si>
  <si>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</si>
  <si>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</si>
  <si>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</si>
  <si>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</si>
  <si>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</si>
  <si>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</si>
  <si>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</si>
  <si>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</si>
  <si>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</si>
  <si>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</si>
  <si>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</si>
  <si>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</si>
  <si>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</si>
  <si>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</si>
  <si>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</si>
  <si>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</si>
  <si>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</si>
  <si>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</si>
  <si>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</si>
  <si>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</si>
  <si>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</si>
  <si>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</si>
  <si>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</si>
  <si>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</si>
  <si>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</si>
  <si>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</si>
  <si>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</si>
  <si>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</si>
  <si>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</si>
  <si>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</si>
  <si>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</si>
  <si>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</si>
  <si>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</si>
  <si>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</si>
  <si>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</si>
  <si>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</si>
  <si>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</si>
  <si>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</si>
  <si>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</si>
  <si>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</si>
  <si>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</si>
  <si>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</si>
  <si>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</si>
  <si>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</si>
  <si>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</si>
  <si>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</si>
  <si>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</si>
  <si>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</si>
  <si>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</si>
  <si>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</si>
  <si>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</si>
  <si>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</si>
  <si>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</si>
  <si>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</si>
  <si>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</si>
  <si>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</si>
  <si>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</si>
  <si>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</si>
  <si>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</si>
  <si>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</si>
  <si>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</si>
  <si>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</si>
  <si>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</si>
  <si>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</si>
  <si>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</si>
  <si>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</si>
  <si>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</si>
  <si>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</si>
  <si>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</si>
  <si>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</si>
  <si>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</si>
  <si>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</si>
  <si>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</si>
  <si>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</si>
  <si>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</si>
  <si>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</si>
  <si>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</si>
  <si>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</si>
  <si>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</si>
  <si>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</si>
  <si>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</si>
  <si>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</si>
  <si>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</si>
  <si>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</si>
  <si>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</si>
  <si>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</si>
  <si>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</si>
  <si>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</si>
  <si>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</si>
  <si>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</si>
  <si>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</si>
  <si>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</si>
  <si>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</si>
  <si>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</si>
  <si>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</si>
  <si>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</si>
  <si>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</si>
  <si>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</si>
  <si>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</si>
  <si>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</si>
  <si>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</si>
  <si>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</si>
  <si>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</si>
  <si>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</si>
  <si>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</si>
  <si>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</si>
  <si>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</si>
  <si>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</si>
  <si>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</si>
  <si>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</si>
  <si>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</si>
  <si>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</si>
  <si>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</si>
  <si>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</si>
  <si>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</si>
  <si>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</si>
  <si>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</si>
  <si>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</si>
  <si>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</si>
  <si>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</si>
  <si>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</si>
  <si>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</si>
  <si>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</si>
  <si>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</si>
  <si>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</si>
  <si>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</si>
  <si>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</si>
  <si>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</si>
  <si>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</si>
  <si>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</si>
  <si>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</si>
  <si>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</si>
  <si>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</si>
  <si>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</si>
  <si>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</si>
  <si>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</si>
  <si>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</si>
  <si>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</si>
  <si>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</si>
  <si>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</si>
  <si>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</si>
  <si>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</si>
  <si>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</si>
  <si>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</si>
  <si>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</si>
  <si>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</si>
  <si>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</si>
  <si>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</si>
  <si>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</si>
  <si>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</si>
  <si>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</si>
  <si>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</si>
  <si>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</si>
  <si>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</si>
  <si>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</si>
  <si>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</si>
  <si>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</si>
  <si>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</si>
  <si>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</si>
  <si>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</si>
  <si>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</si>
  <si>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</si>
  <si>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</si>
  <si>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</si>
  <si>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</si>
  <si>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</si>
  <si>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</si>
  <si>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</si>
  <si>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</si>
  <si>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</si>
  <si>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</si>
  <si>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</si>
  <si>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</si>
  <si>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</si>
  <si>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</si>
  <si>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</si>
  <si>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</si>
  <si>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</si>
  <si>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</si>
  <si>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</si>
  <si>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</si>
  <si>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</si>
  <si>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</si>
  <si>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</si>
  <si>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</si>
  <si>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</si>
  <si>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</si>
  <si>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</si>
  <si>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</si>
  <si>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</si>
  <si>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</si>
  <si>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</si>
  <si>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</si>
  <si>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</si>
  <si>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</si>
  <si>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</si>
  <si>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</si>
  <si>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</si>
  <si>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</si>
  <si>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</si>
  <si>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</si>
  <si>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</si>
  <si>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</si>
  <si>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</si>
  <si>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</si>
  <si>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</si>
  <si>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</si>
  <si>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</si>
  <si>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</si>
  <si>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</si>
  <si>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</si>
  <si>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</si>
  <si>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</si>
  <si>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</si>
  <si>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</si>
  <si>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</si>
  <si>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</si>
  <si>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</si>
  <si>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</si>
  <si>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</si>
  <si>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</si>
  <si>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</si>
  <si>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</si>
  <si>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</si>
  <si>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</si>
  <si>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</si>
  <si>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</si>
  <si>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</si>
  <si>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</si>
  <si>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</si>
  <si>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</si>
  <si>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</si>
  <si>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</si>
  <si>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</si>
  <si>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</si>
  <si>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</si>
  <si>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</si>
  <si>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</si>
  <si>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</si>
  <si>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</si>
  <si>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</si>
  <si>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</si>
  <si>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</si>
  <si>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</si>
  <si>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</si>
  <si>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</si>
  <si>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</si>
  <si>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</si>
  <si>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</si>
  <si>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</si>
  <si>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</si>
  <si>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</si>
  <si>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</si>
  <si>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</si>
  <si>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</si>
  <si>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</si>
  <si>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</si>
  <si>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</si>
  <si>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</si>
  <si>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</si>
  <si>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</si>
  <si>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</si>
  <si>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</si>
  <si>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</si>
  <si>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</si>
  <si>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</si>
  <si>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</si>
  <si>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</si>
  <si>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</si>
  <si>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</si>
  <si>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</si>
  <si>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</si>
  <si>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</si>
  <si>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</si>
  <si>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</si>
  <si>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</si>
  <si>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</si>
  <si>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</si>
  <si>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</si>
  <si>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</si>
  <si>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</si>
  <si>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</si>
  <si>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</si>
  <si>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</si>
  <si>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</si>
  <si>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</si>
  <si>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</si>
  <si>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</si>
  <si>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</si>
  <si>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</si>
  <si>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</si>
  <si>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</si>
  <si>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</si>
  <si>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</si>
  <si>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</si>
  <si>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</si>
  <si>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</si>
  <si>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</si>
  <si>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</si>
  <si>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</si>
  <si>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</si>
  <si>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</si>
  <si>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</si>
  <si>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</si>
  <si>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</si>
  <si>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</si>
  <si>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</si>
  <si>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</si>
  <si>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</si>
  <si>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</si>
  <si>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</si>
  <si>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</si>
  <si>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</si>
  <si>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</si>
  <si>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</si>
  <si>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</si>
  <si>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</si>
  <si>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</si>
  <si>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</si>
  <si>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</si>
  <si>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</si>
  <si>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</si>
  <si>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</si>
  <si>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</si>
  <si>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</si>
  <si>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</si>
  <si>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</si>
  <si>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</si>
  <si>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</si>
  <si>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</si>
  <si>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</si>
  <si>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</si>
  <si>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</si>
  <si>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</si>
  <si>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</si>
  <si>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</si>
  <si>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</si>
  <si>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</si>
  <si>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</si>
  <si>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</si>
  <si>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</si>
  <si>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</si>
  <si>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</si>
  <si>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</si>
  <si>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</si>
  <si>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</si>
  <si>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</si>
  <si>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</si>
  <si>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</si>
  <si>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</si>
  <si>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</si>
  <si>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</si>
  <si>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</si>
  <si>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</si>
  <si>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</si>
  <si>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</si>
  <si>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</si>
  <si>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</si>
  <si>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</si>
  <si>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</si>
  <si>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</si>
  <si>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</si>
  <si>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</si>
  <si>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</si>
  <si>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</si>
  <si>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</si>
  <si>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</si>
  <si>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</si>
  <si>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</si>
  <si>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</si>
  <si>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</si>
  <si>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</si>
  <si>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</si>
  <si>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</si>
  <si>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</si>
  <si>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</si>
  <si>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</si>
  <si>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</si>
  <si>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</si>
  <si>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</si>
  <si>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</si>
  <si>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</si>
  <si>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</si>
  <si>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</si>
  <si>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</si>
  <si>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</si>
  <si>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</si>
  <si>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</si>
  <si>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</si>
  <si>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</si>
  <si>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</si>
  <si>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</si>
  <si>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</si>
  <si>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</si>
  <si>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</si>
  <si>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</si>
  <si>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</si>
  <si>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</si>
  <si>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</si>
  <si>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</si>
  <si>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</si>
  <si>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</si>
  <si>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</si>
  <si>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</si>
  <si>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</si>
  <si>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</si>
  <si>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</si>
  <si>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</si>
  <si>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</si>
  <si>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</si>
  <si>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</si>
  <si>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</si>
  <si>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</si>
  <si>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</si>
  <si>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</si>
  <si>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</si>
  <si>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</si>
  <si>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</si>
  <si>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</si>
  <si>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</si>
  <si>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</si>
  <si>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</si>
  <si>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</si>
  <si>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</si>
  <si>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</si>
  <si>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</si>
  <si>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</si>
  <si>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</si>
  <si>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</si>
  <si>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</si>
  <si>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</si>
  <si>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</si>
  <si>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</si>
  <si>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</si>
  <si>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</si>
  <si>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</si>
  <si>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</si>
  <si>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</si>
  <si>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</si>
  <si>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</si>
  <si>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</si>
  <si>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</si>
  <si>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</si>
  <si>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</si>
  <si>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</si>
  <si>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</si>
  <si>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</si>
  <si>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</si>
  <si>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</si>
  <si>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</si>
  <si>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</si>
  <si>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</si>
  <si>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</si>
  <si>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</si>
  <si>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</si>
  <si>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</si>
  <si>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</si>
  <si>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</si>
  <si>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</si>
  <si>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</si>
  <si>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</si>
  <si>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</si>
  <si>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</si>
  <si>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</si>
  <si>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</si>
  <si>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</si>
  <si>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</si>
  <si>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</si>
  <si>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</si>
  <si>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</si>
  <si>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</si>
  <si>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</si>
  <si>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</si>
  <si>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</si>
  <si>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</si>
  <si>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</si>
  <si>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</si>
  <si>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</si>
  <si>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</si>
  <si>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</si>
  <si>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</si>
  <si>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</si>
  <si>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</si>
  <si>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</si>
  <si>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</si>
  <si>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</si>
  <si>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</si>
  <si>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</si>
  <si>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</si>
  <si>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</si>
  <si>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</si>
  <si>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</si>
  <si>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</si>
  <si>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</si>
  <si>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</si>
  <si>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</si>
  <si>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</si>
  <si>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</si>
  <si>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</si>
  <si>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</si>
  <si>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</si>
  <si>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</si>
  <si>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</si>
  <si>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</si>
  <si>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</si>
  <si>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</si>
  <si>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</si>
  <si>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</si>
  <si>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</si>
  <si>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</si>
  <si>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</si>
  <si>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</si>
  <si>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</si>
  <si>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</si>
  <si>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</si>
  <si>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</si>
  <si>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</si>
  <si>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</si>
  <si>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</si>
  <si>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</si>
  <si>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</si>
  <si>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</si>
  <si>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</si>
  <si>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</si>
  <si>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</si>
  <si>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</si>
  <si>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</si>
  <si>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</si>
  <si>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</si>
  <si>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</si>
  <si>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</si>
  <si>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</si>
  <si>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</si>
  <si>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</si>
  <si>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</si>
  <si>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</si>
  <si>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</si>
  <si>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</si>
  <si>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</si>
  <si>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</si>
  <si>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</si>
  <si>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</si>
  <si>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</si>
  <si>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</si>
  <si>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</si>
  <si>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</si>
  <si>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</si>
  <si>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</si>
  <si>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</si>
  <si>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</si>
  <si>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</si>
  <si>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</si>
  <si>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</si>
  <si>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</si>
  <si>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</si>
  <si>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</si>
  <si>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</si>
  <si>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</si>
  <si>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</si>
  <si>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</si>
  <si>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</si>
  <si>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</si>
  <si>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</si>
  <si>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</si>
  <si>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</si>
  <si>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</si>
  <si>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</si>
  <si>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</si>
  <si>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</si>
  <si>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</si>
  <si>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</si>
  <si>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</si>
  <si>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</si>
  <si>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</si>
  <si>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</si>
  <si>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</si>
  <si>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</si>
  <si>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</si>
  <si>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</si>
  <si>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</si>
  <si>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</si>
  <si>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</si>
  <si>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</si>
  <si>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</si>
  <si>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</si>
  <si>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</si>
  <si>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</si>
  <si>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</si>
  <si>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</si>
  <si>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</si>
  <si>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</si>
  <si>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</si>
  <si>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</si>
  <si>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</si>
  <si>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</si>
  <si>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</si>
  <si>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</si>
  <si>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</si>
  <si>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</si>
  <si>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</si>
  <si>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</si>
  <si>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</si>
  <si>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</si>
  <si>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</si>
  <si>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</si>
  <si>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</si>
  <si>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</si>
  <si>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</si>
  <si>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</si>
  <si>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</si>
  <si>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</si>
  <si>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</si>
  <si>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</si>
  <si>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</si>
  <si>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</si>
  <si>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</si>
  <si>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</si>
  <si>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</si>
  <si>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</si>
  <si>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</si>
  <si>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</si>
  <si>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</si>
  <si>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</si>
  <si>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</si>
  <si>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</si>
  <si>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</si>
  <si>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</si>
  <si>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</si>
  <si>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</si>
  <si>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</si>
  <si>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</si>
  <si>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</si>
  <si>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</si>
  <si>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</si>
  <si>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</si>
  <si>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</si>
  <si>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</si>
  <si>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</si>
  <si>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</si>
  <si>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</si>
  <si>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</si>
  <si>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</si>
  <si>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</si>
  <si>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</si>
  <si>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</si>
  <si>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</si>
  <si>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</si>
  <si>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</si>
  <si>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</si>
  <si>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</si>
  <si>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</si>
  <si>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</si>
  <si>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</si>
  <si>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</si>
  <si>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</si>
  <si>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</si>
  <si>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</si>
  <si>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</si>
  <si>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</si>
  <si>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</si>
  <si>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</si>
  <si>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</si>
  <si>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</si>
  <si>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</si>
  <si>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</si>
  <si>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</si>
  <si>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</si>
  <si>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</si>
  <si>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</si>
  <si>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</si>
  <si>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</si>
  <si>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</si>
  <si>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</si>
  <si>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</si>
  <si>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</si>
  <si>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</si>
  <si>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</si>
  <si>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</si>
  <si>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</si>
  <si>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</si>
  <si>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</si>
  <si>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</si>
  <si>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</si>
  <si>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</si>
  <si>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</si>
  <si>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</si>
  <si>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</si>
  <si>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</si>
  <si>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</si>
  <si>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</si>
  <si>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</si>
  <si>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</si>
  <si>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</si>
  <si>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</si>
  <si>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</si>
  <si>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</si>
  <si>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</si>
  <si>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</si>
  <si>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</si>
  <si>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</si>
  <si>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</si>
  <si>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</si>
  <si>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</si>
  <si>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</si>
  <si>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</si>
  <si>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</si>
  <si>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</si>
  <si>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</si>
  <si>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</si>
  <si>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</si>
  <si>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</si>
  <si>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</si>
  <si>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</si>
  <si>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</si>
  <si>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</si>
  <si>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</si>
  <si>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</si>
  <si>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</si>
  <si>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</si>
  <si>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</si>
  <si>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</si>
  <si>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</si>
  <si>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</si>
  <si>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</si>
  <si>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</si>
  <si>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</si>
  <si>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</si>
  <si>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</si>
  <si>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</si>
  <si>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</si>
  <si>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</si>
  <si>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</si>
  <si>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</si>
  <si>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</si>
  <si>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</si>
  <si>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</si>
  <si>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</si>
  <si>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</si>
  <si>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</si>
  <si>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</si>
  <si>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</si>
  <si>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</si>
  <si>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</si>
  <si>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</si>
  <si>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</si>
  <si>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</si>
  <si>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</si>
  <si>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</si>
  <si>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</si>
  <si>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</si>
  <si>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</si>
  <si>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</si>
  <si>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</si>
  <si>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</si>
  <si>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</si>
  <si>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</si>
  <si>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</si>
  <si>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</si>
  <si>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</si>
  <si>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</si>
  <si>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</si>
  <si>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</si>
  <si>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</si>
  <si>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</si>
  <si>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</si>
  <si>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</si>
  <si>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</si>
  <si>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</si>
  <si>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</si>
  <si>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</si>
  <si>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</si>
  <si>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</si>
  <si>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</si>
  <si>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</si>
  <si>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</si>
  <si>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</si>
  <si>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</si>
  <si>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</si>
  <si>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</si>
  <si>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</si>
  <si>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</si>
  <si>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</si>
  <si>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</si>
  <si>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</si>
  <si>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</si>
  <si>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</si>
  <si>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</si>
  <si>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</si>
  <si>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</si>
  <si>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</si>
  <si>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</si>
  <si>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</si>
  <si>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</si>
  <si>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</si>
  <si>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</si>
  <si>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</si>
  <si>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</si>
  <si>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</si>
  <si>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</si>
  <si>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</si>
  <si>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</si>
  <si>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</si>
  <si>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</si>
  <si>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</si>
  <si>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</si>
  <si>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</si>
  <si>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</si>
  <si>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</si>
  <si>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</si>
  <si>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</si>
  <si>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</si>
  <si>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</si>
  <si>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</si>
  <si>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</si>
  <si>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</si>
  <si>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</si>
  <si>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</si>
  <si>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</si>
  <si>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</si>
  <si>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</si>
  <si>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</si>
  <si>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</si>
  <si>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</si>
  <si>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</si>
  <si>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</si>
  <si>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</si>
  <si>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</si>
  <si>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</si>
  <si>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</si>
  <si>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</si>
  <si>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</si>
  <si>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</si>
  <si>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</si>
  <si>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</si>
  <si>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</si>
  <si>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</si>
  <si>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</si>
  <si>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</si>
  <si>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</si>
  <si>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</si>
  <si>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</si>
  <si>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</si>
  <si>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</si>
  <si>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</si>
  <si>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</si>
  <si>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</si>
  <si>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</si>
  <si>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</si>
  <si>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</si>
  <si>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</si>
  <si>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</si>
  <si>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</si>
  <si>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</si>
  <si>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</si>
  <si>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</si>
  <si>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</si>
  <si>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</si>
  <si>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</si>
  <si>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</si>
  <si>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</si>
  <si>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</si>
  <si>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</si>
  <si>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</si>
  <si>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</si>
  <si>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</si>
  <si>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</si>
  <si>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</si>
  <si>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</si>
  <si>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</si>
  <si>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</si>
  <si>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</si>
  <si>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</si>
  <si>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</si>
  <si>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</si>
  <si>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</si>
  <si>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</si>
  <si>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</si>
  <si>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</si>
  <si>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</si>
  <si>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</si>
  <si>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</si>
  <si>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</si>
  <si>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</si>
  <si>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</si>
  <si>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</si>
  <si>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</si>
  <si>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</si>
  <si>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</si>
  <si>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</si>
  <si>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</si>
  <si>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</si>
  <si>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</si>
  <si>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</si>
  <si>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</si>
  <si>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</si>
  <si>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</si>
  <si>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</si>
  <si>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</si>
  <si>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</si>
  <si>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</si>
  <si>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</si>
  <si>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</si>
  <si>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</si>
  <si>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</si>
  <si>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</si>
  <si>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</si>
  <si>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</si>
  <si>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</si>
  <si>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</si>
  <si>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</si>
  <si>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</si>
  <si>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</si>
  <si>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</si>
  <si>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</si>
  <si>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</si>
  <si>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</si>
  <si>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</si>
  <si>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</si>
  <si>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</si>
  <si>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</si>
  <si>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</si>
  <si>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</si>
  <si>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</si>
  <si>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</si>
  <si>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</si>
  <si>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</si>
  <si>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</si>
  <si>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</si>
  <si>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</si>
  <si>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</si>
  <si>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</si>
  <si>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</si>
  <si>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</si>
  <si>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</si>
  <si>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</si>
  <si>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</si>
  <si>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</si>
  <si>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</si>
  <si>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</si>
  <si>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</si>
  <si>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</si>
  <si>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</si>
  <si>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</si>
  <si>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</si>
  <si>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</si>
  <si>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</si>
  <si>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</si>
  <si>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</si>
  <si>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</si>
  <si>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</si>
  <si>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</si>
  <si>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</si>
  <si>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</si>
  <si>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</si>
  <si>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</si>
  <si>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</si>
  <si>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</si>
  <si>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</si>
  <si>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</si>
  <si>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</si>
  <si>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</si>
  <si>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</si>
  <si>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</si>
  <si>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</si>
  <si>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</si>
  <si>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</si>
  <si>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</si>
  <si>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</si>
  <si>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</si>
  <si>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</si>
  <si>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</si>
  <si>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</si>
  <si>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</si>
  <si>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</si>
  <si>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</si>
  <si>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</si>
  <si>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</si>
  <si>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</si>
  <si>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</si>
  <si>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</si>
  <si>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</si>
  <si>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</si>
  <si>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</si>
  <si>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</si>
  <si>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</si>
  <si>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</si>
  <si>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</si>
  <si>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</si>
  <si>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</si>
  <si>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</si>
  <si>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</si>
  <si>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</si>
  <si>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</si>
  <si>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</si>
  <si>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</si>
  <si>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</si>
  <si>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</si>
  <si>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</si>
  <si>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</si>
  <si>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</si>
  <si>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</si>
  <si>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</si>
  <si>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</si>
  <si>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</si>
  <si>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</si>
  <si>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</si>
  <si>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</si>
  <si>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</si>
  <si>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</si>
  <si>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</si>
  <si>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</si>
  <si>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</si>
  <si>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</si>
  <si>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</si>
  <si>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</si>
  <si>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</si>
  <si>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</si>
  <si>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</si>
  <si>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</si>
  <si>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</si>
  <si>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</si>
  <si>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</si>
  <si>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</si>
  <si>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</si>
  <si>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</si>
  <si>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</si>
  <si>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</si>
  <si>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</si>
  <si>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</si>
  <si>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</si>
  <si>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</si>
  <si>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</si>
  <si>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</si>
  <si>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</si>
  <si>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</si>
  <si>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</si>
  <si>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</si>
  <si>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</si>
  <si>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</si>
  <si>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</si>
  <si>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</si>
  <si>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</si>
  <si>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</si>
  <si>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</si>
  <si>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</si>
  <si>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</si>
  <si>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</si>
  <si>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</si>
  <si>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</si>
  <si>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</si>
  <si>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</si>
  <si>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</si>
  <si>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</si>
  <si>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</si>
  <si>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</si>
  <si>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</si>
  <si>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</si>
  <si>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</si>
  <si>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</si>
  <si>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</si>
  <si>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</si>
  <si>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</si>
  <si>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</si>
  <si>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</si>
  <si>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</si>
  <si>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</si>
  <si>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</si>
  <si>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</si>
  <si>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</si>
  <si>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</si>
  <si>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</si>
  <si>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</si>
  <si>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</si>
  <si>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</si>
  <si>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</si>
  <si>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</si>
  <si>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</si>
  <si>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</si>
  <si>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</si>
  <si>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</si>
  <si>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</si>
  <si>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</si>
  <si>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</si>
  <si>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</si>
  <si>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</si>
  <si>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</si>
  <si>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</si>
  <si>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</si>
  <si>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</si>
  <si>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</si>
  <si>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</si>
  <si>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</si>
  <si>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</si>
  <si>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</si>
  <si>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</si>
  <si>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</si>
  <si>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</si>
  <si>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</si>
  <si>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</si>
  <si>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</si>
  <si>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</si>
  <si>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</si>
  <si>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</si>
  <si>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</si>
  <si>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</si>
  <si>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</si>
  <si>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</si>
  <si>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</si>
  <si>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</si>
  <si>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</si>
  <si>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</si>
  <si>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</si>
  <si>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</si>
  <si>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</si>
  <si>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</si>
  <si>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</si>
  <si>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</si>
  <si>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</si>
  <si>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</si>
  <si>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</si>
  <si>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</si>
  <si>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</si>
  <si>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</si>
  <si>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</si>
  <si>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</si>
  <si>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</si>
  <si>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</si>
  <si>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</si>
  <si>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</si>
  <si>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</si>
  <si>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</si>
  <si>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</si>
  <si>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</si>
  <si>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</si>
  <si>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</si>
  <si>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</si>
  <si>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</si>
  <si>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</si>
  <si>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</si>
  <si>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</si>
  <si>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</si>
  <si>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</si>
  <si>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</si>
  <si>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</si>
  <si>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</si>
  <si>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</si>
  <si>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</si>
  <si>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</si>
  <si>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</si>
  <si>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</si>
  <si>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</si>
  <si>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</si>
  <si>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</si>
  <si>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</si>
  <si>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</si>
  <si>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</si>
  <si>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</si>
  <si>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</si>
  <si>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</si>
  <si>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</si>
  <si>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</si>
  <si>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</si>
  <si>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</si>
  <si>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</si>
  <si>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</si>
  <si>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</si>
  <si>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</si>
  <si>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</si>
  <si>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</si>
  <si>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</si>
  <si>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</si>
  <si>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</si>
  <si>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</si>
  <si>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</si>
  <si>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</si>
  <si>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</si>
  <si>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</si>
  <si>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</si>
  <si>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</si>
  <si>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</si>
  <si>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</si>
  <si>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</si>
  <si>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</si>
  <si>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</si>
  <si>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</si>
  <si>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</si>
  <si>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</si>
  <si>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</si>
  <si>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</si>
  <si>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</si>
  <si>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</si>
  <si>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</si>
  <si>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</si>
  <si>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</si>
  <si>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</si>
  <si>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</si>
  <si>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</si>
  <si>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</si>
  <si>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</si>
  <si>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</si>
  <si>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</si>
  <si>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</si>
  <si>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</si>
  <si>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</si>
  <si>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</si>
  <si>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</si>
  <si>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</si>
  <si>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</si>
  <si>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</si>
  <si>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</si>
  <si>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</si>
  <si>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</si>
  <si>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</si>
  <si>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</si>
  <si>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</si>
  <si>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</si>
  <si>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</si>
  <si>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</si>
  <si>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</si>
  <si>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</si>
  <si>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</si>
  <si>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</si>
  <si>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</si>
  <si>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</si>
  <si>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</si>
  <si>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</si>
  <si>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</si>
  <si>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</si>
  <si>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</si>
  <si>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</si>
  <si>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</si>
  <si>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</si>
  <si>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</si>
  <si>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</si>
  <si>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</si>
  <si>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</si>
  <si>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</si>
  <si>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</si>
  <si>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</si>
  <si>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</si>
  <si>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</si>
  <si>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</si>
  <si>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</si>
  <si>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</si>
  <si>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</si>
  <si>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</si>
  <si>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</si>
  <si>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</si>
  <si>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</si>
  <si>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</si>
  <si>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</si>
  <si>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</si>
  <si>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</si>
  <si>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</si>
  <si>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</si>
  <si>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</si>
  <si>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</si>
  <si>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</si>
  <si>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</si>
  <si>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</si>
  <si>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</si>
  <si>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</si>
  <si>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</si>
  <si>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</si>
  <si>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</si>
  <si>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</si>
  <si>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</si>
  <si>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</si>
  <si>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</si>
  <si>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</si>
  <si>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</si>
  <si>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</si>
  <si>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</si>
  <si>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</si>
  <si>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</si>
  <si>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</si>
  <si>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</si>
  <si>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</si>
  <si>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</si>
  <si>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</si>
  <si>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</si>
  <si>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</si>
  <si>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</si>
  <si>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</si>
  <si>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</si>
  <si>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</si>
  <si>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</si>
  <si>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</si>
  <si>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</si>
  <si>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</si>
  <si>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</si>
  <si>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</si>
  <si>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</si>
  <si>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</si>
  <si>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</si>
  <si>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</si>
  <si>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</si>
  <si>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</si>
  <si>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</si>
  <si>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</si>
  <si>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</si>
  <si>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</si>
  <si>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</si>
  <si>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</si>
  <si>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</si>
  <si>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</si>
  <si>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</si>
  <si>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</si>
  <si>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</si>
  <si>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</si>
  <si>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</si>
  <si>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</si>
  <si>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</si>
  <si>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</si>
  <si>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</si>
  <si>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</si>
  <si>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</si>
  <si>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</si>
  <si>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</si>
  <si>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</si>
  <si>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</si>
  <si>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</si>
  <si>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</si>
  <si>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</si>
  <si>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</si>
  <si>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</si>
  <si>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</si>
  <si>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</si>
  <si>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</si>
  <si>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</si>
  <si>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</si>
  <si>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</si>
  <si>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</si>
  <si>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</si>
  <si>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</si>
  <si>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</si>
  <si>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</si>
  <si>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</si>
  <si>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</si>
  <si>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</si>
  <si>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</si>
  <si>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</si>
  <si>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</si>
  <si>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</si>
  <si>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</si>
  <si>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</si>
  <si>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</si>
  <si>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</si>
  <si>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</si>
  <si>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</si>
  <si>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</si>
  <si>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</si>
  <si>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</si>
  <si>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</si>
  <si>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</si>
  <si>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</si>
  <si>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</si>
  <si>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</si>
  <si>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</si>
  <si>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</si>
  <si>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</si>
  <si>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</si>
  <si>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</si>
  <si>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</si>
  <si>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</si>
  <si>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</si>
  <si>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</si>
  <si>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</si>
  <si>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</si>
  <si>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</si>
  <si>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</si>
  <si>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</si>
  <si>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</si>
  <si>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</si>
  <si>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</si>
  <si>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</si>
  <si>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</si>
  <si>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</si>
  <si>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</si>
  <si>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</si>
  <si>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</si>
  <si>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</si>
  <si>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</si>
  <si>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</si>
  <si>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</si>
  <si>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</si>
  <si>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</si>
  <si>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</si>
  <si>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</si>
  <si>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</si>
  <si>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</si>
  <si>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</si>
  <si>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</si>
  <si>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</si>
  <si>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</si>
  <si>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</si>
  <si>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</si>
  <si>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</si>
  <si>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</si>
  <si>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</si>
  <si>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</si>
  <si>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</si>
  <si>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</si>
  <si>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</si>
  <si>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</si>
  <si>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</si>
  <si>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</si>
  <si>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</si>
  <si>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</si>
  <si>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</si>
  <si>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</si>
  <si>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</si>
  <si>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</si>
  <si>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</si>
  <si>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</si>
  <si>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</si>
  <si>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</si>
  <si>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</si>
  <si>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</si>
  <si>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</si>
  <si>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</si>
  <si>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</si>
  <si>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</si>
  <si>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</si>
  <si>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</si>
  <si>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</si>
  <si>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</si>
  <si>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</si>
  <si>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</si>
  <si>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</si>
  <si>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</si>
  <si>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</si>
  <si>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</si>
  <si>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</si>
  <si>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</si>
  <si>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</si>
  <si>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</si>
  <si>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</si>
  <si>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</si>
  <si>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</si>
  <si>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</si>
  <si>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</si>
  <si>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</si>
  <si>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</si>
  <si>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</si>
  <si>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</si>
  <si>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</si>
  <si>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</si>
  <si>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</si>
  <si>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</si>
  <si>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</si>
  <si>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</si>
  <si>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</si>
  <si>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</si>
  <si>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</si>
  <si>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</si>
  <si>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</si>
  <si>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</si>
  <si>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</si>
  <si>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</si>
  <si>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</si>
  <si>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</si>
  <si>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</si>
  <si>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</si>
  <si>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</si>
  <si>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</si>
  <si>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</si>
  <si>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</si>
  <si>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</si>
  <si>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</si>
  <si>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</si>
  <si>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</si>
  <si>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</si>
  <si>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</si>
  <si>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</si>
  <si>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</si>
  <si>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</si>
  <si>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</si>
  <si>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</si>
  <si>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</si>
  <si>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</si>
  <si>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</si>
  <si>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</si>
  <si>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</si>
  <si>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</si>
  <si>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</si>
  <si>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</si>
  <si>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</si>
  <si>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</si>
  <si>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</si>
  <si>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</si>
  <si>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</si>
  <si>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</si>
  <si>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</si>
  <si>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</si>
  <si>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</si>
  <si>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</si>
  <si>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</si>
  <si>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</si>
  <si>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</si>
  <si>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</si>
  <si>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</si>
  <si>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</si>
  <si>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</si>
  <si>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</si>
  <si>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</si>
  <si>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</si>
  <si>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</si>
  <si>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</si>
  <si>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</si>
  <si>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</si>
  <si>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</si>
  <si>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</si>
  <si>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</si>
  <si>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</si>
  <si>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</si>
  <si>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</si>
  <si>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</si>
  <si>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</si>
  <si>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</si>
  <si>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</si>
  <si>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</si>
  <si>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</si>
  <si>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</si>
  <si>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</si>
  <si>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</si>
  <si>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</si>
  <si>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</si>
  <si>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</si>
  <si>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</si>
  <si>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</si>
  <si>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</si>
  <si>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</si>
  <si>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</si>
  <si>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</si>
  <si>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</si>
  <si>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</si>
  <si>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</si>
  <si>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</si>
  <si>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</si>
  <si>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</si>
  <si>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</si>
  <si>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</si>
  <si>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</si>
  <si>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</si>
  <si>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</si>
  <si>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</si>
  <si>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</si>
  <si>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</si>
  <si>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</si>
  <si>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</si>
  <si>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</si>
  <si>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</si>
  <si>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</si>
  <si>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</si>
  <si>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</si>
  <si>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</si>
  <si>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</si>
  <si>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</si>
  <si>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</si>
  <si>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</si>
  <si>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</si>
  <si>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</si>
  <si>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</si>
  <si>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</si>
  <si>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</si>
  <si>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</si>
  <si>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</si>
  <si>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</si>
  <si>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</si>
  <si>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</si>
  <si>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</si>
  <si>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</si>
  <si>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</si>
  <si>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</si>
  <si>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</si>
  <si>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</si>
  <si>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</si>
  <si>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</si>
  <si>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</si>
  <si>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</si>
  <si>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</si>
  <si>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</si>
  <si>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</si>
  <si>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</si>
  <si>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</si>
  <si>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</si>
  <si>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</si>
  <si>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</si>
  <si>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</si>
  <si>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</si>
  <si>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</si>
  <si>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</si>
  <si>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</si>
  <si>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</si>
  <si>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</si>
  <si>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</si>
  <si>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</si>
  <si>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</si>
  <si>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</si>
  <si>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</si>
  <si>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</si>
  <si>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</si>
  <si>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</si>
  <si>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</si>
  <si>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</si>
  <si>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</si>
  <si>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</si>
  <si>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</si>
  <si>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</si>
  <si>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</si>
  <si>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</si>
  <si>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</si>
  <si>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</si>
  <si>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</si>
  <si>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</si>
  <si>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</si>
  <si>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</si>
  <si>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</si>
  <si>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</si>
  <si>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</si>
  <si>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</si>
  <si>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</si>
  <si>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</si>
  <si>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</si>
  <si>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</si>
  <si>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</si>
  <si>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</si>
  <si>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</si>
  <si>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</si>
  <si>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</si>
  <si>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</si>
  <si>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</si>
  <si>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</si>
  <si>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</si>
  <si>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</si>
  <si>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</si>
  <si>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</si>
  <si>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</si>
  <si>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</si>
  <si>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</si>
  <si>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</si>
  <si>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</si>
  <si>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</si>
  <si>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</si>
  <si>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</si>
  <si>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</si>
  <si>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</si>
  <si>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</si>
  <si>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</si>
  <si>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</si>
  <si>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</si>
  <si>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</si>
  <si>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</si>
  <si>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</si>
  <si>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</si>
  <si>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</si>
  <si>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</si>
  <si>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</si>
  <si>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</si>
  <si>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</si>
  <si>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</si>
  <si>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</si>
  <si>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</si>
  <si>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</si>
  <si>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</si>
  <si>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</si>
  <si>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</si>
  <si>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</si>
  <si>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</si>
  <si>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</si>
  <si>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</si>
  <si>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</si>
  <si>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</si>
  <si>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</si>
  <si>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</si>
  <si>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</si>
  <si>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</si>
  <si>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</si>
  <si>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</si>
  <si>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</si>
  <si>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</si>
  <si>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</si>
  <si>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</si>
  <si>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</si>
  <si>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</si>
  <si>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</si>
  <si>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</si>
  <si>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</si>
  <si>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</si>
  <si>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</si>
  <si>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</si>
  <si>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</si>
  <si>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</si>
  <si>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</si>
  <si>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</si>
  <si>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</si>
  <si>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</si>
  <si>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</si>
  <si>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</si>
  <si>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</si>
  <si>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</si>
  <si>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</si>
  <si>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</si>
  <si>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</si>
  <si>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</si>
  <si>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</si>
  <si>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</si>
  <si>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</si>
  <si>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</si>
  <si>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</si>
  <si>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</si>
  <si>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</si>
  <si>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</si>
  <si>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</si>
  <si>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</si>
  <si>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</si>
  <si>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</si>
  <si>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</si>
  <si>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</si>
  <si>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</si>
  <si>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</si>
  <si>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</si>
  <si>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</si>
  <si>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</si>
  <si>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</si>
  <si>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</si>
  <si>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</si>
  <si>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</si>
  <si>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</si>
  <si>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</si>
  <si>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</si>
  <si>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</si>
  <si>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</si>
  <si>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</si>
  <si>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</si>
  <si>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</si>
  <si>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</si>
  <si>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</si>
  <si>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</si>
  <si>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</si>
  <si>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</si>
  <si>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</si>
  <si>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</si>
  <si>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</si>
  <si>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</si>
  <si>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</si>
  <si>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</si>
  <si>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</si>
  <si>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</si>
  <si>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</si>
  <si>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</si>
  <si>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</si>
  <si>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</si>
  <si>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</si>
  <si>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</si>
  <si>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</si>
  <si>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</si>
  <si>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</si>
  <si>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</si>
  <si>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</si>
  <si>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</si>
  <si>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</si>
  <si>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</si>
  <si>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</si>
  <si>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</si>
  <si>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</si>
  <si>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</si>
  <si>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</si>
  <si>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</si>
  <si>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</si>
  <si>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</si>
  <si>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</si>
  <si>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</si>
  <si>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</si>
  <si>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</si>
  <si>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</si>
  <si>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</si>
  <si>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</si>
  <si>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</si>
  <si>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</si>
  <si>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</si>
  <si>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</si>
  <si>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</si>
  <si>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</si>
  <si>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</si>
  <si>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</si>
  <si>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</si>
  <si>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</si>
  <si>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</si>
  <si>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</si>
  <si>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</si>
  <si>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</si>
  <si>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</si>
  <si>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</si>
  <si>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</si>
  <si>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</si>
  <si>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</si>
  <si>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</si>
  <si>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</si>
  <si>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</si>
  <si>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</si>
  <si>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</si>
  <si>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</si>
  <si>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</si>
  <si>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</si>
  <si>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</si>
  <si>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</si>
  <si>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</si>
  <si>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</si>
  <si>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</si>
  <si>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</si>
  <si>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</si>
  <si>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</si>
  <si>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</si>
  <si>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</si>
  <si>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</si>
  <si>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</si>
  <si>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</si>
  <si>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</si>
  <si>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</si>
  <si>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</si>
  <si>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</si>
  <si>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</si>
  <si>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</si>
  <si>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</si>
  <si>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</si>
  <si>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</si>
  <si>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</si>
  <si>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</si>
  <si>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</si>
  <si>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</si>
  <si>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</si>
  <si>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</si>
  <si>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</si>
  <si>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</si>
  <si>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</si>
  <si>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</si>
  <si>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</si>
  <si>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</si>
  <si>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</si>
  <si>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</si>
  <si>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</si>
  <si>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</si>
  <si>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</si>
  <si>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</si>
  <si>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</si>
  <si>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</si>
  <si>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</si>
  <si>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</si>
  <si>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</si>
  <si>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</si>
  <si>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</si>
  <si>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</si>
  <si>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</si>
  <si>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</si>
  <si>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</si>
  <si>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</si>
  <si>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</si>
  <si>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</si>
  <si>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</si>
  <si>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</si>
  <si>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</si>
  <si>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</si>
  <si>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</si>
  <si>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</si>
  <si>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</si>
  <si>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</si>
  <si>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</si>
  <si>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</si>
  <si>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</si>
  <si>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</si>
  <si>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</si>
  <si>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</si>
  <si>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</si>
  <si>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</si>
  <si>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</si>
  <si>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</si>
  <si>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</si>
  <si>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</si>
  <si>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</si>
  <si>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</si>
  <si>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</si>
  <si>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</si>
  <si>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</si>
  <si>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</si>
  <si>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</si>
  <si>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</si>
  <si>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</si>
  <si>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</si>
  <si>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</si>
  <si>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</si>
  <si>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</si>
  <si>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</si>
  <si>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</si>
  <si>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</si>
  <si>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</si>
  <si>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</si>
  <si>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</si>
  <si>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</si>
  <si>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</si>
  <si>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</si>
  <si>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</si>
  <si>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</si>
  <si>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</si>
  <si>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</si>
  <si>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</si>
  <si>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</si>
  <si>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</si>
  <si>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</si>
  <si>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</si>
  <si>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</si>
  <si>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</si>
  <si>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</si>
  <si>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</si>
  <si>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</si>
  <si>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</si>
  <si>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</si>
  <si>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</si>
  <si>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</si>
  <si>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</si>
  <si>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</si>
  <si>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</si>
  <si>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</si>
  <si>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</si>
  <si>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</si>
  <si>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</si>
  <si>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</si>
  <si>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</si>
  <si>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</si>
  <si>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</si>
  <si>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</si>
  <si>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</si>
  <si>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</si>
  <si>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</si>
  <si>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</si>
  <si>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</si>
  <si>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</si>
  <si>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</si>
  <si>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</si>
  <si>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</si>
  <si>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</si>
  <si>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</si>
  <si>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</si>
  <si>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</si>
  <si>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</si>
  <si>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</si>
  <si>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</si>
  <si>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</si>
  <si>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</si>
  <si>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</si>
  <si>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</si>
  <si>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</si>
  <si>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</si>
  <si>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</si>
  <si>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</si>
  <si>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</si>
  <si>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</si>
  <si>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</si>
  <si>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</si>
  <si>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</si>
  <si>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</si>
  <si>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</si>
  <si>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</si>
  <si>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</si>
  <si>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</si>
  <si>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</si>
  <si>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</si>
  <si>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</si>
  <si>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</si>
  <si>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</si>
  <si>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</si>
  <si>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</si>
  <si>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</si>
  <si>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</si>
  <si>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</si>
  <si>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</si>
  <si>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</si>
  <si>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</si>
  <si>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</si>
  <si>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</si>
  <si>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</si>
  <si>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</si>
  <si>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</si>
  <si>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</si>
  <si>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</si>
  <si>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</si>
  <si>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</si>
  <si>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</si>
  <si>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</si>
  <si>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</si>
  <si>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</si>
  <si>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</si>
  <si>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</si>
  <si>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</si>
  <si>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</si>
  <si>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</si>
  <si>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</si>
  <si>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</si>
  <si>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</si>
  <si>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</si>
  <si>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</si>
  <si>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</si>
  <si>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</si>
  <si>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</si>
  <si>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</si>
  <si>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</si>
  <si>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</si>
  <si>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</si>
  <si>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</si>
  <si>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</si>
  <si>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</si>
  <si>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</si>
  <si>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</si>
  <si>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</si>
  <si>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</si>
  <si>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</si>
  <si>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</si>
  <si>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</si>
  <si>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</si>
  <si>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</si>
  <si>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</si>
  <si>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</si>
  <si>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</si>
  <si>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</si>
  <si>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</si>
  <si>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</si>
  <si>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</si>
  <si>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</si>
  <si>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</si>
  <si>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</si>
  <si>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</si>
  <si>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</si>
  <si>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</si>
  <si>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</si>
  <si>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</si>
  <si>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</si>
  <si>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</si>
  <si>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</si>
  <si>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</si>
  <si>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</si>
  <si>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</si>
  <si>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</si>
  <si>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</si>
  <si>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</si>
  <si>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</si>
  <si>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</si>
  <si>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</si>
  <si>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</si>
  <si>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</si>
  <si>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</si>
  <si>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</si>
  <si>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</si>
  <si>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</si>
  <si>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</si>
  <si>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</si>
  <si>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</si>
  <si>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</si>
  <si>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</si>
  <si>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</si>
  <si>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</si>
  <si>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</si>
  <si>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</si>
  <si>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</si>
  <si>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</si>
  <si>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</si>
  <si>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</si>
  <si>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</si>
  <si>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</si>
  <si>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</si>
  <si>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</si>
  <si>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</si>
  <si>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</si>
  <si>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</si>
  <si>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</si>
  <si>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</si>
  <si>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</si>
  <si>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</si>
  <si>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</si>
  <si>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</si>
  <si>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</si>
  <si>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</si>
  <si>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</si>
  <si>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</si>
  <si>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</si>
  <si>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</si>
  <si>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</si>
  <si>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</si>
  <si>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</si>
  <si>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</si>
  <si>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</si>
  <si>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</si>
  <si>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</si>
  <si>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</si>
  <si>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</si>
  <si>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</si>
  <si>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</si>
  <si>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</si>
  <si>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</si>
  <si>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</si>
  <si>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</si>
  <si>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</si>
  <si>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</si>
  <si>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</si>
  <si>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</si>
  <si>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</si>
  <si>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</si>
  <si>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</si>
  <si>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</si>
  <si>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</si>
  <si>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</si>
  <si>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</si>
  <si>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</si>
  <si>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</si>
  <si>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</si>
  <si>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</si>
  <si>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</si>
  <si>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</si>
  <si>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</si>
  <si>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</si>
  <si>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</si>
  <si>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</si>
  <si>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</si>
  <si>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</si>
  <si>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</si>
  <si>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</si>
  <si>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</si>
  <si>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</si>
  <si>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</si>
  <si>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</si>
  <si>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</si>
  <si>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</si>
  <si>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</si>
  <si>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</si>
  <si>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</si>
  <si>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</si>
  <si>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</si>
  <si>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</si>
  <si>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</si>
  <si>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</si>
  <si>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</si>
  <si>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</si>
  <si>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</si>
  <si>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</si>
  <si>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</si>
  <si>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</si>
  <si>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</si>
  <si>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</si>
  <si>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</si>
  <si>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</si>
  <si>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</si>
  <si>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</si>
  <si>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</si>
  <si>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</si>
  <si>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</si>
  <si>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</si>
  <si>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</si>
  <si>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</si>
  <si>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</si>
  <si>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</si>
  <si>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</si>
  <si>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</si>
  <si>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</si>
  <si>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</si>
  <si>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</si>
  <si>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</si>
  <si>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</si>
  <si>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</si>
  <si>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</si>
  <si>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</si>
  <si>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</si>
  <si>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</si>
  <si>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</si>
  <si>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</si>
  <si>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</si>
  <si>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</si>
  <si>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</si>
  <si>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</si>
  <si>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</si>
  <si>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</si>
  <si>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</si>
  <si>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</si>
  <si>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</si>
  <si>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</si>
  <si>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</si>
  <si>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</si>
  <si>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</si>
  <si>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</si>
  <si>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</si>
  <si>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</si>
  <si>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</si>
  <si>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</si>
  <si>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</si>
  <si>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</si>
  <si>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</si>
  <si>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</si>
  <si>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</si>
  <si>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</si>
  <si>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</si>
  <si>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</si>
  <si>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</si>
  <si>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</si>
  <si>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</si>
  <si>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</si>
  <si>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</si>
  <si>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</si>
  <si>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</si>
  <si>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</si>
  <si>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</si>
  <si>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</si>
  <si>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</si>
  <si>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</si>
  <si>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</si>
  <si>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</si>
  <si>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</si>
  <si>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</si>
  <si>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</si>
  <si>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</si>
  <si>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</si>
  <si>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</si>
  <si>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</si>
  <si>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</si>
  <si>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</si>
  <si>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</si>
  <si>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</si>
  <si>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</si>
  <si>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</si>
  <si>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</si>
  <si>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</si>
  <si>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</si>
  <si>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</si>
  <si>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</si>
  <si>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</si>
  <si>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</si>
  <si>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</si>
  <si>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</si>
  <si>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</si>
  <si>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</si>
  <si>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</si>
  <si>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</si>
  <si>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</si>
  <si>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</si>
  <si>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</si>
  <si>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</si>
  <si>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</si>
  <si>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</si>
  <si>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</si>
  <si>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</si>
  <si>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</si>
  <si>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</si>
  <si>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</si>
  <si>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</si>
  <si>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</si>
  <si>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</si>
  <si>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</si>
  <si>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</si>
  <si>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</si>
  <si>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</si>
  <si>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</si>
  <si>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</si>
  <si>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</si>
  <si>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</si>
  <si>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</si>
  <si>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</si>
  <si>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</si>
  <si>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</si>
  <si>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</si>
  <si>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</si>
  <si>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</si>
  <si>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</si>
  <si>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</si>
  <si>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</si>
  <si>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</si>
  <si>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</si>
  <si>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</si>
  <si>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</si>
  <si>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</si>
  <si>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</si>
  <si>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</si>
  <si>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</si>
  <si>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</si>
  <si>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</si>
  <si>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</si>
  <si>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</si>
  <si>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</si>
  <si>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</si>
  <si>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</si>
  <si>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</si>
  <si>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</si>
  <si>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</si>
  <si>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</si>
  <si>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</si>
  <si>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</si>
  <si>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</si>
  <si>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</si>
  <si>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</si>
  <si>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</si>
  <si>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</si>
  <si>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</si>
  <si>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</si>
  <si>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</si>
  <si>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</si>
  <si>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</si>
  <si>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</si>
  <si>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</si>
  <si>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</si>
  <si>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</si>
  <si>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</si>
  <si>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</si>
  <si>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</si>
  <si>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</si>
  <si>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</si>
  <si>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</si>
  <si>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</si>
  <si>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</si>
  <si>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</si>
  <si>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</si>
  <si>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</si>
  <si>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</si>
  <si>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</si>
  <si>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</si>
  <si>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</si>
  <si>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</si>
  <si>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</si>
  <si>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</si>
  <si>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</si>
  <si>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</si>
  <si>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</si>
  <si>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</si>
  <si>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</si>
  <si>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</si>
  <si>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</si>
  <si>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</si>
  <si>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</si>
  <si>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</si>
  <si>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</si>
  <si>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</si>
  <si>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</si>
  <si>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</si>
  <si>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</si>
  <si>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</si>
  <si>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</si>
  <si>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</si>
  <si>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</si>
  <si>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</si>
  <si>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</si>
  <si>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</si>
  <si>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</si>
  <si>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</si>
  <si>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</si>
  <si>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</si>
  <si>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</si>
  <si>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</si>
  <si>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</si>
  <si>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</si>
  <si>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</si>
  <si>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</si>
  <si>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</si>
  <si>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</si>
  <si>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</si>
  <si>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</si>
  <si>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</si>
  <si>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</si>
  <si>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</si>
  <si>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</si>
  <si>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</si>
  <si>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</si>
  <si>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</si>
  <si>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</si>
  <si>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</si>
  <si>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</si>
  <si>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</si>
  <si>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</si>
  <si>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</si>
  <si>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</si>
  <si>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</si>
  <si>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</si>
  <si>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</si>
  <si>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</si>
  <si>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</si>
  <si>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</si>
  <si>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</si>
  <si>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</si>
  <si>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</si>
  <si>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</si>
  <si>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</si>
  <si>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</si>
  <si>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</si>
  <si>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</si>
  <si>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</si>
  <si>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</si>
  <si>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</si>
  <si>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</si>
  <si>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</si>
  <si>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</si>
  <si>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</si>
  <si>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</si>
  <si>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</si>
  <si>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</si>
  <si>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</si>
  <si>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</si>
  <si>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</si>
  <si>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</si>
  <si>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</si>
  <si>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</si>
  <si>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</si>
  <si>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</si>
  <si>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</si>
  <si>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</si>
  <si>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</si>
  <si>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</si>
  <si>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</si>
  <si>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</si>
  <si>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</si>
  <si>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</si>
  <si>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</si>
  <si>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</si>
  <si>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</si>
  <si>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</si>
  <si>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</si>
  <si>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</si>
  <si>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</si>
  <si>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</si>
  <si>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</si>
  <si>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</si>
  <si>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</si>
  <si>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</si>
  <si>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</si>
  <si>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</si>
  <si>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</si>
  <si>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</si>
  <si>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</si>
  <si>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</si>
  <si>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</si>
  <si>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</si>
  <si>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</si>
  <si>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</si>
  <si>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</si>
  <si>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</si>
  <si>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</si>
  <si>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</si>
  <si>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</si>
  <si>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</si>
  <si>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</si>
  <si>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</si>
  <si>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</si>
  <si>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</si>
  <si>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</si>
  <si>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</si>
  <si>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</si>
  <si>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</si>
  <si>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</si>
  <si>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</si>
  <si>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</si>
  <si>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</si>
  <si>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</si>
  <si>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</si>
  <si>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</si>
  <si>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</si>
  <si>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</si>
  <si>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</si>
  <si>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</si>
  <si>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</si>
  <si>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</si>
  <si>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</si>
  <si>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</si>
  <si>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</si>
  <si>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</si>
  <si>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</si>
  <si>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</si>
  <si>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</si>
  <si>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</si>
  <si>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</si>
  <si>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</si>
  <si>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</si>
  <si>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</si>
  <si>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</si>
  <si>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</si>
  <si>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</si>
  <si>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</si>
  <si>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</si>
  <si>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</si>
  <si>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</si>
  <si>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</si>
  <si>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</si>
  <si>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</si>
  <si>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</si>
  <si>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</si>
  <si>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</si>
  <si>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</si>
  <si>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</si>
  <si>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</si>
  <si>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</si>
  <si>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</si>
  <si>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</si>
  <si>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</si>
  <si>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</si>
  <si>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</si>
  <si>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</si>
  <si>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</si>
  <si>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</si>
  <si>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</si>
  <si>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</si>
  <si>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</si>
  <si>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</si>
  <si>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</si>
  <si>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</si>
  <si>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</si>
  <si>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</si>
  <si>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</si>
  <si>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</si>
  <si>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</si>
  <si>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</si>
  <si>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</si>
  <si>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</si>
  <si>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</si>
  <si>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</si>
  <si>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</si>
  <si>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</si>
  <si>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</si>
  <si>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</si>
  <si>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</si>
  <si>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</si>
  <si>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</si>
  <si>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</si>
  <si>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</si>
  <si>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</si>
  <si>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</si>
  <si>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</si>
  <si>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</si>
  <si>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</si>
  <si>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</si>
  <si>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</si>
  <si>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</si>
  <si>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</si>
  <si>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</si>
  <si>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</si>
  <si>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</si>
  <si>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</si>
  <si>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</si>
  <si>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</si>
  <si>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</si>
  <si>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</si>
  <si>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</si>
  <si>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</si>
  <si>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</si>
  <si>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</si>
  <si>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</si>
  <si>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</si>
  <si>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</si>
  <si>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</si>
  <si>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</si>
  <si>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</si>
  <si>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</si>
  <si>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</si>
  <si>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</si>
  <si>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</si>
  <si>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</si>
  <si>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</si>
  <si>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</si>
  <si>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</si>
  <si>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</si>
  <si>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</si>
  <si>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</si>
  <si>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</si>
  <si>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</si>
  <si>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</si>
  <si>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</si>
  <si>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</si>
  <si>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</si>
  <si>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</si>
  <si>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</si>
  <si>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</si>
  <si>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</si>
  <si>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</si>
  <si>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</si>
  <si>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</si>
  <si>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</si>
  <si>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</si>
  <si>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</si>
  <si>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</si>
  <si>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</si>
  <si>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</si>
  <si>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</si>
  <si>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</si>
  <si>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</si>
  <si>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</si>
  <si>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</si>
  <si>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</si>
  <si>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</si>
  <si>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</si>
  <si>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</si>
  <si>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</si>
  <si>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</si>
  <si>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</si>
  <si>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</si>
  <si>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</si>
  <si>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</si>
  <si>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</si>
  <si>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</si>
  <si>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</si>
  <si>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</si>
  <si>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</si>
  <si>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</si>
  <si>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</si>
  <si>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</si>
  <si>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</si>
  <si>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</si>
  <si>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</si>
  <si>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</si>
  <si>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</si>
  <si>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</si>
  <si>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</si>
  <si>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</si>
  <si>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</si>
  <si>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</si>
  <si>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</si>
  <si>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</si>
  <si>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</si>
  <si>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</si>
  <si>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</si>
  <si>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</si>
  <si>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</si>
  <si>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</si>
  <si>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</si>
  <si>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</si>
  <si>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</si>
  <si>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</si>
  <si>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</si>
  <si>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</si>
  <si>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</si>
  <si>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</si>
  <si>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</si>
  <si>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</si>
  <si>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</si>
  <si>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</si>
  <si>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</si>
  <si>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</si>
  <si>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</si>
  <si>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</si>
  <si>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</si>
  <si>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</si>
  <si>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</si>
  <si>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</si>
  <si>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</si>
  <si>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</si>
  <si>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</si>
  <si>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</si>
  <si>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</si>
  <si>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</si>
  <si>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</si>
  <si>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</si>
  <si>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</si>
  <si>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</si>
  <si>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</si>
  <si>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</si>
  <si>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</si>
  <si>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</si>
  <si>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</si>
  <si>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</si>
  <si>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</si>
  <si>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</si>
  <si>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</si>
  <si>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</si>
  <si>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</si>
  <si>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</si>
  <si>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</si>
  <si>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</si>
  <si>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</si>
  <si>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</si>
  <si>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</si>
  <si>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</si>
  <si>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</si>
  <si>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</si>
  <si>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</si>
  <si>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</si>
  <si>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</si>
  <si>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</si>
  <si>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</si>
  <si>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</si>
  <si>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</si>
  <si>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</si>
  <si>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</si>
  <si>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</si>
  <si>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</si>
  <si>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</si>
  <si>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</si>
  <si>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</si>
  <si>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</si>
  <si>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</si>
  <si>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</si>
  <si>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</si>
  <si>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</si>
  <si>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</si>
  <si>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</si>
  <si>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</si>
  <si>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</si>
  <si>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</si>
  <si>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</si>
  <si>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</si>
  <si>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</si>
  <si>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</si>
  <si>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</si>
  <si>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</si>
  <si>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</si>
  <si>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</si>
  <si>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</si>
  <si>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</si>
  <si>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</si>
  <si>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</si>
  <si>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</si>
  <si>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</si>
  <si>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</si>
  <si>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</si>
  <si>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</si>
  <si>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</si>
  <si>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</si>
  <si>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</si>
  <si>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</si>
  <si>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</si>
  <si>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</si>
  <si>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</si>
  <si>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</si>
  <si>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</si>
  <si>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</si>
  <si>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</si>
  <si>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</si>
  <si>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</si>
  <si>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</si>
  <si>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</si>
  <si>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</si>
  <si>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</si>
  <si>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</si>
  <si>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</si>
  <si>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</si>
  <si>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</si>
  <si>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</si>
  <si>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</si>
  <si>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</si>
  <si>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</si>
  <si>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</si>
  <si>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</si>
  <si>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</si>
  <si>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</si>
  <si>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</si>
  <si>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</si>
  <si>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</si>
  <si>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</si>
  <si>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</si>
  <si>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</si>
  <si>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</si>
  <si>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</si>
  <si>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</si>
  <si>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</si>
  <si>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</si>
  <si>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</si>
  <si>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</si>
  <si>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</si>
  <si>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</si>
  <si>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</si>
  <si>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</si>
  <si>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</si>
  <si>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</si>
  <si>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</si>
  <si>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</si>
  <si>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</si>
  <si>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</si>
  <si>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</si>
  <si>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</si>
  <si>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</si>
  <si>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</si>
  <si>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</si>
  <si>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</si>
  <si>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</si>
  <si>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</si>
  <si>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</si>
  <si>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</si>
  <si>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</si>
  <si>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</si>
  <si>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</si>
  <si>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</si>
  <si>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</si>
  <si>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</si>
  <si>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</si>
  <si>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</si>
  <si>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</si>
  <si>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</si>
  <si>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</si>
  <si>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</si>
  <si>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</si>
  <si>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</si>
  <si>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</si>
  <si>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</si>
  <si>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</si>
  <si>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</si>
  <si>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</si>
  <si>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</si>
  <si>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</si>
  <si>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</si>
  <si>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</si>
  <si>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</si>
  <si>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</si>
  <si>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</si>
  <si>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</si>
  <si>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</si>
  <si>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</si>
  <si>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</si>
  <si>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</si>
  <si>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</si>
  <si>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</si>
  <si>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</si>
  <si>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</si>
  <si>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</si>
  <si>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</si>
  <si>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</si>
  <si>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</si>
  <si>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</si>
  <si>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</si>
  <si>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</si>
  <si>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</si>
  <si>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</si>
  <si>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</si>
  <si>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</si>
  <si>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</si>
  <si>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</si>
  <si>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</si>
  <si>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</si>
  <si>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</si>
  <si>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</si>
  <si>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</si>
  <si>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</si>
  <si>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</si>
  <si>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</si>
  <si>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</si>
  <si>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</si>
  <si>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</si>
  <si>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</si>
  <si>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</si>
  <si>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</si>
  <si>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</si>
  <si>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</si>
  <si>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</si>
  <si>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</si>
  <si>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</si>
  <si>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</si>
  <si>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</si>
  <si>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</si>
  <si>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</si>
  <si>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</si>
  <si>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</si>
  <si>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</si>
  <si>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</si>
  <si>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</si>
  <si>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</si>
  <si>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</si>
  <si>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</si>
  <si>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</si>
  <si>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</si>
  <si>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</si>
  <si>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</si>
  <si>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</si>
  <si>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</si>
  <si>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</si>
  <si>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</si>
  <si>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</si>
  <si>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</si>
  <si>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</si>
  <si>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</si>
  <si>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</si>
  <si>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</si>
  <si>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</si>
  <si>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</si>
  <si>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</si>
  <si>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</si>
  <si>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</si>
  <si>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</si>
  <si>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</si>
  <si>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</si>
  <si>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</si>
  <si>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</si>
  <si>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</si>
  <si>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</si>
  <si>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</si>
  <si>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</si>
  <si>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</si>
  <si>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</si>
  <si>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</si>
  <si>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</si>
  <si>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</si>
  <si>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</si>
  <si>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</si>
  <si>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</si>
  <si>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</si>
  <si>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</si>
  <si>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</si>
  <si>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</si>
  <si>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</si>
  <si>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</si>
  <si>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</si>
  <si>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</si>
  <si>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</si>
  <si>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</si>
  <si>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</si>
  <si>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</si>
  <si>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</si>
  <si>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</si>
  <si>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</si>
  <si>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</si>
  <si>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</si>
  <si>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</si>
  <si>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</si>
  <si>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</si>
  <si>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</si>
  <si>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</si>
  <si>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</si>
  <si>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</si>
  <si>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</si>
  <si>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</si>
  <si>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</si>
  <si>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</si>
  <si>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</si>
  <si>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</si>
  <si>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</si>
  <si>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</si>
  <si>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</si>
  <si>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</si>
  <si>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</si>
  <si>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</si>
  <si>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</si>
  <si>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</si>
  <si>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</si>
  <si>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</si>
  <si>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</si>
  <si>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</si>
  <si>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</si>
  <si>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</si>
  <si>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</si>
  <si>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</si>
  <si>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</si>
  <si>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</si>
  <si>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</si>
  <si>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</si>
  <si>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</si>
  <si>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</si>
  <si>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</si>
  <si>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</si>
  <si>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</si>
  <si>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</si>
  <si>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</si>
  <si>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</si>
  <si>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</si>
  <si>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</si>
  <si>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</si>
  <si>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</si>
  <si>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</si>
  <si>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</si>
  <si>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</si>
  <si>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</si>
  <si>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</si>
  <si>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</si>
  <si>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</si>
  <si>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</si>
  <si>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</si>
  <si>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</si>
  <si>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</si>
  <si>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</si>
  <si>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</si>
  <si>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</si>
  <si>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</si>
  <si>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</si>
  <si>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</si>
  <si>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</si>
  <si>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</si>
  <si>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</si>
  <si>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</si>
  <si>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</si>
  <si>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</si>
  <si>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</si>
  <si>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</si>
  <si>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</si>
  <si>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</si>
  <si>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</si>
  <si>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</si>
  <si>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</si>
  <si>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</si>
  <si>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</si>
  <si>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</si>
  <si>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</si>
  <si>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</si>
  <si>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</si>
  <si>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</si>
  <si>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</si>
  <si>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</si>
  <si>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</si>
  <si>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</si>
  <si>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</si>
  <si>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</si>
  <si>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</si>
  <si>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</si>
  <si>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</si>
  <si>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</si>
  <si>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</si>
  <si>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</si>
  <si>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</si>
  <si>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</si>
  <si>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</si>
  <si>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</si>
  <si>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</si>
  <si>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</si>
  <si>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</si>
  <si>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</si>
  <si>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</si>
  <si>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</si>
  <si>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</si>
  <si>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</si>
  <si>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</si>
  <si>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</si>
  <si>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</si>
  <si>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</si>
  <si>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</si>
  <si>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</si>
  <si>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</si>
  <si>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</si>
  <si>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</si>
  <si>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</si>
  <si>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</si>
  <si>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</si>
  <si>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</si>
  <si>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</si>
  <si>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</si>
  <si>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</si>
  <si>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</si>
  <si>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</si>
  <si>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</si>
  <si>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</si>
  <si>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</si>
  <si>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</si>
  <si>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</si>
  <si>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</si>
  <si>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</si>
  <si>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</si>
  <si>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</si>
  <si>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</si>
  <si>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</si>
  <si>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</si>
  <si>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</si>
  <si>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</si>
  <si>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</si>
  <si>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</si>
  <si>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</si>
  <si>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</si>
  <si>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</si>
  <si>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</si>
  <si>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</si>
  <si>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</si>
  <si>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</si>
  <si>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</si>
  <si>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</si>
  <si>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</si>
  <si>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</si>
  <si>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</si>
  <si>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</si>
  <si>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</si>
  <si>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</si>
  <si>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</si>
  <si>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</si>
  <si>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</si>
  <si>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</si>
  <si>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</si>
  <si>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</si>
  <si>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</si>
  <si>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</si>
  <si>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</si>
  <si>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</si>
  <si>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</si>
  <si>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</si>
  <si>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</si>
  <si>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</si>
  <si>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</si>
  <si>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</si>
  <si>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</si>
  <si>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</si>
  <si>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</si>
  <si>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</si>
  <si>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</si>
  <si>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</si>
  <si>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</si>
  <si>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</si>
  <si>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</si>
  <si>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</si>
  <si>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</si>
  <si>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</si>
  <si>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</si>
  <si>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</si>
  <si>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</si>
  <si>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</si>
  <si>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</si>
  <si>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</si>
  <si>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</si>
  <si>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</si>
  <si>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</si>
  <si>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</si>
  <si>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</si>
  <si>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</si>
  <si>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</si>
  <si>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</si>
  <si>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</si>
  <si>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</si>
  <si>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</si>
  <si>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</si>
  <si>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</si>
  <si>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</si>
  <si>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</si>
  <si>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</si>
  <si>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</si>
  <si>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</si>
  <si>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</si>
  <si>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</si>
  <si>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</si>
  <si>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</si>
  <si>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</si>
  <si>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</si>
  <si>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</si>
  <si>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</si>
  <si>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</si>
  <si>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</si>
  <si>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</si>
  <si>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</si>
  <si>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</si>
  <si>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</si>
  <si>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</si>
  <si>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</si>
  <si>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</si>
  <si>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</si>
  <si>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</si>
  <si>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</si>
  <si>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</si>
  <si>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</si>
  <si>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</si>
  <si>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</si>
  <si>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</si>
  <si>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</si>
  <si>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</si>
  <si>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</si>
  <si>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</si>
  <si>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</si>
  <si>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</si>
  <si>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</si>
  <si>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</si>
  <si>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</si>
  <si>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</si>
  <si>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</si>
  <si>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</si>
  <si>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</si>
  <si>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</si>
  <si>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</si>
  <si>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</si>
  <si>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</si>
  <si>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</si>
  <si>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</si>
  <si>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</si>
  <si>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</si>
  <si>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</si>
  <si>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</si>
  <si>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</si>
  <si>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</si>
  <si>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</si>
  <si>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</si>
  <si>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</si>
  <si>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</si>
  <si>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</si>
  <si>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</si>
  <si>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</si>
  <si>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</si>
  <si>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</si>
  <si>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</si>
  <si>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</si>
  <si>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</si>
  <si>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</si>
  <si>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</si>
  <si>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</si>
  <si>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</si>
  <si>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</si>
  <si>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</si>
  <si>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</si>
  <si>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</si>
  <si>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</si>
  <si>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</si>
  <si>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</si>
  <si>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</si>
  <si>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</si>
  <si>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</si>
  <si>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</si>
  <si>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</si>
  <si>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</si>
  <si>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</si>
  <si>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</si>
  <si>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</si>
  <si>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</si>
  <si>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</si>
  <si>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</si>
  <si>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</si>
  <si>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</si>
  <si>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</si>
  <si>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</si>
  <si>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</si>
  <si>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</si>
  <si>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</si>
  <si>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</si>
  <si>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</si>
  <si>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</si>
  <si>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</si>
  <si>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</si>
  <si>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</si>
  <si>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</si>
  <si>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</si>
  <si>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</si>
  <si>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</si>
  <si>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</si>
  <si>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</si>
  <si>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</si>
  <si>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</si>
  <si>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</si>
  <si>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</si>
  <si>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</si>
  <si>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</si>
  <si>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</si>
  <si>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</si>
  <si>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</si>
  <si>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</si>
  <si>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</si>
  <si>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</si>
  <si>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</si>
  <si>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</si>
  <si>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</si>
  <si>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</si>
  <si>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</si>
  <si>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</si>
  <si>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</si>
  <si>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</si>
  <si>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</si>
  <si>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</si>
  <si>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</si>
  <si>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</si>
  <si>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</si>
  <si>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</si>
  <si>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</si>
  <si>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</si>
  <si>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</si>
  <si>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</si>
  <si>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</si>
  <si>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</si>
  <si>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</si>
  <si>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</si>
  <si>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</si>
  <si>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</si>
  <si>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</si>
  <si>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</si>
  <si>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</si>
  <si>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</si>
  <si>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</si>
  <si>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</si>
  <si>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</si>
  <si>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</si>
  <si>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</si>
  <si>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</si>
  <si>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</si>
  <si>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</si>
  <si>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</si>
  <si>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</si>
  <si>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</si>
  <si>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</si>
  <si>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</si>
  <si>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</si>
  <si>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</si>
  <si>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</si>
  <si>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</si>
  <si>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</si>
  <si>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</si>
  <si>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</si>
  <si>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</si>
  <si>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</si>
  <si>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</si>
  <si>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</si>
  <si>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</si>
  <si>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</si>
  <si>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</si>
  <si>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</si>
  <si>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</si>
  <si>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</si>
  <si>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</si>
  <si>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</si>
  <si>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</si>
  <si>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</si>
  <si>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</si>
  <si>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</si>
  <si>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</si>
  <si>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</si>
  <si>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</si>
  <si>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</si>
  <si>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</si>
  <si>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</si>
  <si>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</si>
  <si>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</si>
  <si>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</si>
  <si>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</si>
  <si>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</si>
  <si>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</si>
  <si>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</si>
  <si>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</si>
  <si>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</si>
  <si>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</si>
  <si>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</si>
  <si>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</si>
  <si>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</si>
  <si>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</si>
  <si>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</si>
  <si>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</si>
  <si>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</si>
  <si>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</si>
  <si>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</si>
  <si>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</si>
  <si>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</si>
  <si>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</si>
  <si>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</si>
  <si>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</si>
  <si>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</si>
  <si>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</si>
  <si>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</si>
  <si>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</si>
  <si>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</si>
  <si>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</si>
  <si>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</si>
  <si>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</si>
  <si>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</si>
  <si>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</si>
  <si>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</si>
  <si>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</si>
  <si>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</si>
  <si>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</si>
  <si>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</si>
  <si>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</si>
  <si>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</si>
  <si>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</si>
  <si>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</si>
  <si>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</si>
  <si>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</si>
  <si>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</si>
  <si>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</si>
  <si>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</si>
  <si>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</si>
  <si>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</si>
  <si>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</si>
  <si>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</si>
  <si>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</si>
  <si>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</si>
  <si>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</si>
  <si>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</si>
  <si>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</si>
  <si>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</si>
  <si>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</si>
  <si>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</si>
  <si>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</si>
  <si>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</si>
  <si>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</si>
  <si>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</si>
  <si>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</si>
  <si>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</si>
  <si>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</si>
  <si>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</si>
  <si>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</si>
  <si>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</si>
  <si>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</si>
  <si>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</si>
  <si>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</si>
  <si>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</si>
  <si>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</si>
  <si>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</si>
  <si>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</si>
  <si>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</si>
  <si>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</si>
  <si>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</si>
  <si>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</si>
  <si>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</si>
  <si>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</si>
  <si>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</si>
  <si>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</si>
  <si>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</si>
  <si>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</si>
  <si>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</si>
  <si>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</si>
  <si>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</si>
  <si>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</si>
  <si>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</si>
  <si>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</si>
  <si>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</si>
  <si>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</si>
  <si>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</si>
  <si>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</si>
  <si>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</si>
  <si>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</si>
  <si>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</si>
  <si>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</si>
  <si>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</si>
  <si>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</si>
  <si>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</si>
  <si>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</si>
  <si>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</si>
  <si>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</si>
  <si>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</si>
  <si>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</si>
  <si>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</si>
  <si>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</si>
  <si>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</si>
  <si>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</si>
  <si>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</si>
  <si>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</si>
  <si>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</si>
  <si>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</si>
  <si>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</si>
  <si>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</si>
  <si>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</si>
  <si>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</si>
  <si>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</si>
  <si>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</si>
  <si>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</si>
  <si>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</si>
  <si>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</si>
  <si>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</si>
  <si>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</si>
  <si>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</si>
  <si>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</si>
  <si>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</si>
  <si>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</si>
  <si>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</si>
  <si>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</si>
  <si>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</si>
  <si>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</si>
  <si>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</si>
  <si>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</si>
  <si>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</si>
  <si>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</si>
  <si>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</si>
  <si>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</si>
  <si>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</si>
  <si>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</si>
  <si>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</si>
  <si>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</si>
  <si>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</si>
  <si>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</si>
  <si>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</si>
  <si>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</si>
  <si>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</si>
  <si>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</si>
  <si>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</si>
  <si>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</si>
  <si>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</si>
  <si>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</si>
  <si>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</si>
  <si>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</si>
  <si>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</si>
  <si>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</si>
  <si>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</si>
  <si>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</si>
  <si>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</si>
  <si>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</si>
  <si>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</si>
  <si>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</si>
  <si>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</si>
  <si>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</si>
  <si>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</si>
  <si>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</si>
  <si>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</si>
  <si>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</si>
  <si>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</si>
  <si>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</si>
  <si>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</si>
  <si>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</si>
  <si>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</si>
  <si>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</si>
  <si>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</si>
  <si>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</si>
  <si>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</si>
  <si>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</si>
  <si>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</si>
  <si>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</si>
  <si>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</si>
  <si>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</si>
  <si>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</si>
  <si>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</si>
  <si>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</si>
  <si>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</si>
  <si>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</si>
  <si>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</si>
  <si>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</si>
  <si>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</si>
  <si>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</si>
  <si>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</si>
  <si>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</si>
  <si>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</si>
  <si>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</si>
  <si>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</si>
  <si>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</si>
  <si>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</si>
  <si>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</si>
  <si>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</si>
  <si>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</si>
  <si>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</si>
  <si>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</si>
  <si>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</si>
  <si>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</si>
  <si>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</si>
  <si>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</si>
  <si>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</si>
  <si>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</si>
  <si>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</si>
  <si>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</si>
  <si>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</si>
  <si>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</si>
  <si>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</si>
  <si>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</si>
  <si>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</si>
  <si>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</si>
  <si>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</si>
  <si>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</si>
  <si>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</si>
  <si>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</si>
  <si>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</si>
  <si>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</si>
  <si>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</si>
  <si>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</si>
  <si>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</si>
  <si>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</si>
  <si>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</si>
  <si>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</si>
  <si>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</si>
  <si>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</si>
  <si>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</si>
  <si>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</si>
  <si>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</si>
  <si>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</si>
  <si>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</si>
  <si>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</si>
  <si>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</si>
  <si>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</si>
  <si>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</si>
  <si>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</si>
  <si>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</si>
  <si>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</si>
  <si>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</si>
  <si>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</si>
  <si>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</si>
  <si>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</si>
  <si>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</si>
  <si>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</si>
  <si>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</si>
  <si>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</si>
  <si>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</si>
  <si>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</si>
  <si>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</si>
  <si>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</si>
  <si>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</si>
  <si>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</si>
  <si>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</si>
  <si>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</si>
  <si>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</si>
  <si>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</si>
  <si>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</si>
  <si>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</si>
  <si>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</si>
  <si>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</si>
  <si>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</si>
  <si>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</si>
  <si>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</si>
  <si>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</si>
  <si>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</si>
  <si>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</si>
  <si>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</si>
  <si>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</si>
  <si>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</si>
  <si>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</si>
  <si>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</si>
  <si>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</si>
  <si>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</si>
  <si>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</si>
  <si>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</si>
  <si>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</si>
  <si>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</si>
  <si>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</si>
  <si>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</si>
  <si>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</si>
  <si>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</si>
  <si>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</si>
  <si>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</si>
  <si>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</si>
  <si>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</si>
  <si>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</si>
  <si>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</si>
  <si>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</si>
  <si>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</si>
  <si>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</si>
  <si>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</si>
  <si>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</si>
  <si>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</si>
  <si>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</si>
  <si>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</si>
  <si>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</si>
  <si>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</si>
  <si>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</si>
  <si>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</si>
  <si>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</si>
  <si>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</si>
  <si>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</si>
  <si>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</si>
  <si>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</si>
  <si>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</si>
  <si>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</si>
  <si>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</si>
  <si>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</si>
  <si>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</si>
  <si>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</si>
  <si>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</si>
  <si>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</si>
  <si>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</si>
  <si>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</si>
  <si>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</si>
  <si>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</si>
  <si>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</si>
  <si>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</si>
  <si>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</si>
  <si>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</si>
  <si>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</si>
  <si>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</si>
  <si>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</si>
  <si>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</si>
  <si>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</si>
  <si>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</si>
  <si>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</si>
  <si>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</si>
  <si>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</si>
  <si>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</si>
  <si>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</si>
  <si>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</si>
  <si>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</si>
  <si>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</si>
  <si>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</si>
  <si>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</si>
  <si>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</si>
  <si>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</si>
  <si>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</si>
  <si>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</si>
  <si>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</si>
  <si>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</si>
  <si>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</si>
  <si>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</si>
  <si>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</si>
  <si>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</si>
  <si>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</si>
  <si>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</si>
  <si>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</si>
  <si>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</si>
  <si>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</si>
  <si>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</si>
  <si>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</si>
  <si>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</si>
  <si>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</si>
  <si>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</si>
  <si>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</si>
  <si>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</si>
  <si>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</si>
  <si>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</si>
  <si>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</si>
  <si>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</si>
  <si>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</si>
  <si>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</si>
  <si>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</si>
  <si>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</si>
  <si>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</si>
  <si>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</si>
  <si>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</si>
  <si>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</si>
  <si>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</si>
  <si>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</si>
  <si>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</si>
  <si>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</si>
  <si>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</si>
  <si>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</si>
  <si>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</si>
  <si>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</si>
  <si>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</si>
  <si>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</si>
  <si>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</si>
  <si>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</si>
  <si>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</si>
  <si>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</si>
  <si>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</si>
  <si>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</si>
  <si>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</si>
  <si>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</si>
  <si>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</si>
  <si>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</si>
  <si>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</si>
  <si>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</si>
  <si>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</si>
  <si>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</si>
  <si>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</si>
  <si>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</si>
  <si>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</si>
  <si>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</si>
  <si>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</si>
  <si>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</si>
  <si>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</si>
  <si>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</si>
  <si>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</si>
  <si>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</si>
  <si>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</si>
  <si>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</si>
  <si>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</si>
  <si>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</si>
  <si>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</si>
  <si>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</si>
  <si>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</si>
  <si>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</si>
  <si>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</si>
  <si>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</si>
  <si>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</si>
  <si>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</si>
  <si>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</si>
  <si>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</si>
  <si>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</si>
  <si>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</si>
  <si>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</si>
  <si>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</si>
  <si>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</si>
  <si>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</si>
  <si>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</si>
  <si>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</si>
  <si>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</si>
  <si>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</si>
  <si>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</si>
  <si>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</si>
  <si>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</si>
  <si>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</si>
  <si>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</si>
  <si>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</si>
  <si>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</si>
  <si>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</si>
  <si>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</si>
  <si>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</si>
  <si>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</si>
  <si>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</si>
  <si>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</si>
  <si>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</si>
  <si>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</si>
  <si>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</si>
  <si>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</si>
  <si>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</si>
  <si>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</si>
  <si>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</si>
  <si>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</si>
  <si>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</si>
  <si>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</si>
  <si>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</si>
  <si>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</si>
  <si>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</si>
  <si>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</si>
  <si>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</si>
  <si>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</si>
  <si>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</si>
  <si>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</si>
  <si>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</si>
  <si>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</si>
  <si>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</si>
  <si>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</si>
  <si>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</si>
  <si>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</si>
  <si>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</si>
  <si>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</si>
  <si>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</si>
  <si>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</si>
  <si>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</si>
  <si>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</si>
  <si>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</si>
  <si>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</si>
  <si>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</si>
  <si>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</si>
  <si>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</si>
  <si>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</si>
  <si>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</si>
  <si>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</si>
  <si>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</si>
  <si>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</si>
  <si>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</si>
  <si>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</si>
  <si>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</si>
  <si>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</si>
  <si>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</si>
  <si>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</si>
  <si>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</si>
  <si>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</si>
  <si>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</si>
  <si>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</si>
  <si>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</si>
  <si>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</si>
  <si>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</si>
  <si>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</si>
  <si>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</si>
  <si>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</si>
  <si>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</si>
  <si>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</si>
  <si>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</si>
  <si>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</si>
  <si>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</si>
  <si>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</si>
  <si>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</si>
  <si>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</si>
  <si>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</si>
  <si>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</si>
  <si>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</si>
  <si>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</si>
  <si>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</si>
  <si>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</si>
  <si>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</si>
  <si>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</si>
  <si>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</si>
  <si>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</si>
  <si>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</si>
  <si>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</si>
  <si>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</si>
  <si>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</si>
  <si>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</si>
  <si>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</si>
  <si>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</si>
  <si>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</si>
  <si>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</si>
  <si>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</si>
  <si>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</si>
  <si>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</si>
  <si>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</si>
  <si>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</si>
  <si>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</si>
  <si>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</si>
  <si>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</si>
  <si>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</si>
  <si>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</si>
  <si>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</si>
  <si>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</si>
  <si>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</si>
  <si>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</si>
  <si>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</si>
  <si>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</si>
  <si>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</si>
  <si>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</si>
  <si>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</si>
  <si>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</si>
  <si>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</si>
  <si>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</si>
  <si>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</si>
  <si>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</si>
  <si>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</si>
  <si>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</si>
  <si>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</si>
  <si>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</si>
  <si>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</si>
  <si>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</si>
  <si>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</si>
  <si>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</si>
  <si>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</si>
  <si>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</si>
  <si>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</si>
  <si>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</si>
  <si>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</si>
  <si>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</si>
  <si>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</si>
  <si>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</si>
  <si>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</si>
  <si>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</si>
  <si>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</si>
  <si>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</si>
  <si>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</si>
  <si>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</si>
  <si>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</si>
  <si>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</si>
  <si>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</si>
  <si>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</si>
  <si>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</si>
  <si>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</si>
  <si>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</si>
  <si>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</si>
  <si>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</si>
  <si>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</si>
  <si>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</si>
  <si>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</si>
  <si>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</si>
  <si>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</si>
  <si>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</si>
  <si>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</si>
  <si>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</si>
  <si>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</si>
  <si>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</si>
  <si>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</si>
  <si>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</si>
  <si>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</si>
  <si>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</si>
  <si>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</si>
  <si>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</si>
  <si>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</si>
  <si>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</si>
  <si>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</si>
  <si>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</si>
  <si>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</si>
  <si>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</si>
  <si>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</si>
  <si>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</si>
  <si>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</si>
  <si>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</si>
  <si>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</si>
  <si>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</si>
  <si>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</si>
  <si>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</si>
  <si>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</si>
  <si>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</si>
  <si>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</si>
  <si>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</si>
  <si>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</si>
  <si>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</si>
  <si>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</si>
  <si>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</si>
  <si>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</si>
  <si>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</si>
  <si>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</si>
  <si>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</si>
  <si>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</si>
  <si>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</si>
  <si>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</si>
  <si>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</si>
  <si>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</si>
  <si>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</si>
  <si>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</si>
  <si>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</si>
  <si>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</si>
  <si>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</si>
  <si>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</si>
  <si>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</si>
  <si>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</si>
  <si>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</si>
  <si>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</si>
  <si>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</si>
  <si>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</si>
  <si>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</si>
  <si>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</si>
  <si>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</si>
  <si>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</si>
  <si>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</si>
  <si>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</si>
  <si>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</si>
  <si>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</si>
  <si>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</si>
  <si>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</si>
  <si>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</si>
  <si>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</si>
  <si>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</si>
  <si>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</si>
  <si>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</si>
  <si>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</si>
  <si>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</si>
  <si>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</si>
  <si>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</si>
  <si>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</si>
  <si>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</si>
  <si>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</si>
  <si>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</si>
  <si>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</si>
  <si>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</si>
  <si>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</si>
  <si>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</si>
  <si>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</si>
  <si>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</si>
  <si>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</si>
  <si>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</si>
  <si>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</si>
  <si>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</si>
  <si>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</si>
  <si>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</si>
  <si>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</si>
  <si>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</si>
  <si>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</si>
  <si>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</si>
  <si>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</si>
  <si>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</si>
  <si>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</si>
  <si>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</si>
  <si>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</si>
  <si>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</si>
  <si>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</si>
  <si>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</si>
  <si>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</si>
  <si>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</si>
  <si>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</si>
  <si>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</si>
  <si>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</si>
  <si>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</si>
  <si>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</si>
  <si>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</si>
  <si>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</si>
  <si>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</si>
  <si>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</si>
  <si>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</si>
  <si>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</si>
  <si>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</si>
  <si>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</si>
  <si>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</si>
  <si>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</si>
  <si>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</si>
  <si>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</si>
  <si>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</si>
  <si>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</si>
  <si>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</si>
  <si>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</si>
  <si>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</si>
  <si>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</si>
  <si>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</si>
  <si>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</si>
  <si>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</si>
  <si>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</si>
  <si>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</si>
  <si>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</si>
  <si>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</si>
  <si>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</si>
  <si>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</si>
  <si>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</si>
  <si>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</si>
  <si>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</si>
  <si>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</si>
  <si>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</si>
  <si>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</si>
  <si>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</si>
  <si>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</si>
  <si>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</si>
  <si>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</si>
  <si>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</si>
  <si>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</si>
  <si>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</si>
  <si>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</si>
  <si>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</si>
  <si>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</si>
  <si>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</si>
  <si>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</si>
  <si>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</si>
  <si>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</si>
  <si>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</si>
  <si>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</si>
  <si>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</si>
  <si>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</si>
  <si>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</si>
  <si>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</si>
  <si>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</si>
  <si>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</si>
  <si>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</si>
  <si>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</si>
  <si>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</si>
  <si>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</si>
  <si>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</si>
  <si>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</si>
  <si>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</si>
  <si>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</si>
  <si>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</si>
  <si>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</si>
  <si>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</si>
  <si>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</si>
  <si>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</si>
  <si>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</si>
  <si>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</si>
  <si>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</si>
  <si>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</si>
  <si>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</si>
  <si>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</si>
  <si>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</si>
  <si>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</si>
  <si>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</si>
  <si>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</si>
  <si>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</si>
  <si>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</si>
  <si>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</si>
  <si>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</si>
  <si>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</si>
  <si>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</si>
  <si>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</si>
  <si>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</si>
  <si>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</si>
  <si>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</si>
  <si>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</si>
  <si>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</si>
  <si>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</si>
  <si>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</si>
  <si>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</si>
  <si>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</si>
  <si>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</si>
  <si>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</si>
  <si>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</si>
  <si>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</si>
  <si>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</si>
  <si>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</si>
  <si>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</si>
  <si>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</si>
  <si>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</si>
  <si>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</si>
  <si>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</si>
  <si>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</si>
  <si>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</si>
  <si>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</si>
  <si>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</si>
  <si>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</si>
  <si>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</si>
  <si>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</si>
  <si>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</si>
  <si>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</si>
  <si>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</si>
  <si>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</si>
  <si>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</si>
  <si>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</si>
  <si>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</si>
  <si>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</si>
  <si>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</si>
  <si>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</si>
  <si>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</si>
  <si>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</si>
  <si>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</si>
  <si>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</si>
  <si>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</si>
  <si>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</si>
  <si>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</si>
  <si>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</si>
  <si>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</si>
  <si>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</si>
  <si>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</si>
  <si>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</si>
  <si>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</si>
  <si>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</si>
  <si>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</si>
  <si>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</si>
  <si>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</si>
  <si>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</si>
  <si>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</si>
  <si>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</si>
  <si>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</si>
  <si>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</si>
  <si>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</si>
  <si>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</si>
  <si>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</si>
  <si>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</si>
  <si>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</si>
  <si>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</si>
  <si>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</si>
  <si>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</si>
  <si>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</si>
  <si>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</si>
  <si>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</si>
  <si>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</si>
  <si>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</si>
  <si>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</si>
  <si>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</si>
  <si>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</si>
  <si>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</si>
  <si>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</si>
  <si>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</si>
  <si>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</si>
  <si>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</si>
  <si>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</si>
  <si>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</si>
  <si>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</si>
  <si>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</si>
  <si>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</si>
  <si>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</si>
  <si>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</si>
  <si>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</si>
  <si>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</si>
  <si>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</si>
  <si>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</si>
  <si>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</si>
  <si>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</si>
  <si>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</si>
  <si>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</si>
  <si>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</si>
  <si>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</si>
  <si>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</si>
  <si>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</si>
  <si>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</si>
  <si>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</si>
  <si>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</si>
  <si>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</si>
  <si>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</si>
  <si>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</si>
  <si>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</si>
  <si>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</si>
  <si>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</si>
  <si>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</si>
  <si>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</si>
  <si>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</si>
  <si>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</si>
  <si>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</si>
  <si>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</si>
  <si>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</si>
  <si>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</si>
  <si>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</si>
  <si>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</si>
  <si>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</si>
  <si>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</si>
  <si>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</si>
  <si>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</si>
  <si>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</si>
  <si>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</si>
  <si>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</si>
  <si>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</si>
  <si>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</si>
  <si>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</si>
  <si>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</si>
  <si>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</si>
  <si>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</si>
  <si>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</si>
  <si>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</si>
  <si>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</si>
  <si>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</si>
  <si>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</si>
  <si>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</si>
  <si>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</si>
  <si>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</si>
  <si>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</si>
  <si>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</si>
  <si>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</si>
  <si>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</si>
  <si>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</si>
  <si>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</si>
  <si>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</si>
  <si>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</si>
  <si>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</si>
  <si>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</si>
  <si>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</si>
  <si>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</si>
  <si>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</si>
  <si>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</si>
  <si>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</si>
  <si>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</si>
  <si>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</si>
  <si>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</si>
  <si>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</si>
  <si>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</si>
  <si>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</si>
  <si>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</si>
  <si>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</si>
  <si>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</si>
  <si>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</si>
  <si>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</si>
  <si>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</si>
  <si>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</si>
  <si>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</si>
  <si>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</si>
  <si>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</si>
  <si>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</si>
  <si>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</si>
  <si>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</si>
  <si>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</si>
  <si>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</si>
  <si>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</si>
  <si>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</si>
  <si>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</si>
  <si>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</si>
  <si>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</si>
  <si>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</si>
  <si>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</si>
  <si>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</si>
  <si>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</si>
  <si>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</si>
  <si>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</si>
  <si>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</si>
  <si>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</si>
  <si>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</si>
  <si>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</si>
  <si>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</si>
  <si>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</si>
  <si>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</si>
  <si>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</si>
  <si>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</si>
  <si>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</si>
  <si>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</si>
  <si>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</si>
  <si>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</si>
  <si>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</si>
  <si>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</si>
  <si>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</si>
  <si>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</si>
  <si>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</si>
  <si>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</si>
  <si>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</si>
  <si>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</si>
  <si>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</si>
  <si>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</si>
  <si>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</si>
  <si>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</si>
  <si>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</si>
  <si>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</si>
  <si>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</si>
  <si>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</si>
  <si>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</si>
  <si>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</si>
  <si>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</si>
  <si>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</si>
  <si>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</si>
  <si>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</si>
  <si>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</si>
  <si>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</si>
  <si>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</si>
  <si>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</si>
  <si>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</si>
  <si>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</si>
  <si>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</si>
  <si>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</si>
  <si>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</si>
  <si>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</si>
  <si>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</si>
  <si>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</si>
  <si>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</si>
  <si>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</si>
  <si>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</si>
  <si>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</si>
  <si>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</si>
  <si>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</si>
  <si>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</si>
  <si>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</si>
  <si>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</si>
  <si>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</si>
  <si>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</si>
  <si>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</si>
  <si>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</si>
  <si>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</si>
  <si>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</si>
  <si>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</si>
  <si>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</si>
  <si>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</si>
  <si>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</si>
  <si>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</si>
  <si>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</si>
  <si>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</si>
  <si>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</si>
  <si>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</si>
  <si>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</si>
  <si>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</si>
  <si>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</si>
  <si>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</si>
  <si>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</si>
  <si>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</si>
  <si>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</si>
  <si>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</si>
  <si>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</si>
  <si>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</si>
  <si>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</si>
  <si>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</si>
  <si>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</si>
  <si>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</si>
  <si>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</si>
  <si>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</si>
  <si>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</si>
  <si>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</si>
  <si>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</si>
  <si>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</si>
  <si>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</si>
  <si>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</si>
  <si>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</si>
  <si>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</si>
  <si>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</si>
  <si>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</si>
  <si>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</si>
  <si>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</si>
  <si>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</si>
  <si>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</si>
  <si>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</si>
  <si>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</si>
  <si>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</si>
  <si>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</si>
  <si>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</si>
  <si>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</si>
  <si>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</si>
  <si>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</si>
  <si>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</si>
  <si>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</si>
  <si>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</si>
  <si>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</si>
  <si>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</si>
  <si>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</si>
  <si>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</si>
  <si>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</si>
  <si>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</si>
  <si>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</si>
  <si>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</si>
  <si>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</si>
  <si>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</si>
  <si>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</si>
  <si>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</si>
  <si>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</si>
  <si>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</si>
  <si>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</si>
  <si>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</si>
  <si>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</si>
  <si>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</si>
  <si>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</si>
  <si>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</si>
  <si>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</si>
  <si>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</si>
  <si>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</si>
  <si>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</si>
  <si>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</si>
  <si>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</si>
  <si>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</si>
  <si>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</si>
  <si>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</si>
  <si>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</si>
  <si>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</si>
  <si>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</si>
  <si>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</si>
  <si>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</si>
  <si>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</si>
  <si>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</si>
  <si>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</si>
  <si>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</si>
  <si>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</si>
  <si>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</si>
  <si>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</si>
  <si>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</si>
  <si>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</si>
  <si>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</si>
  <si>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</si>
  <si>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</si>
  <si>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</si>
  <si>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</si>
  <si>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</si>
  <si>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</si>
  <si>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</si>
  <si>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</si>
  <si>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</si>
  <si>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</si>
  <si>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</si>
  <si>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</si>
  <si>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</si>
  <si>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</si>
  <si>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</si>
  <si>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</si>
  <si>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</si>
  <si>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</si>
  <si>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</si>
  <si>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</si>
  <si>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</si>
  <si>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</si>
  <si>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</si>
  <si>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</si>
  <si>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</si>
  <si>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</si>
  <si>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</si>
  <si>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</si>
  <si>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</si>
  <si>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</si>
  <si>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</si>
  <si>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</si>
  <si>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</si>
  <si>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</si>
  <si>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</si>
  <si>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</si>
  <si>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</si>
  <si>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</si>
  <si>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</si>
  <si>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</si>
  <si>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</si>
  <si>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</si>
  <si>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</si>
  <si>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</si>
  <si>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</si>
  <si>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</si>
  <si>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</si>
  <si>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</si>
  <si>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</si>
  <si>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</si>
  <si>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</si>
  <si>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</si>
  <si>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</si>
  <si>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</si>
  <si>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</si>
  <si>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</si>
  <si>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</si>
  <si>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</si>
  <si>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</si>
  <si>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</si>
  <si>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</si>
  <si>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</si>
  <si>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</si>
  <si>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</si>
  <si>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</si>
  <si>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</si>
  <si>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</si>
  <si>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</si>
  <si>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</si>
  <si>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</si>
  <si>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</si>
  <si>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</si>
  <si>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</si>
  <si>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</si>
  <si>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</si>
  <si>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</si>
  <si>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</si>
  <si>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</si>
  <si>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</si>
  <si>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</si>
  <si>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</si>
  <si>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</si>
  <si>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</si>
  <si>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</si>
  <si>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</si>
  <si>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</si>
  <si>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</si>
  <si>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</si>
  <si>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</si>
  <si>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</si>
  <si>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</si>
  <si>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</si>
  <si>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</si>
  <si>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</si>
  <si>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</si>
  <si>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</si>
  <si>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</si>
  <si>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</si>
  <si>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</si>
  <si>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</si>
  <si>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</si>
  <si>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</si>
  <si>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</si>
  <si>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</si>
  <si>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</si>
  <si>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</si>
  <si>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</si>
  <si>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</si>
  <si>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</si>
  <si>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</si>
  <si>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</si>
  <si>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</si>
  <si>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</si>
  <si>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</si>
  <si>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</si>
  <si>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</si>
  <si>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</si>
  <si>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</si>
  <si>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</si>
  <si>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</si>
  <si>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</si>
  <si>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</si>
  <si>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</si>
  <si>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</si>
  <si>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</si>
  <si>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</si>
  <si>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</si>
  <si>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</si>
  <si>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</si>
  <si>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</si>
  <si>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</si>
  <si>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</si>
  <si>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</si>
  <si>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</si>
  <si>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</si>
  <si>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</si>
  <si>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</si>
  <si>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</si>
  <si>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</si>
  <si>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</si>
  <si>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</si>
  <si>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</si>
  <si>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</si>
  <si>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</si>
  <si>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</si>
  <si>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</si>
  <si>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</si>
  <si>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</si>
  <si>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</si>
  <si>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</si>
  <si>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</si>
  <si>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</si>
  <si>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</si>
  <si>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</si>
  <si>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</si>
  <si>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</si>
  <si>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</si>
  <si>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</si>
  <si>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</si>
  <si>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</si>
  <si>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</si>
  <si>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</si>
  <si>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</si>
  <si>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</si>
  <si>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</si>
  <si>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</si>
  <si>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</si>
  <si>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</si>
  <si>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</si>
  <si>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</si>
  <si>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</si>
  <si>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</si>
  <si>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</si>
  <si>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</si>
  <si>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</si>
  <si>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</si>
  <si>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</si>
  <si>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</si>
  <si>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</si>
  <si>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</si>
  <si>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</si>
  <si>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</si>
  <si>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</si>
  <si>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</si>
  <si>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</si>
  <si>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</si>
  <si>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</si>
  <si>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</si>
  <si>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</si>
  <si>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</si>
  <si>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</si>
  <si>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</si>
  <si>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</si>
  <si>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</si>
  <si>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</si>
  <si>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</si>
  <si>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</si>
  <si>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</si>
  <si>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</si>
  <si>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</si>
  <si>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</si>
  <si>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</si>
  <si>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</si>
  <si>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</si>
  <si>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</si>
  <si>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</si>
  <si>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</si>
  <si>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</si>
  <si>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</si>
  <si>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</si>
  <si>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</si>
  <si>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</si>
  <si>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</si>
  <si>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</si>
  <si>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</si>
  <si>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</si>
  <si>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</si>
  <si>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</si>
  <si>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</si>
  <si>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</si>
  <si>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Coffee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</si>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</sst>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169" fontId="0" fillId="0" borderId="0" xfId="0" applyNumberFormat="1"/>
  </cellXfs>
  <cellStyles count="1">
    <cellStyle name="Normal" xfId="0" builtinId="0"/>
  </cellStyles>
  <dxfs count="16">
    <dxf>
      <font>
        <color theme="0"/>
      </font>
    </dxf>
    <dxf>
      <font>
        <color theme="0"/>
      </font>
      <fill>
        <patternFill>
          <bgColor theme="4" tint="-0.499984740745262"/>
        </patternFill>
      </fill>
    </dxf>
    <dxf>
      <font>
        <sz val="11"/>
        <color theme="0"/>
        <name val="Calibri"/>
        <family val="2"/>
        <scheme val="minor"/>
      </font>
      <fill>
        <patternFill>
          <bgColor theme="4" tint="-0.499984740745262"/>
        </patternFill>
      </fill>
    </dxf>
    <dxf>
      <font>
        <color theme="0"/>
      </font>
      <fill>
        <patternFill patternType="solid">
          <fgColor theme="0"/>
          <bgColor theme="4" tint="-0.499984740745262"/>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3" xr9:uid="{F42E948E-538E-4C3D-A0CD-7AAB05E11253}">
      <tableStyleElement type="wholeTable" dxfId="1"/>
      <tableStyleElement type="headerRow" dxfId="0"/>
    </tableStyle>
    <tableStyle name="Timeline Style 1" pivot="0" table="0" count="8" xr9:uid="{A37319F7-F4EF-46ED-A2EF-B2B89D22C2B2}">
      <tableStyleElement type="wholeTable" dxfId="3"/>
      <tableStyleElement type="headerRow" dxfId="2"/>
    </tableStyle>
  </tableStyles>
  <extLst>
    <ext xmlns:x14="http://schemas.microsoft.com/office/spreadsheetml/2009/9/main" uri="{46F421CA-312F-682f-3DD2-61675219B42D}">
      <x14:dxfs count="1">
        <dxf>
          <font>
            <color theme="1"/>
          </font>
          <fill>
            <patternFill>
              <bgColor theme="4"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3743705557422"/>
              <bgColor theme="0"/>
            </patternFill>
          </fill>
        </dxf>
        <dxf>
          <fill>
            <patternFill patternType="solid">
              <fgColor theme="0"/>
              <bgColor theme="4" tint="0.59996337778862885"/>
            </patternFill>
          </fill>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Project.xlsx]Total Sales Over Time!Total Sales over Time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Over Time'!$C$3:$C$4</c:f>
              <c:strCache>
                <c:ptCount val="1"/>
                <c:pt idx="0">
                  <c:v>Arabica</c:v>
                </c:pt>
              </c:strCache>
            </c:strRef>
          </c:tx>
          <c:spPr>
            <a:ln w="28575" cap="rnd">
              <a:solidFill>
                <a:schemeClr val="accent1"/>
              </a:solidFill>
              <a:round/>
            </a:ln>
            <a:effectLst/>
          </c:spPr>
          <c:marker>
            <c:symbol val="none"/>
          </c:marker>
          <c:cat>
            <c:multiLvlStrRef>
              <c:f>'Total 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Over Time'!$C$5:$C$48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FBE-4F41-B772-1CD4C7002EBE}"/>
            </c:ext>
          </c:extLst>
        </c:ser>
        <c:ser>
          <c:idx val="1"/>
          <c:order val="1"/>
          <c:tx>
            <c:strRef>
              <c:f>'Total Sales Over Time'!$D$3:$D$4</c:f>
              <c:strCache>
                <c:ptCount val="1"/>
                <c:pt idx="0">
                  <c:v>Excelsa</c:v>
                </c:pt>
              </c:strCache>
            </c:strRef>
          </c:tx>
          <c:spPr>
            <a:ln w="28575" cap="rnd">
              <a:solidFill>
                <a:schemeClr val="accent2"/>
              </a:solidFill>
              <a:round/>
            </a:ln>
            <a:effectLst/>
          </c:spPr>
          <c:marker>
            <c:symbol val="none"/>
          </c:marker>
          <c:cat>
            <c:multiLvlStrRef>
              <c:f>'Total 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Over Time'!$D$5:$D$48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FBE-4F41-B772-1CD4C7002EBE}"/>
            </c:ext>
          </c:extLst>
        </c:ser>
        <c:ser>
          <c:idx val="2"/>
          <c:order val="2"/>
          <c:tx>
            <c:strRef>
              <c:f>'Total Sales Over Time'!$E$3:$E$4</c:f>
              <c:strCache>
                <c:ptCount val="1"/>
                <c:pt idx="0">
                  <c:v>Liberica</c:v>
                </c:pt>
              </c:strCache>
            </c:strRef>
          </c:tx>
          <c:spPr>
            <a:ln w="28575" cap="rnd">
              <a:solidFill>
                <a:schemeClr val="accent3"/>
              </a:solidFill>
              <a:round/>
            </a:ln>
            <a:effectLst/>
          </c:spPr>
          <c:marker>
            <c:symbol val="none"/>
          </c:marker>
          <c:cat>
            <c:multiLvlStrRef>
              <c:f>'Total 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Over Time'!$E$5:$E$48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FBE-4F41-B772-1CD4C7002EBE}"/>
            </c:ext>
          </c:extLst>
        </c:ser>
        <c:ser>
          <c:idx val="3"/>
          <c:order val="3"/>
          <c:tx>
            <c:strRef>
              <c:f>'Total Sales Over Time'!$F$3:$F$4</c:f>
              <c:strCache>
                <c:ptCount val="1"/>
                <c:pt idx="0">
                  <c:v>Robusta</c:v>
                </c:pt>
              </c:strCache>
            </c:strRef>
          </c:tx>
          <c:spPr>
            <a:ln w="28575" cap="rnd">
              <a:solidFill>
                <a:schemeClr val="accent4"/>
              </a:solidFill>
              <a:round/>
            </a:ln>
            <a:effectLst/>
          </c:spPr>
          <c:marker>
            <c:symbol val="none"/>
          </c:marker>
          <c:cat>
            <c:multiLvlStrRef>
              <c:f>'Total 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Over Time'!$F$5:$F$48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FBE-4F41-B772-1CD4C7002EBE}"/>
            </c:ext>
          </c:extLst>
        </c:ser>
        <c:dLbls>
          <c:showLegendKey val="0"/>
          <c:showVal val="0"/>
          <c:showCatName val="0"/>
          <c:showSerName val="0"/>
          <c:showPercent val="0"/>
          <c:showBubbleSize val="0"/>
        </c:dLbls>
        <c:smooth val="0"/>
        <c:axId val="967470751"/>
        <c:axId val="967471231"/>
      </c:lineChart>
      <c:catAx>
        <c:axId val="96747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471231"/>
        <c:crosses val="autoZero"/>
        <c:auto val="1"/>
        <c:lblAlgn val="ctr"/>
        <c:lblOffset val="100"/>
        <c:noMultiLvlLbl val="0"/>
      </c:catAx>
      <c:valAx>
        <c:axId val="9674712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47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Project.xlsx]Country Barchart!Total Sales over Time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748-4853-92CE-B3C17F014F40}"/>
            </c:ext>
          </c:extLst>
        </c:ser>
        <c:dLbls>
          <c:dLblPos val="outEnd"/>
          <c:showLegendKey val="0"/>
          <c:showVal val="1"/>
          <c:showCatName val="0"/>
          <c:showSerName val="0"/>
          <c:showPercent val="0"/>
          <c:showBubbleSize val="0"/>
        </c:dLbls>
        <c:gapWidth val="182"/>
        <c:axId val="1255080335"/>
        <c:axId val="1255080815"/>
      </c:barChart>
      <c:catAx>
        <c:axId val="1255080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080815"/>
        <c:crosses val="autoZero"/>
        <c:auto val="1"/>
        <c:lblAlgn val="ctr"/>
        <c:lblOffset val="100"/>
        <c:noMultiLvlLbl val="0"/>
      </c:catAx>
      <c:valAx>
        <c:axId val="1255080815"/>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08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Project.xlsx]Top 5 Customers!Total Sales over Time</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4BE0-4957-9797-2D765E31FBBF}"/>
            </c:ext>
          </c:extLst>
        </c:ser>
        <c:dLbls>
          <c:dLblPos val="outEnd"/>
          <c:showLegendKey val="0"/>
          <c:showVal val="1"/>
          <c:showCatName val="0"/>
          <c:showSerName val="0"/>
          <c:showPercent val="0"/>
          <c:showBubbleSize val="0"/>
        </c:dLbls>
        <c:gapWidth val="182"/>
        <c:axId val="1255080335"/>
        <c:axId val="1255080815"/>
      </c:barChart>
      <c:catAx>
        <c:axId val="1255080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080815"/>
        <c:crosses val="autoZero"/>
        <c:auto val="1"/>
        <c:lblAlgn val="ctr"/>
        <c:lblOffset val="100"/>
        <c:noMultiLvlLbl val="0"/>
      </c:catAx>
      <c:valAx>
        <c:axId val="1255080815"/>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08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Project.xlsx]Total Sales Over Time!Total Sales over Time</c:name>
    <c:fmtId val="7"/>
  </c:pivotSource>
  <c:chart>
    <c:title>
      <c:tx>
        <c:rich>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Over Time'!$C$3:$C$4</c:f>
              <c:strCache>
                <c:ptCount val="1"/>
                <c:pt idx="0">
                  <c:v>Arabica</c:v>
                </c:pt>
              </c:strCache>
            </c:strRef>
          </c:tx>
          <c:spPr>
            <a:ln w="28575" cap="rnd">
              <a:solidFill>
                <a:schemeClr val="accent1"/>
              </a:solidFill>
              <a:round/>
            </a:ln>
            <a:effectLst/>
          </c:spPr>
          <c:marker>
            <c:symbol val="none"/>
          </c:marker>
          <c:cat>
            <c:multiLvlStrRef>
              <c:f>'Total 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Over Time'!$C$5:$C$48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C3D-446E-8EB5-A9223AF4BEE4}"/>
            </c:ext>
          </c:extLst>
        </c:ser>
        <c:ser>
          <c:idx val="1"/>
          <c:order val="1"/>
          <c:tx>
            <c:strRef>
              <c:f>'Total Sales Over Time'!$D$3:$D$4</c:f>
              <c:strCache>
                <c:ptCount val="1"/>
                <c:pt idx="0">
                  <c:v>Excelsa</c:v>
                </c:pt>
              </c:strCache>
            </c:strRef>
          </c:tx>
          <c:spPr>
            <a:ln w="28575" cap="rnd">
              <a:solidFill>
                <a:schemeClr val="accent2"/>
              </a:solidFill>
              <a:round/>
            </a:ln>
            <a:effectLst/>
          </c:spPr>
          <c:marker>
            <c:symbol val="none"/>
          </c:marker>
          <c:cat>
            <c:multiLvlStrRef>
              <c:f>'Total 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Over Time'!$D$5:$D$48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C3D-446E-8EB5-A9223AF4BEE4}"/>
            </c:ext>
          </c:extLst>
        </c:ser>
        <c:ser>
          <c:idx val="2"/>
          <c:order val="2"/>
          <c:tx>
            <c:strRef>
              <c:f>'Total Sales Over Time'!$E$3:$E$4</c:f>
              <c:strCache>
                <c:ptCount val="1"/>
                <c:pt idx="0">
                  <c:v>Liberica</c:v>
                </c:pt>
              </c:strCache>
            </c:strRef>
          </c:tx>
          <c:spPr>
            <a:ln w="28575" cap="rnd">
              <a:solidFill>
                <a:schemeClr val="accent3"/>
              </a:solidFill>
              <a:round/>
            </a:ln>
            <a:effectLst/>
          </c:spPr>
          <c:marker>
            <c:symbol val="none"/>
          </c:marker>
          <c:cat>
            <c:multiLvlStrRef>
              <c:f>'Total 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Over Time'!$E$5:$E$48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C3D-446E-8EB5-A9223AF4BEE4}"/>
            </c:ext>
          </c:extLst>
        </c:ser>
        <c:ser>
          <c:idx val="3"/>
          <c:order val="3"/>
          <c:tx>
            <c:strRef>
              <c:f>'Total Sales Over Time'!$F$3:$F$4</c:f>
              <c:strCache>
                <c:ptCount val="1"/>
                <c:pt idx="0">
                  <c:v>Robusta</c:v>
                </c:pt>
              </c:strCache>
            </c:strRef>
          </c:tx>
          <c:spPr>
            <a:ln w="28575" cap="rnd">
              <a:solidFill>
                <a:schemeClr val="accent4"/>
              </a:solidFill>
              <a:round/>
            </a:ln>
            <a:effectLst/>
          </c:spPr>
          <c:marker>
            <c:symbol val="none"/>
          </c:marker>
          <c:cat>
            <c:multiLvlStrRef>
              <c:f>'Total 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Over Time'!$F$5:$F$48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C3D-446E-8EB5-A9223AF4BEE4}"/>
            </c:ext>
          </c:extLst>
        </c:ser>
        <c:dLbls>
          <c:showLegendKey val="0"/>
          <c:showVal val="0"/>
          <c:showCatName val="0"/>
          <c:showSerName val="0"/>
          <c:showPercent val="0"/>
          <c:showBubbleSize val="0"/>
        </c:dLbls>
        <c:smooth val="0"/>
        <c:axId val="967470751"/>
        <c:axId val="967471231"/>
      </c:lineChart>
      <c:catAx>
        <c:axId val="96747075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967471231"/>
        <c:crosses val="autoZero"/>
        <c:auto val="1"/>
        <c:lblAlgn val="ctr"/>
        <c:lblOffset val="100"/>
        <c:noMultiLvlLbl val="0"/>
      </c:catAx>
      <c:valAx>
        <c:axId val="967471231"/>
        <c:scaling>
          <c:orientation val="minMax"/>
        </c:scaling>
        <c:delete val="0"/>
        <c:axPos val="l"/>
        <c:majorGridlines>
          <c:spPr>
            <a:ln w="3175" cap="flat" cmpd="sng" algn="ctr">
              <a:solidFill>
                <a:schemeClr val="tx1">
                  <a:lumMod val="15000"/>
                  <a:lumOff val="85000"/>
                  <a:alpha val="40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bg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bg1"/>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96747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ln>
            <a:no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Project.xlsx]Country Barchart!Total Sales over Time</c:name>
    <c:fmtId val="11"/>
  </c:pivotSource>
  <c:chart>
    <c:title>
      <c:tx>
        <c:rich>
          <a:bodyPr rot="0" vert="horz"/>
          <a:lstStyle/>
          <a:p>
            <a:pPr>
              <a:defRPr/>
            </a:pPr>
            <a:r>
              <a:rPr lang="en-US"/>
              <a:t>Sales By Country</a:t>
            </a: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vert="horz"/>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Barchart'!$B$3</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vert="horz"/>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2-9F03-47EB-B28A-0F6F68CAFF71}"/>
            </c:ext>
          </c:extLst>
        </c:ser>
        <c:dLbls>
          <c:dLblPos val="outEnd"/>
          <c:showLegendKey val="0"/>
          <c:showVal val="1"/>
          <c:showCatName val="0"/>
          <c:showSerName val="0"/>
          <c:showPercent val="0"/>
          <c:showBubbleSize val="0"/>
        </c:dLbls>
        <c:gapWidth val="182"/>
        <c:axId val="1255080335"/>
        <c:axId val="1255080815"/>
      </c:barChart>
      <c:catAx>
        <c:axId val="125508033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vert="horz"/>
          <a:lstStyle/>
          <a:p>
            <a:pPr>
              <a:defRPr/>
            </a:pPr>
            <a:endParaRPr lang="en-US"/>
          </a:p>
        </c:txPr>
        <c:crossAx val="1255080815"/>
        <c:crosses val="autoZero"/>
        <c:auto val="1"/>
        <c:lblAlgn val="ctr"/>
        <c:lblOffset val="100"/>
        <c:noMultiLvlLbl val="0"/>
      </c:catAx>
      <c:valAx>
        <c:axId val="1255080815"/>
        <c:scaling>
          <c:orientation val="minMax"/>
        </c:scaling>
        <c:delete val="0"/>
        <c:axPos val="b"/>
        <c:majorGridlines>
          <c:spPr>
            <a:ln w="3175" cap="flat" cmpd="sng" algn="ctr">
              <a:solidFill>
                <a:schemeClr val="bg1">
                  <a:alpha val="40000"/>
                </a:schemeClr>
              </a:solidFill>
              <a:round/>
            </a:ln>
            <a:effectLst/>
          </c:spPr>
        </c:majorGridlines>
        <c:numFmt formatCode="[$$-409]#,##0_ ;\-[$$-409]#,##0\ " sourceLinked="1"/>
        <c:majorTickMark val="none"/>
        <c:minorTickMark val="none"/>
        <c:tickLblPos val="nextTo"/>
        <c:spPr>
          <a:noFill/>
          <a:ln>
            <a:noFill/>
          </a:ln>
          <a:effectLst/>
        </c:spPr>
        <c:txPr>
          <a:bodyPr rot="-60000000" vert="horz"/>
          <a:lstStyle/>
          <a:p>
            <a:pPr>
              <a:defRPr/>
            </a:pPr>
            <a:endParaRPr lang="en-US"/>
          </a:p>
        </c:txPr>
        <c:crossAx val="1255080335"/>
        <c:crosses val="autoZero"/>
        <c:crossBetween val="between"/>
      </c:valAx>
      <c:spPr>
        <a:solidFill>
          <a:schemeClr val="accent1">
            <a:lumMod val="50000"/>
          </a:schemeClr>
        </a:solidFill>
      </c:spPr>
    </c:plotArea>
    <c:plotVisOnly val="1"/>
    <c:dispBlanksAs val="gap"/>
    <c:showDLblsOverMax val="0"/>
    <c:extLst/>
  </c:chart>
  <c:spPr>
    <a:solidFill>
      <a:schemeClr val="accent1">
        <a:lumMod val="50000"/>
      </a:schemeClr>
    </a:solidFill>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Project.xlsx]Top 5 Customers!Total Sales over Time</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D11-4132-97B1-435DC421C1A8}"/>
            </c:ext>
          </c:extLst>
        </c:ser>
        <c:dLbls>
          <c:dLblPos val="outEnd"/>
          <c:showLegendKey val="0"/>
          <c:showVal val="1"/>
          <c:showCatName val="0"/>
          <c:showSerName val="0"/>
          <c:showPercent val="0"/>
          <c:showBubbleSize val="0"/>
        </c:dLbls>
        <c:gapWidth val="182"/>
        <c:axId val="1255080335"/>
        <c:axId val="1255080815"/>
      </c:barChart>
      <c:catAx>
        <c:axId val="125508033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55080815"/>
        <c:crosses val="autoZero"/>
        <c:auto val="1"/>
        <c:lblAlgn val="ctr"/>
        <c:lblOffset val="100"/>
        <c:noMultiLvlLbl val="0"/>
      </c:catAx>
      <c:valAx>
        <c:axId val="1255080815"/>
        <c:scaling>
          <c:orientation val="minMax"/>
        </c:scaling>
        <c:delete val="0"/>
        <c:axPos val="b"/>
        <c:majorGridlines>
          <c:spPr>
            <a:ln w="3175" cap="flat" cmpd="sng" algn="ctr">
              <a:solidFill>
                <a:schemeClr val="bg1">
                  <a:alpha val="40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5508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381000</xdr:colOff>
      <xdr:row>3</xdr:row>
      <xdr:rowOff>23812</xdr:rowOff>
    </xdr:from>
    <xdr:to>
      <xdr:col>9</xdr:col>
      <xdr:colOff>228600</xdr:colOff>
      <xdr:row>17</xdr:row>
      <xdr:rowOff>100012</xdr:rowOff>
    </xdr:to>
    <xdr:graphicFrame macro="">
      <xdr:nvGraphicFramePr>
        <xdr:cNvPr id="2" name="Chart 1">
          <a:extLst>
            <a:ext uri="{FF2B5EF4-FFF2-40B4-BE49-F238E27FC236}">
              <a16:creationId xmlns:a16="http://schemas.microsoft.com/office/drawing/2014/main" id="{279A6D9D-3C01-6C0F-20F4-3C5066ED6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723901</xdr:colOff>
      <xdr:row>12</xdr:row>
      <xdr:rowOff>85725</xdr:rowOff>
    </xdr:from>
    <xdr:to>
      <xdr:col>9</xdr:col>
      <xdr:colOff>561975</xdr:colOff>
      <xdr:row>19</xdr:row>
      <xdr:rowOff>123825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91EC05F0-4021-540B-2613-E290964506A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067051" y="2371725"/>
              <a:ext cx="4562474"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xdr:col>
      <xdr:colOff>114300</xdr:colOff>
      <xdr:row>10</xdr:row>
      <xdr:rowOff>9526</xdr:rowOff>
    </xdr:from>
    <xdr:to>
      <xdr:col>2</xdr:col>
      <xdr:colOff>476250</xdr:colOff>
      <xdr:row>15</xdr:row>
      <xdr:rowOff>9525</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C9E27739-5123-E6C3-129A-74B4921EE81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90600" y="1914526"/>
              <a:ext cx="1828800" cy="9524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0</xdr:row>
      <xdr:rowOff>85725</xdr:rowOff>
    </xdr:from>
    <xdr:to>
      <xdr:col>9</xdr:col>
      <xdr:colOff>0</xdr:colOff>
      <xdr:row>13</xdr:row>
      <xdr:rowOff>133350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57E2B480-392C-5C27-7084-949F457A22B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5238750" y="857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600075</xdr:colOff>
      <xdr:row>0</xdr:row>
      <xdr:rowOff>76200</xdr:rowOff>
    </xdr:from>
    <xdr:to>
      <xdr:col>12</xdr:col>
      <xdr:colOff>600075</xdr:colOff>
      <xdr:row>13</xdr:row>
      <xdr:rowOff>123825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B1A8CA19-23D8-D180-A70E-092336584D6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7667625" y="762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604836</xdr:colOff>
      <xdr:row>5</xdr:row>
      <xdr:rowOff>90487</xdr:rowOff>
    </xdr:from>
    <xdr:to>
      <xdr:col>11</xdr:col>
      <xdr:colOff>600074</xdr:colOff>
      <xdr:row>19</xdr:row>
      <xdr:rowOff>166687</xdr:rowOff>
    </xdr:to>
    <xdr:graphicFrame macro="">
      <xdr:nvGraphicFramePr>
        <xdr:cNvPr id="7" name="Chart 6">
          <a:extLst>
            <a:ext uri="{FF2B5EF4-FFF2-40B4-BE49-F238E27FC236}">
              <a16:creationId xmlns:a16="http://schemas.microsoft.com/office/drawing/2014/main" id="{28C3D77A-0D9C-E2F7-9FC8-A77717A54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604836</xdr:colOff>
      <xdr:row>5</xdr:row>
      <xdr:rowOff>90487</xdr:rowOff>
    </xdr:from>
    <xdr:to>
      <xdr:col>11</xdr:col>
      <xdr:colOff>600074</xdr:colOff>
      <xdr:row>19</xdr:row>
      <xdr:rowOff>166687</xdr:rowOff>
    </xdr:to>
    <xdr:graphicFrame macro="">
      <xdr:nvGraphicFramePr>
        <xdr:cNvPr id="2" name="Chart 1">
          <a:extLst>
            <a:ext uri="{FF2B5EF4-FFF2-40B4-BE49-F238E27FC236}">
              <a16:creationId xmlns:a16="http://schemas.microsoft.com/office/drawing/2014/main" id="{B6B7BF30-5549-4EA4-84CB-A09F213B0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409575</xdr:colOff>
      <xdr:row>3</xdr:row>
      <xdr:rowOff>0</xdr:rowOff>
    </xdr:to>
    <xdr:sp macro="" textlink="">
      <xdr:nvSpPr>
        <xdr:cNvPr id="3" name="Rectangle 2">
          <a:extLst>
            <a:ext uri="{FF2B5EF4-FFF2-40B4-BE49-F238E27FC236}">
              <a16:creationId xmlns:a16="http://schemas.microsoft.com/office/drawing/2014/main" id="{BF6E3F13-8A1E-408A-CD11-7C7311D32C15}"/>
            </a:ext>
          </a:extLst>
        </xdr:cNvPr>
        <xdr:cNvSpPr/>
      </xdr:nvSpPr>
      <xdr:spPr>
        <a:xfrm>
          <a:off x="114300" y="57150"/>
          <a:ext cx="10772775" cy="381000"/>
        </a:xfrm>
        <a:prstGeom prst="rect">
          <a:avLst/>
        </a:prstGeom>
        <a:solidFill>
          <a:schemeClr val="accent1">
            <a:lumMod val="50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b="1">
              <a:solidFill>
                <a:schemeClr val="bg1"/>
              </a:solidFill>
            </a:rPr>
            <a:t>COFFEE</a:t>
          </a:r>
          <a:r>
            <a:rPr lang="en-GB" sz="2800" b="1" baseline="0">
              <a:solidFill>
                <a:schemeClr val="bg1"/>
              </a:solidFill>
            </a:rPr>
            <a:t> SALES DASHBOARD</a:t>
          </a:r>
          <a:endParaRPr lang="en-GB" sz="2800" b="1">
            <a:solidFill>
              <a:schemeClr val="bg1"/>
            </a:solidFill>
          </a:endParaRPr>
        </a:p>
      </xdr:txBody>
    </xdr:sp>
    <xdr:clientData/>
  </xdr:twoCellAnchor>
  <xdr:twoCellAnchor>
    <xdr:from>
      <xdr:col>0</xdr:col>
      <xdr:colOff>104775</xdr:colOff>
      <xdr:row>12</xdr:row>
      <xdr:rowOff>85725</xdr:rowOff>
    </xdr:from>
    <xdr:to>
      <xdr:col>11</xdr:col>
      <xdr:colOff>66675</xdr:colOff>
      <xdr:row>29</xdr:row>
      <xdr:rowOff>66675</xdr:rowOff>
    </xdr:to>
    <xdr:graphicFrame macro="">
      <xdr:nvGraphicFramePr>
        <xdr:cNvPr id="4" name="Chart 3">
          <a:extLst>
            <a:ext uri="{FF2B5EF4-FFF2-40B4-BE49-F238E27FC236}">
              <a16:creationId xmlns:a16="http://schemas.microsoft.com/office/drawing/2014/main" id="{726071EE-1395-40D6-8F4F-11E850F6C8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142874</xdr:colOff>
      <xdr:row>7</xdr:row>
      <xdr:rowOff>76200</xdr:rowOff>
    </xdr:from>
    <xdr:to>
      <xdr:col>15</xdr:col>
      <xdr:colOff>0</xdr:colOff>
      <xdr:row>12</xdr:row>
      <xdr:rowOff>38100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5A444D31-FD2A-40CE-AE46-1246CAA77BB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6353174" y="1276350"/>
              <a:ext cx="2295526"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123825</xdr:colOff>
      <xdr:row>3</xdr:row>
      <xdr:rowOff>47625</xdr:rowOff>
    </xdr:from>
    <xdr:to>
      <xdr:col>18</xdr:col>
      <xdr:colOff>419100</xdr:colOff>
      <xdr:row>7</xdr:row>
      <xdr:rowOff>47625</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D3B12DDA-DE6E-417A-ACF3-C70B9A76E527}"/>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6334125" y="485775"/>
              <a:ext cx="4562475"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38100</xdr:colOff>
      <xdr:row>7</xdr:row>
      <xdr:rowOff>76201</xdr:rowOff>
    </xdr:from>
    <xdr:to>
      <xdr:col>18</xdr:col>
      <xdr:colOff>428625</xdr:colOff>
      <xdr:row>12</xdr:row>
      <xdr:rowOff>28575</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7491492F-A0B5-4CFF-9C01-8BED4DD6BE1D}"/>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686800" y="1276351"/>
              <a:ext cx="2219325" cy="9048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123825</xdr:colOff>
      <xdr:row>12</xdr:row>
      <xdr:rowOff>76200</xdr:rowOff>
    </xdr:from>
    <xdr:to>
      <xdr:col>18</xdr:col>
      <xdr:colOff>428624</xdr:colOff>
      <xdr:row>20</xdr:row>
      <xdr:rowOff>161925</xdr:rowOff>
    </xdr:to>
    <xdr:graphicFrame macro="">
      <xdr:nvGraphicFramePr>
        <xdr:cNvPr id="9" name="Chart 8">
          <a:extLst>
            <a:ext uri="{FF2B5EF4-FFF2-40B4-BE49-F238E27FC236}">
              <a16:creationId xmlns:a16="http://schemas.microsoft.com/office/drawing/2014/main" id="{157E9787-BC0F-4E3D-A2DC-0AD56DF4E3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114299</xdr:colOff>
      <xdr:row>3</xdr:row>
      <xdr:rowOff>38099</xdr:rowOff>
    </xdr:from>
    <xdr:to>
      <xdr:col>11</xdr:col>
      <xdr:colOff>66674</xdr:colOff>
      <xdr:row>12</xdr:row>
      <xdr:rowOff>19050</xdr:rowOff>
    </xdr:to>
    <mc:AlternateContent xmlns:mc="http://schemas.openxmlformats.org/markup-compatibility/2006">
      <mc:Choice xmlns:tsle="http://schemas.microsoft.com/office/drawing/2012/timeslicer" Requires="tsle">
        <xdr:graphicFrame macro="">
          <xdr:nvGraphicFramePr>
            <xdr:cNvPr id="10" name="Order Date 2">
              <a:extLst>
                <a:ext uri="{FF2B5EF4-FFF2-40B4-BE49-F238E27FC236}">
                  <a16:creationId xmlns:a16="http://schemas.microsoft.com/office/drawing/2014/main" id="{53DBE738-B1E0-6FEC-B91F-ED5F368BF09F}"/>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114299" y="476249"/>
              <a:ext cx="6162675" cy="169545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11</xdr:col>
      <xdr:colOff>123826</xdr:colOff>
      <xdr:row>21</xdr:row>
      <xdr:rowOff>19049</xdr:rowOff>
    </xdr:from>
    <xdr:to>
      <xdr:col>18</xdr:col>
      <xdr:colOff>447676</xdr:colOff>
      <xdr:row>29</xdr:row>
      <xdr:rowOff>66675</xdr:rowOff>
    </xdr:to>
    <xdr:graphicFrame macro="">
      <xdr:nvGraphicFramePr>
        <xdr:cNvPr id="11" name="Chart 10">
          <a:extLst>
            <a:ext uri="{FF2B5EF4-FFF2-40B4-BE49-F238E27FC236}">
              <a16:creationId xmlns:a16="http://schemas.microsoft.com/office/drawing/2014/main" id="{9224B632-1B40-41B8-B573-958140B56A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02.735579745371" createdVersion="8" refreshedVersion="8" minRefreshableVersion="3" recordCount="1000" xr:uid="{C1291453-0C01-42EC-B96C-E4755C99DF96}">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3307592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09D08F-511A-46E4-BDEA-7973DDE7952E}" name="Total Sales over Tim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chartFormats count="8">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074739-21CE-455E-9AD8-D01C44734FFD}" name="Total Sales over Tim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9"/>
  </dataFields>
  <chartFormats count="3">
    <chartFormat chart="5" format="1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97AA16-AE28-4014-8241-6ADDA1D80372}" name="Total Sales over Tim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chartFormats count="4">
    <chartFormat chart="5" format="1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DD6A0A8-D9BA-4708-A7D2-579852B3E815}" sourceName="Size">
  <pivotTables>
    <pivotTable tabId="18" name="Total Sales over Time"/>
    <pivotTable tabId="19" name="Total Sales over Time"/>
    <pivotTable tabId="20" name="Total Sales over Time"/>
  </pivotTables>
  <data>
    <tabular pivotCacheId="33075923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1FCD5BB-1CD6-4F0F-AAC4-CCBDBD8E4344}" sourceName="Roast Type Name">
  <pivotTables>
    <pivotTable tabId="18" name="Total Sales over Time"/>
    <pivotTable tabId="19" name="Total Sales over Time"/>
    <pivotTable tabId="20" name="Total Sales over Time"/>
  </pivotTables>
  <data>
    <tabular pivotCacheId="33075923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A4457D6-76C5-48AA-A0FC-3623654B1931}" sourceName="Loyalty Card">
  <pivotTables>
    <pivotTable tabId="18" name="Total Sales over Time"/>
    <pivotTable tabId="19" name="Total Sales over Time"/>
    <pivotTable tabId="20" name="Total Sales over Time"/>
  </pivotTables>
  <data>
    <tabular pivotCacheId="33075923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3268090-1C3B-415F-A94E-27AA8BD47D13}" cache="Slicer_Size" caption="Size" columnCount="2" rowHeight="241300"/>
  <slicer name="Roast Type Name" xr10:uid="{92428F4F-F1B3-4268-8B41-23E77DCF7D87}" cache="Slicer_Roast_Type_Name" caption="Roast Type Name" columnCount="3" rowHeight="241300"/>
  <slicer name="Loyalty Card" xr10:uid="{9FD3732F-59B4-4A6E-90C9-DC1A68985C40}"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60899C24-B808-4DBE-B2EB-0F3FA57C8A62}" cache="Slicer_Size" caption="Size" columnCount="2" style="Slicer Style 1" rowHeight="241300"/>
  <slicer name="Roast Type Name 1" xr10:uid="{6F9DBDE8-47EE-4AFE-810A-0EE084A42856}" cache="Slicer_Roast_Type_Name" caption="Roast Type Name" columnCount="3" style="Slicer Style 1" rowHeight="241300"/>
  <slicer name="Loyalty Card 1" xr10:uid="{B90013A9-767B-4DA8-9E54-5567150C26ED}"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634EA6-8B8F-4741-A00B-44B2F80C2618}" name="Table1" displayName="Table1" ref="A1:P1001" totalsRowShown="0" headerRowDxfId="15">
  <autoFilter ref="A1:P1001" xr:uid="{D8634EA6-8B8F-4741-A00B-44B2F80C2618}"/>
  <tableColumns count="16">
    <tableColumn id="1" xr3:uid="{2D2C8CD5-B463-4A9B-A2B6-0BA843E4E2DA}" name="Order ID" dataDxfId="14"/>
    <tableColumn id="2" xr3:uid="{3DB44AD5-E2B3-4563-B8C3-0A465913468C}" name="Order Date" dataDxfId="13"/>
    <tableColumn id="3" xr3:uid="{7EADC477-A50B-47F9-B8B9-0842C8B42BF0}" name="Customer ID" dataDxfId="12"/>
    <tableColumn id="4" xr3:uid="{0351DF6D-B303-46E6-8F74-91C8E4DA3141}" name="Product ID"/>
    <tableColumn id="5" xr3:uid="{03B0F63D-1A04-4B8C-82CA-29F139937213}" name="Quantity" dataDxfId="11"/>
    <tableColumn id="6" xr3:uid="{871175FC-48EB-460C-AD11-576EF338AD09}" name="Customer Name" dataDxfId="10">
      <calculatedColumnFormula>_xlfn.XLOOKUP(C2,customers!A$1:A$1001,customers!$B$1:$B$1001,,0)</calculatedColumnFormula>
    </tableColumn>
    <tableColumn id="7" xr3:uid="{CEB9D741-741D-49E4-981C-BD8017AEEDB1}" name="Email" dataDxfId="9">
      <calculatedColumnFormula>IF(_xlfn.XLOOKUP(C2,customers!$A$1:$A$1001,customers!$C$1:$C$1001,,0) = 0, "",(_xlfn.XLOOKUP(C2,customers!$A$1:$A$1001,customers!$C$1:$C$1001,,0)))</calculatedColumnFormula>
    </tableColumn>
    <tableColumn id="8" xr3:uid="{924E0534-F8CF-4C6B-B110-B1724C7A9F45}" name="Country" dataDxfId="8">
      <calculatedColumnFormula>_xlfn.XLOOKUP(C2,customers!$A$1:$A$1001,customers!$G$1:$G$1001,,0)</calculatedColumnFormula>
    </tableColumn>
    <tableColumn id="9" xr3:uid="{BFBA0FFE-B26B-4863-863D-A61B34DD3139}" name="Coffee Type">
      <calculatedColumnFormula>INDEX(products!$A$1:$G$49,MATCH(orders!$D2,products!$A$1:$A$49,0),MATCH(orders!I$1,products!$A$1:$G$1,0))</calculatedColumnFormula>
    </tableColumn>
    <tableColumn id="10" xr3:uid="{CE25F7AB-D082-4AC4-B69C-DF6C8B462060}" name="Roast Type">
      <calculatedColumnFormula>INDEX(products!$A$1:$G$49,MATCH(orders!$D2,products!$A$1:$A$49,0),MATCH(orders!J$1,products!$A$1:$G$1,0))</calculatedColumnFormula>
    </tableColumn>
    <tableColumn id="11" xr3:uid="{79059A61-87F4-4FF4-B145-193C73AF91FC}" name="Size" dataDxfId="7">
      <calculatedColumnFormula>INDEX(products!$A$1:$G$49,MATCH(orders!$D2,products!$A$1:$A$49,0),MATCH(orders!K$1,products!$A$1:$G$1,0))</calculatedColumnFormula>
    </tableColumn>
    <tableColumn id="12" xr3:uid="{49B22C03-CD10-4D7E-96B6-DEA86D19F5C6}" name="Unit Price" dataDxfId="6">
      <calculatedColumnFormula>INDEX(products!$A$1:$G$49,MATCH(orders!$D2,products!$A$1:$A$49,0),MATCH(orders!L$1,products!$A$1:$G$1,0))</calculatedColumnFormula>
    </tableColumn>
    <tableColumn id="13" xr3:uid="{AAB419ED-DB49-4019-8277-2AC558C48BBF}" name="Sales" dataDxfId="5">
      <calculatedColumnFormula>E2*L2</calculatedColumnFormula>
    </tableColumn>
    <tableColumn id="14" xr3:uid="{5AA783CE-2BBC-4FF1-BCEF-4DB6CF7B37F9}" name="Coffee Type Name">
      <calculatedColumnFormula>IF(I2="Rob","Robusta",IF(I2="Exc","Excelsa",IF(I2="Ara","Arabica",IF(I2="Lib","Liberica",""))))</calculatedColumnFormula>
    </tableColumn>
    <tableColumn id="15" xr3:uid="{E2E163AE-A3DA-4BA9-8F12-9057384C5BD1}" name="Roast Type Name">
      <calculatedColumnFormula>IF(J2="M","Medium",IF(J2="L","Light",IF(J2="D","Dark","")))</calculatedColumnFormula>
    </tableColumn>
    <tableColumn id="16" xr3:uid="{51757762-0203-4D0F-B4C1-2EB14F22D6CE}" name="Loyalty Card" dataDxfId="4">
      <calculatedColumnFormula>_xlfn.XLOOKUP(Table1[[#This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F697032-2E99-47DB-A2C0-9F834A47D18B}" sourceName="Order Date">
  <pivotTables>
    <pivotTable tabId="18" name="Total Sales over Time"/>
    <pivotTable tabId="19" name="Total Sales over Time"/>
    <pivotTable tabId="20" name="Total Sales over Time"/>
  </pivotTables>
  <state minimalRefreshVersion="6" lastRefreshVersion="6" pivotCacheId="33075923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A8C5CC7-E9DD-476C-9788-9C7CE585FB75}" cache="NativeTimeline_Order_Date" caption="Order Date" level="2" selectionLevel="2"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1DD7C6A7-79D7-45F0-A4F1-3CCD9172558C}"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F21E-9A1F-4680-9B1A-47AF96A4AC72}">
  <dimension ref="A3:F48"/>
  <sheetViews>
    <sheetView workbookViewId="0">
      <selection activeCell="C18" sqref="C18"/>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6220</v>
      </c>
      <c r="C3" s="6" t="s">
        <v>6197</v>
      </c>
    </row>
    <row r="4" spans="1:6" x14ac:dyDescent="0.25">
      <c r="A4" s="6" t="s">
        <v>6214</v>
      </c>
      <c r="B4" s="6" t="s">
        <v>6215</v>
      </c>
      <c r="C4" t="s">
        <v>6216</v>
      </c>
      <c r="D4" t="s">
        <v>6217</v>
      </c>
      <c r="E4" t="s">
        <v>6218</v>
      </c>
      <c r="F4" t="s">
        <v>6219</v>
      </c>
    </row>
    <row r="5" spans="1:6" x14ac:dyDescent="0.25">
      <c r="A5" t="s">
        <v>6198</v>
      </c>
      <c r="B5" t="s">
        <v>6202</v>
      </c>
      <c r="C5" s="7">
        <v>186.85499999999999</v>
      </c>
      <c r="D5" s="7">
        <v>305.97000000000003</v>
      </c>
      <c r="E5" s="7">
        <v>213.15999999999997</v>
      </c>
      <c r="F5" s="7">
        <v>123</v>
      </c>
    </row>
    <row r="6" spans="1:6" x14ac:dyDescent="0.25">
      <c r="B6" t="s">
        <v>6203</v>
      </c>
      <c r="C6" s="7">
        <v>251.96499999999997</v>
      </c>
      <c r="D6" s="7">
        <v>129.46</v>
      </c>
      <c r="E6" s="7">
        <v>434.03999999999996</v>
      </c>
      <c r="F6" s="7">
        <v>171.93999999999997</v>
      </c>
    </row>
    <row r="7" spans="1:6" x14ac:dyDescent="0.25">
      <c r="B7" t="s">
        <v>6204</v>
      </c>
      <c r="C7" s="7">
        <v>224.94499999999999</v>
      </c>
      <c r="D7" s="7">
        <v>349.12</v>
      </c>
      <c r="E7" s="7">
        <v>321.04000000000002</v>
      </c>
      <c r="F7" s="7">
        <v>126.035</v>
      </c>
    </row>
    <row r="8" spans="1:6" x14ac:dyDescent="0.25">
      <c r="B8" t="s">
        <v>6205</v>
      </c>
      <c r="C8" s="7">
        <v>307.12</v>
      </c>
      <c r="D8" s="7">
        <v>681.07499999999993</v>
      </c>
      <c r="E8" s="7">
        <v>533.70499999999993</v>
      </c>
      <c r="F8" s="7">
        <v>158.85</v>
      </c>
    </row>
    <row r="9" spans="1:6" x14ac:dyDescent="0.25">
      <c r="B9" t="s">
        <v>6206</v>
      </c>
      <c r="C9" s="7">
        <v>53.664999999999992</v>
      </c>
      <c r="D9" s="7">
        <v>83.025000000000006</v>
      </c>
      <c r="E9" s="7">
        <v>193.83499999999998</v>
      </c>
      <c r="F9" s="7">
        <v>68.039999999999992</v>
      </c>
    </row>
    <row r="10" spans="1:6" x14ac:dyDescent="0.25">
      <c r="B10" t="s">
        <v>6207</v>
      </c>
      <c r="C10" s="7">
        <v>163.01999999999998</v>
      </c>
      <c r="D10" s="7">
        <v>678.3599999999999</v>
      </c>
      <c r="E10" s="7">
        <v>171.04500000000002</v>
      </c>
      <c r="F10" s="7">
        <v>372.255</v>
      </c>
    </row>
    <row r="11" spans="1:6" x14ac:dyDescent="0.25">
      <c r="B11" t="s">
        <v>6208</v>
      </c>
      <c r="C11" s="7">
        <v>345.02</v>
      </c>
      <c r="D11" s="7">
        <v>273.86999999999995</v>
      </c>
      <c r="E11" s="7">
        <v>184.12999999999997</v>
      </c>
      <c r="F11" s="7">
        <v>201.11499999999998</v>
      </c>
    </row>
    <row r="12" spans="1:6" x14ac:dyDescent="0.25">
      <c r="B12" t="s">
        <v>6209</v>
      </c>
      <c r="C12" s="7">
        <v>334.89</v>
      </c>
      <c r="D12" s="7">
        <v>70.95</v>
      </c>
      <c r="E12" s="7">
        <v>134.23000000000002</v>
      </c>
      <c r="F12" s="7">
        <v>166.27499999999998</v>
      </c>
    </row>
    <row r="13" spans="1:6" x14ac:dyDescent="0.25">
      <c r="B13" t="s">
        <v>6210</v>
      </c>
      <c r="C13" s="7">
        <v>178.70999999999998</v>
      </c>
      <c r="D13" s="7">
        <v>166.1</v>
      </c>
      <c r="E13" s="7">
        <v>439.30999999999995</v>
      </c>
      <c r="F13" s="7">
        <v>492.9</v>
      </c>
    </row>
    <row r="14" spans="1:6" x14ac:dyDescent="0.25">
      <c r="B14" t="s">
        <v>6211</v>
      </c>
      <c r="C14" s="7">
        <v>301.98500000000001</v>
      </c>
      <c r="D14" s="7">
        <v>153.76499999999999</v>
      </c>
      <c r="E14" s="7">
        <v>215.55499999999998</v>
      </c>
      <c r="F14" s="7">
        <v>213.66499999999999</v>
      </c>
    </row>
    <row r="15" spans="1:6" x14ac:dyDescent="0.25">
      <c r="B15" t="s">
        <v>6212</v>
      </c>
      <c r="C15" s="7">
        <v>312.83499999999998</v>
      </c>
      <c r="D15" s="7">
        <v>63.249999999999993</v>
      </c>
      <c r="E15" s="7">
        <v>350.89500000000004</v>
      </c>
      <c r="F15" s="7">
        <v>96.405000000000001</v>
      </c>
    </row>
    <row r="16" spans="1:6" x14ac:dyDescent="0.25">
      <c r="B16" t="s">
        <v>6213</v>
      </c>
      <c r="C16" s="7">
        <v>265.62</v>
      </c>
      <c r="D16" s="7">
        <v>526.51499999999987</v>
      </c>
      <c r="E16" s="7">
        <v>187.06</v>
      </c>
      <c r="F16" s="7">
        <v>210.58999999999997</v>
      </c>
    </row>
    <row r="17" spans="1:6" x14ac:dyDescent="0.25">
      <c r="A17" t="s">
        <v>6199</v>
      </c>
      <c r="B17" t="s">
        <v>6202</v>
      </c>
      <c r="C17" s="7">
        <v>47.25</v>
      </c>
      <c r="D17" s="7">
        <v>65.805000000000007</v>
      </c>
      <c r="E17" s="7">
        <v>274.67500000000001</v>
      </c>
      <c r="F17" s="7">
        <v>179.22</v>
      </c>
    </row>
    <row r="18" spans="1:6" x14ac:dyDescent="0.25">
      <c r="B18" t="s">
        <v>6203</v>
      </c>
      <c r="C18" s="7">
        <v>745.44999999999993</v>
      </c>
      <c r="D18" s="7">
        <v>428.88499999999999</v>
      </c>
      <c r="E18" s="7">
        <v>194.17499999999998</v>
      </c>
      <c r="F18" s="7">
        <v>429.82999999999993</v>
      </c>
    </row>
    <row r="19" spans="1:6" x14ac:dyDescent="0.25">
      <c r="B19" t="s">
        <v>6204</v>
      </c>
      <c r="C19" s="7">
        <v>130.47</v>
      </c>
      <c r="D19" s="7">
        <v>271.48500000000001</v>
      </c>
      <c r="E19" s="7">
        <v>281.20499999999998</v>
      </c>
      <c r="F19" s="7">
        <v>231.63000000000002</v>
      </c>
    </row>
    <row r="20" spans="1:6" x14ac:dyDescent="0.25">
      <c r="B20" t="s">
        <v>6205</v>
      </c>
      <c r="C20" s="7">
        <v>27</v>
      </c>
      <c r="D20" s="7">
        <v>347.26</v>
      </c>
      <c r="E20" s="7">
        <v>147.51</v>
      </c>
      <c r="F20" s="7">
        <v>240.04</v>
      </c>
    </row>
    <row r="21" spans="1:6" x14ac:dyDescent="0.25">
      <c r="B21" t="s">
        <v>6206</v>
      </c>
      <c r="C21" s="7">
        <v>255.11499999999995</v>
      </c>
      <c r="D21" s="7">
        <v>541.73</v>
      </c>
      <c r="E21" s="7">
        <v>83.43</v>
      </c>
      <c r="F21" s="7">
        <v>59.079999999999991</v>
      </c>
    </row>
    <row r="22" spans="1:6" x14ac:dyDescent="0.25">
      <c r="B22" t="s">
        <v>6207</v>
      </c>
      <c r="C22" s="7">
        <v>584.78999999999985</v>
      </c>
      <c r="D22" s="7">
        <v>357.42999999999995</v>
      </c>
      <c r="E22" s="7">
        <v>355.34</v>
      </c>
      <c r="F22" s="7">
        <v>140.88</v>
      </c>
    </row>
    <row r="23" spans="1:6" x14ac:dyDescent="0.25">
      <c r="B23" t="s">
        <v>6208</v>
      </c>
      <c r="C23" s="7">
        <v>430.62</v>
      </c>
      <c r="D23" s="7">
        <v>227.42500000000001</v>
      </c>
      <c r="E23" s="7">
        <v>236.315</v>
      </c>
      <c r="F23" s="7">
        <v>414.58499999999992</v>
      </c>
    </row>
    <row r="24" spans="1:6" x14ac:dyDescent="0.25">
      <c r="B24" t="s">
        <v>6209</v>
      </c>
      <c r="C24" s="7">
        <v>22.5</v>
      </c>
      <c r="D24" s="7">
        <v>77.72</v>
      </c>
      <c r="E24" s="7">
        <v>60.5</v>
      </c>
      <c r="F24" s="7">
        <v>139.67999999999998</v>
      </c>
    </row>
    <row r="25" spans="1:6" x14ac:dyDescent="0.25">
      <c r="B25" t="s">
        <v>6210</v>
      </c>
      <c r="C25" s="7">
        <v>126.14999999999999</v>
      </c>
      <c r="D25" s="7">
        <v>195.11</v>
      </c>
      <c r="E25" s="7">
        <v>89.13</v>
      </c>
      <c r="F25" s="7">
        <v>302.65999999999997</v>
      </c>
    </row>
    <row r="26" spans="1:6" x14ac:dyDescent="0.25">
      <c r="B26" t="s">
        <v>6211</v>
      </c>
      <c r="C26" s="7">
        <v>376.03</v>
      </c>
      <c r="D26" s="7">
        <v>523.24</v>
      </c>
      <c r="E26" s="7">
        <v>440.96499999999997</v>
      </c>
      <c r="F26" s="7">
        <v>174.46999999999997</v>
      </c>
    </row>
    <row r="27" spans="1:6" x14ac:dyDescent="0.25">
      <c r="B27" t="s">
        <v>6212</v>
      </c>
      <c r="C27" s="7">
        <v>515.17999999999995</v>
      </c>
      <c r="D27" s="7">
        <v>142.56</v>
      </c>
      <c r="E27" s="7">
        <v>347.03999999999996</v>
      </c>
      <c r="F27" s="7">
        <v>104.08499999999999</v>
      </c>
    </row>
    <row r="28" spans="1:6" x14ac:dyDescent="0.25">
      <c r="B28" t="s">
        <v>6213</v>
      </c>
      <c r="C28" s="7">
        <v>95.859999999999985</v>
      </c>
      <c r="D28" s="7">
        <v>484.76</v>
      </c>
      <c r="E28" s="7">
        <v>94.17</v>
      </c>
      <c r="F28" s="7">
        <v>77.10499999999999</v>
      </c>
    </row>
    <row r="29" spans="1:6" x14ac:dyDescent="0.25">
      <c r="A29" t="s">
        <v>6200</v>
      </c>
      <c r="B29" t="s">
        <v>6202</v>
      </c>
      <c r="C29" s="7">
        <v>258.34500000000003</v>
      </c>
      <c r="D29" s="7">
        <v>139.625</v>
      </c>
      <c r="E29" s="7">
        <v>279.52000000000004</v>
      </c>
      <c r="F29" s="7">
        <v>160.19499999999999</v>
      </c>
    </row>
    <row r="30" spans="1:6" x14ac:dyDescent="0.25">
      <c r="B30" t="s">
        <v>6203</v>
      </c>
      <c r="C30" s="7">
        <v>342.2</v>
      </c>
      <c r="D30" s="7">
        <v>284.24999999999994</v>
      </c>
      <c r="E30" s="7">
        <v>251.83</v>
      </c>
      <c r="F30" s="7">
        <v>80.550000000000011</v>
      </c>
    </row>
    <row r="31" spans="1:6" x14ac:dyDescent="0.25">
      <c r="B31" t="s">
        <v>6204</v>
      </c>
      <c r="C31" s="7">
        <v>418.30499999999989</v>
      </c>
      <c r="D31" s="7">
        <v>468.125</v>
      </c>
      <c r="E31" s="7">
        <v>405.05500000000006</v>
      </c>
      <c r="F31" s="7">
        <v>253.15499999999997</v>
      </c>
    </row>
    <row r="32" spans="1:6" x14ac:dyDescent="0.25">
      <c r="B32" t="s">
        <v>6205</v>
      </c>
      <c r="C32" s="7">
        <v>102.32999999999998</v>
      </c>
      <c r="D32" s="7">
        <v>242.14000000000001</v>
      </c>
      <c r="E32" s="7">
        <v>554.875</v>
      </c>
      <c r="F32" s="7">
        <v>106.23999999999998</v>
      </c>
    </row>
    <row r="33" spans="1:6" x14ac:dyDescent="0.25">
      <c r="B33" t="s">
        <v>6206</v>
      </c>
      <c r="C33" s="7">
        <v>234.71999999999997</v>
      </c>
      <c r="D33" s="7">
        <v>133.08000000000001</v>
      </c>
      <c r="E33" s="7">
        <v>267.2</v>
      </c>
      <c r="F33" s="7">
        <v>272.68999999999994</v>
      </c>
    </row>
    <row r="34" spans="1:6" x14ac:dyDescent="0.25">
      <c r="B34" t="s">
        <v>6207</v>
      </c>
      <c r="C34" s="7">
        <v>430.39</v>
      </c>
      <c r="D34" s="7">
        <v>136.20500000000001</v>
      </c>
      <c r="E34" s="7">
        <v>209.6</v>
      </c>
      <c r="F34" s="7">
        <v>88.334999999999994</v>
      </c>
    </row>
    <row r="35" spans="1:6" x14ac:dyDescent="0.25">
      <c r="B35" t="s">
        <v>6208</v>
      </c>
      <c r="C35" s="7">
        <v>109.005</v>
      </c>
      <c r="D35" s="7">
        <v>393.57499999999999</v>
      </c>
      <c r="E35" s="7">
        <v>61.034999999999997</v>
      </c>
      <c r="F35" s="7">
        <v>199.48999999999998</v>
      </c>
    </row>
    <row r="36" spans="1:6" x14ac:dyDescent="0.25">
      <c r="B36" t="s">
        <v>6209</v>
      </c>
      <c r="C36" s="7">
        <v>287.52499999999998</v>
      </c>
      <c r="D36" s="7">
        <v>288.67</v>
      </c>
      <c r="E36" s="7">
        <v>125.58</v>
      </c>
      <c r="F36" s="7">
        <v>374.13499999999999</v>
      </c>
    </row>
    <row r="37" spans="1:6" x14ac:dyDescent="0.25">
      <c r="B37" t="s">
        <v>6210</v>
      </c>
      <c r="C37" s="7">
        <v>840.92999999999984</v>
      </c>
      <c r="D37" s="7">
        <v>409.875</v>
      </c>
      <c r="E37" s="7">
        <v>171.32999999999998</v>
      </c>
      <c r="F37" s="7">
        <v>221.43999999999997</v>
      </c>
    </row>
    <row r="38" spans="1:6" x14ac:dyDescent="0.25">
      <c r="B38" t="s">
        <v>6211</v>
      </c>
      <c r="C38" s="7">
        <v>299.07</v>
      </c>
      <c r="D38" s="7">
        <v>260.32499999999999</v>
      </c>
      <c r="E38" s="7">
        <v>584.64</v>
      </c>
      <c r="F38" s="7">
        <v>256.36500000000001</v>
      </c>
    </row>
    <row r="39" spans="1:6" x14ac:dyDescent="0.25">
      <c r="B39" t="s">
        <v>6212</v>
      </c>
      <c r="C39" s="7">
        <v>323.32499999999999</v>
      </c>
      <c r="D39" s="7">
        <v>565.57000000000005</v>
      </c>
      <c r="E39" s="7">
        <v>537.80999999999995</v>
      </c>
      <c r="F39" s="7">
        <v>189.47499999999999</v>
      </c>
    </row>
    <row r="40" spans="1:6" x14ac:dyDescent="0.25">
      <c r="B40" t="s">
        <v>6213</v>
      </c>
      <c r="C40" s="7">
        <v>399.48499999999996</v>
      </c>
      <c r="D40" s="7">
        <v>148.19999999999999</v>
      </c>
      <c r="E40" s="7">
        <v>388.21999999999997</v>
      </c>
      <c r="F40" s="7">
        <v>212.07499999999999</v>
      </c>
    </row>
    <row r="41" spans="1:6" x14ac:dyDescent="0.25">
      <c r="A41" t="s">
        <v>6201</v>
      </c>
      <c r="B41" t="s">
        <v>6202</v>
      </c>
      <c r="C41" s="7">
        <v>112.69499999999999</v>
      </c>
      <c r="D41" s="7">
        <v>166.32</v>
      </c>
      <c r="E41" s="7">
        <v>843.71499999999992</v>
      </c>
      <c r="F41" s="7">
        <v>146.685</v>
      </c>
    </row>
    <row r="42" spans="1:6" x14ac:dyDescent="0.25">
      <c r="B42" t="s">
        <v>6203</v>
      </c>
      <c r="C42" s="7">
        <v>114.87999999999998</v>
      </c>
      <c r="D42" s="7">
        <v>133.815</v>
      </c>
      <c r="E42" s="7">
        <v>91.175000000000011</v>
      </c>
      <c r="F42" s="7">
        <v>53.759999999999991</v>
      </c>
    </row>
    <row r="43" spans="1:6" x14ac:dyDescent="0.25">
      <c r="B43" t="s">
        <v>6204</v>
      </c>
      <c r="C43" s="7">
        <v>277.76</v>
      </c>
      <c r="D43" s="7">
        <v>175.41</v>
      </c>
      <c r="E43" s="7">
        <v>462.50999999999993</v>
      </c>
      <c r="F43" s="7">
        <v>399.52499999999998</v>
      </c>
    </row>
    <row r="44" spans="1:6" x14ac:dyDescent="0.25">
      <c r="B44" t="s">
        <v>6205</v>
      </c>
      <c r="C44" s="7">
        <v>197.89499999999998</v>
      </c>
      <c r="D44" s="7">
        <v>289.755</v>
      </c>
      <c r="E44" s="7">
        <v>88.545000000000002</v>
      </c>
      <c r="F44" s="7">
        <v>200.25499999999997</v>
      </c>
    </row>
    <row r="45" spans="1:6" x14ac:dyDescent="0.25">
      <c r="B45" t="s">
        <v>6206</v>
      </c>
      <c r="C45" s="7">
        <v>193.11499999999998</v>
      </c>
      <c r="D45" s="7">
        <v>212.49499999999998</v>
      </c>
      <c r="E45" s="7">
        <v>292.29000000000002</v>
      </c>
      <c r="F45" s="7">
        <v>304.46999999999997</v>
      </c>
    </row>
    <row r="46" spans="1:6" x14ac:dyDescent="0.25">
      <c r="B46" t="s">
        <v>6207</v>
      </c>
      <c r="C46" s="7">
        <v>179.79</v>
      </c>
      <c r="D46" s="7">
        <v>426.2</v>
      </c>
      <c r="E46" s="7">
        <v>170.08999999999997</v>
      </c>
      <c r="F46" s="7">
        <v>379.31</v>
      </c>
    </row>
    <row r="47" spans="1:6" x14ac:dyDescent="0.25">
      <c r="B47" t="s">
        <v>6208</v>
      </c>
      <c r="C47" s="7">
        <v>247.28999999999996</v>
      </c>
      <c r="D47" s="7">
        <v>246.685</v>
      </c>
      <c r="E47" s="7">
        <v>271.05499999999995</v>
      </c>
      <c r="F47" s="7">
        <v>141.69999999999999</v>
      </c>
    </row>
    <row r="48" spans="1:6" x14ac:dyDescent="0.25">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32B4-B003-45BD-8D36-FE09E03A0DB7}">
  <dimension ref="A1"/>
  <sheetViews>
    <sheetView topLeftCell="BJ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4072-74AB-406D-8EB9-7BA12B629F3B}">
  <dimension ref="A3:B6"/>
  <sheetViews>
    <sheetView topLeftCell="A2" workbookViewId="0">
      <selection activeCell="B4" sqref="B4"/>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6" t="s">
        <v>7</v>
      </c>
      <c r="B3" t="s">
        <v>6220</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8A995-BAEA-43F4-9E5A-F4AD1D90E49E}">
  <dimension ref="A3:B8"/>
  <sheetViews>
    <sheetView topLeftCell="A2" workbookViewId="0">
      <selection activeCell="A3" sqref="A3"/>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6" t="s">
        <v>4</v>
      </c>
      <c r="B3" t="s">
        <v>6220</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15" zoomScaleNormal="115" workbookViewId="0">
      <selection activeCell="P3" sqref="P3"/>
    </sheetView>
  </sheetViews>
  <sheetFormatPr defaultRowHeight="15" x14ac:dyDescent="0.25"/>
  <cols>
    <col min="1" max="1" width="16.5703125" bestFit="1" customWidth="1"/>
    <col min="2" max="2" width="13" bestFit="1" customWidth="1"/>
    <col min="3" max="3" width="17.42578125" bestFit="1" customWidth="1"/>
    <col min="4" max="4" width="11.85546875" customWidth="1"/>
    <col min="5" max="5" width="10.28515625" customWidth="1"/>
    <col min="6" max="6" width="23.7109375" bestFit="1" customWidth="1"/>
    <col min="7" max="7" width="39.42578125" bestFit="1" customWidth="1"/>
    <col min="8" max="8" width="15.42578125" bestFit="1" customWidth="1"/>
    <col min="9" max="9" width="12.85546875" customWidth="1"/>
    <col min="10" max="10" width="12.140625" customWidth="1"/>
    <col min="11" max="11" width="6.28515625" bestFit="1" customWidth="1"/>
    <col min="12" max="12" width="11.140625" customWidth="1"/>
    <col min="13" max="13" width="9.42578125" bestFit="1" customWidth="1"/>
    <col min="14" max="14" width="18.42578125" customWidth="1"/>
    <col min="15" max="15" width="17.710937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6197</v>
      </c>
      <c r="O1" s="2" t="s">
        <v>6196</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 = 0,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E2*L2</f>
        <v>19.899999999999999</v>
      </c>
      <c r="N2" t="str">
        <f>IF(I2="Rob","Robusta",IF(I2="Exc","Excelsa",IF(I2="Ara","Arabica",IF(I2="Lib","Liberica",""))))</f>
        <v>Robusta</v>
      </c>
      <c r="O2" t="str">
        <f>IF(J2="M","Medium",IF(J2="L","Light",IF(J2="D","Dark","")))</f>
        <v>Medium</v>
      </c>
      <c r="P2" t="str">
        <f>_xlfn.XLOOKUP(Table1[[#This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 = 0, "",(_xlfn.XLOOKUP(C3,customers!$A$1:$A$1001,customers!$C$1:$C$1001,,0)))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E3*L3</f>
        <v>41.25</v>
      </c>
      <c r="N3" t="str">
        <f t="shared" ref="N3:N66" si="1">IF(I3="Rob","Robusta",IF(I3="Exc","Excelsa",IF(I3="Ara","Arabica",IF(I3="Lib","Liberica",""))))</f>
        <v>Excelsa</v>
      </c>
      <c r="O3" t="str">
        <f t="shared" ref="O3:O66" si="2">IF(J3="M","Medium",IF(J3="L","Light",IF(J3="D","Dark","")))</f>
        <v>Medium</v>
      </c>
      <c r="P3" t="str">
        <f>_xlfn.XLOOKUP(Table1[[#This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 = 0, "",(_xlfn.XLOOKUP(C4,customers!$A$1:$A$1001,customers!$C$1:$C$1001,,0)))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_xlfn.XLOOKUP(Table1[[#This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 = 0, "",(_xlfn.XLOOKUP(C5,customers!$A$1:$A$1001,customers!$C$1:$C$1001,,0)))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_xlfn.XLOOKUP(Table1[[#This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 = 0, "",(_xlfn.XLOOKUP(C6,customers!$A$1:$A$1001,customers!$C$1:$C$1001,,0)))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_xlfn.XLOOKUP(Table1[[#This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 = 0, "",(_xlfn.XLOOKUP(C7,customers!$A$1:$A$1001,customers!$C$1:$C$1001,,0)))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_xlfn.XLOOKUP(Table1[[#This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 = 0, "",(_xlfn.XLOOKUP(C8,customers!$A$1:$A$1001,customers!$C$1:$C$1001,,0)))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_xlfn.XLOOKUP(Table1[[#This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 = 0, "",(_xlfn.XLOOKUP(C9,customers!$A$1:$A$1001,customers!$C$1:$C$1001,,0)))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_xlfn.XLOOKUP(Table1[[#This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 = 0, "",(_xlfn.XLOOKUP(C10,customers!$A$1:$A$1001,customers!$C$1:$C$1001,,0)))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_xlfn.XLOOKUP(Table1[[#This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 = 0, "",(_xlfn.XLOOKUP(C11,customers!$A$1:$A$1001,customers!$C$1:$C$1001,,0)))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_xlfn.XLOOKUP(Table1[[#This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 = 0, "",(_xlfn.XLOOKUP(C12,customers!$A$1:$A$1001,customers!$C$1:$C$1001,,0)))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_xlfn.XLOOKUP(Table1[[#This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 = 0, "",(_xlfn.XLOOKUP(C13,customers!$A$1:$A$1001,customers!$C$1:$C$1001,,0)))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_xlfn.XLOOKUP(Table1[[#This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 = 0, "",(_xlfn.XLOOKUP(C14,customers!$A$1:$A$1001,customers!$C$1:$C$1001,,0)))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_xlfn.XLOOKUP(Table1[[#This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 = 0, "",(_xlfn.XLOOKUP(C15,customers!$A$1:$A$1001,customers!$C$1:$C$1001,,0)))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_xlfn.XLOOKUP(Table1[[#This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 = 0, "",(_xlfn.XLOOKUP(C16,customers!$A$1:$A$1001,customers!$C$1:$C$1001,,0)))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_xlfn.XLOOKUP(Table1[[#This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 = 0, "",(_xlfn.XLOOKUP(C17,customers!$A$1:$A$1001,customers!$C$1:$C$1001,,0)))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_xlfn.XLOOKUP(Table1[[#This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 = 0, "",(_xlfn.XLOOKUP(C18,customers!$A$1:$A$1001,customers!$C$1:$C$1001,,0)))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_xlfn.XLOOKUP(Table1[[#This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 = 0, "",(_xlfn.XLOOKUP(C19,customers!$A$1:$A$1001,customers!$C$1:$C$1001,,0)))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_xlfn.XLOOKUP(Table1[[#This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 = 0, "",(_xlfn.XLOOKUP(C20,customers!$A$1:$A$1001,customers!$C$1:$C$1001,,0)))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_xlfn.XLOOKUP(Table1[[#This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 = 0, "",(_xlfn.XLOOKUP(C21,customers!$A$1:$A$1001,customers!$C$1:$C$1001,,0)))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_xlfn.XLOOKUP(Table1[[#This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 = 0, "",(_xlfn.XLOOKUP(C22,customers!$A$1:$A$1001,customers!$C$1:$C$1001,,0)))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_xlfn.XLOOKUP(Table1[[#This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 = 0, "",(_xlfn.XLOOKUP(C23,customers!$A$1:$A$1001,customers!$C$1:$C$1001,,0)))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_xlfn.XLOOKUP(Table1[[#This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 = 0, "",(_xlfn.XLOOKUP(C24,customers!$A$1:$A$1001,customers!$C$1:$C$1001,,0)))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_xlfn.XLOOKUP(Table1[[#This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 = 0, "",(_xlfn.XLOOKUP(C25,customers!$A$1:$A$1001,customers!$C$1:$C$1001,,0)))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_xlfn.XLOOKUP(Table1[[#This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 = 0, "",(_xlfn.XLOOKUP(C26,customers!$A$1:$A$1001,customers!$C$1:$C$1001,,0)))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_xlfn.XLOOKUP(Table1[[#This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 = 0, "",(_xlfn.XLOOKUP(C27,customers!$A$1:$A$1001,customers!$C$1:$C$1001,,0)))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_xlfn.XLOOKUP(Table1[[#This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 = 0, "",(_xlfn.XLOOKUP(C28,customers!$A$1:$A$1001,customers!$C$1:$C$1001,,0)))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_xlfn.XLOOKUP(Table1[[#This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 = 0, "",(_xlfn.XLOOKUP(C29,customers!$A$1:$A$1001,customers!$C$1:$C$1001,,0)))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_xlfn.XLOOKUP(Table1[[#This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 = 0, "",(_xlfn.XLOOKUP(C30,customers!$A$1:$A$1001,customers!$C$1:$C$1001,,0)))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_xlfn.XLOOKUP(Table1[[#This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 = 0, "",(_xlfn.XLOOKUP(C31,customers!$A$1:$A$1001,customers!$C$1:$C$1001,,0)))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_xlfn.XLOOKUP(Table1[[#This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 = 0, "",(_xlfn.XLOOKUP(C32,customers!$A$1:$A$1001,customers!$C$1:$C$1001,,0)))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_xlfn.XLOOKUP(Table1[[#This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 = 0, "",(_xlfn.XLOOKUP(C33,customers!$A$1:$A$1001,customers!$C$1:$C$1001,,0)))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_xlfn.XLOOKUP(Table1[[#This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 = 0, "",(_xlfn.XLOOKUP(C34,customers!$A$1:$A$1001,customers!$C$1:$C$1001,,0)))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_xlfn.XLOOKUP(Table1[[#This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 = 0, "",(_xlfn.XLOOKUP(C35,customers!$A$1:$A$1001,customers!$C$1:$C$1001,,0)))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_xlfn.XLOOKUP(Table1[[#This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 = 0, "",(_xlfn.XLOOKUP(C36,customers!$A$1:$A$1001,customers!$C$1:$C$1001,,0)))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_xlfn.XLOOKUP(Table1[[#This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 = 0, "",(_xlfn.XLOOKUP(C37,customers!$A$1:$A$1001,customers!$C$1:$C$1001,,0)))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_xlfn.XLOOKUP(Table1[[#This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 = 0, "",(_xlfn.XLOOKUP(C38,customers!$A$1:$A$1001,customers!$C$1:$C$1001,,0)))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_xlfn.XLOOKUP(Table1[[#This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 = 0, "",(_xlfn.XLOOKUP(C39,customers!$A$1:$A$1001,customers!$C$1:$C$1001,,0)))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_xlfn.XLOOKUP(Table1[[#This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 = 0, "",(_xlfn.XLOOKUP(C40,customers!$A$1:$A$1001,customers!$C$1:$C$1001,,0)))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_xlfn.XLOOKUP(Table1[[#This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 = 0, "",(_xlfn.XLOOKUP(C41,customers!$A$1:$A$1001,customers!$C$1:$C$1001,,0)))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_xlfn.XLOOKUP(Table1[[#This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 = 0, "",(_xlfn.XLOOKUP(C42,customers!$A$1:$A$1001,customers!$C$1:$C$1001,,0)))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_xlfn.XLOOKUP(Table1[[#This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 = 0, "",(_xlfn.XLOOKUP(C43,customers!$A$1:$A$1001,customers!$C$1:$C$1001,,0)))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_xlfn.XLOOKUP(Table1[[#This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 = 0, "",(_xlfn.XLOOKUP(C44,customers!$A$1:$A$1001,customers!$C$1:$C$1001,,0)))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_xlfn.XLOOKUP(Table1[[#This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 = 0, "",(_xlfn.XLOOKUP(C45,customers!$A$1:$A$1001,customers!$C$1:$C$1001,,0)))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_xlfn.XLOOKUP(Table1[[#This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 = 0, "",(_xlfn.XLOOKUP(C46,customers!$A$1:$A$1001,customers!$C$1:$C$1001,,0)))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_xlfn.XLOOKUP(Table1[[#This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 = 0, "",(_xlfn.XLOOKUP(C47,customers!$A$1:$A$1001,customers!$C$1:$C$1001,,0)))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_xlfn.XLOOKUP(Table1[[#This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 = 0, "",(_xlfn.XLOOKUP(C48,customers!$A$1:$A$1001,customers!$C$1:$C$1001,,0)))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_xlfn.XLOOKUP(Table1[[#This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 = 0, "",(_xlfn.XLOOKUP(C49,customers!$A$1:$A$1001,customers!$C$1:$C$1001,,0)))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_xlfn.XLOOKUP(Table1[[#This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 = 0, "",(_xlfn.XLOOKUP(C50,customers!$A$1:$A$1001,customers!$C$1:$C$1001,,0)))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_xlfn.XLOOKUP(Table1[[#This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 = 0, "",(_xlfn.XLOOKUP(C51,customers!$A$1:$A$1001,customers!$C$1:$C$1001,,0)))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_xlfn.XLOOKUP(Table1[[#This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 = 0, "",(_xlfn.XLOOKUP(C52,customers!$A$1:$A$1001,customers!$C$1:$C$1001,,0)))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_xlfn.XLOOKUP(Table1[[#This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 = 0, "",(_xlfn.XLOOKUP(C53,customers!$A$1:$A$1001,customers!$C$1:$C$1001,,0)))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_xlfn.XLOOKUP(Table1[[#This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 = 0, "",(_xlfn.XLOOKUP(C54,customers!$A$1:$A$1001,customers!$C$1:$C$1001,,0)))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_xlfn.XLOOKUP(Table1[[#This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 = 0, "",(_xlfn.XLOOKUP(C55,customers!$A$1:$A$1001,customers!$C$1:$C$1001,,0)))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_xlfn.XLOOKUP(Table1[[#This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 = 0, "",(_xlfn.XLOOKUP(C56,customers!$A$1:$A$1001,customers!$C$1:$C$1001,,0)))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_xlfn.XLOOKUP(Table1[[#This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 = 0, "",(_xlfn.XLOOKUP(C57,customers!$A$1:$A$1001,customers!$C$1:$C$1001,,0)))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_xlfn.XLOOKUP(Table1[[#This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 = 0, "",(_xlfn.XLOOKUP(C58,customers!$A$1:$A$1001,customers!$C$1:$C$1001,,0)))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_xlfn.XLOOKUP(Table1[[#This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 = 0, "",(_xlfn.XLOOKUP(C59,customers!$A$1:$A$1001,customers!$C$1:$C$1001,,0)))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_xlfn.XLOOKUP(Table1[[#This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 = 0, "",(_xlfn.XLOOKUP(C60,customers!$A$1:$A$1001,customers!$C$1:$C$1001,,0)))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_xlfn.XLOOKUP(Table1[[#This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 = 0, "",(_xlfn.XLOOKUP(C61,customers!$A$1:$A$1001,customers!$C$1:$C$1001,,0)))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_xlfn.XLOOKUP(Table1[[#This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 = 0, "",(_xlfn.XLOOKUP(C62,customers!$A$1:$A$1001,customers!$C$1:$C$1001,,0)))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_xlfn.XLOOKUP(Table1[[#This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 = 0, "",(_xlfn.XLOOKUP(C63,customers!$A$1:$A$1001,customers!$C$1:$C$1001,,0)))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_xlfn.XLOOKUP(Table1[[#This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 = 0, "",(_xlfn.XLOOKUP(C64,customers!$A$1:$A$1001,customers!$C$1:$C$1001,,0)))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_xlfn.XLOOKUP(Table1[[#This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 = 0, "",(_xlfn.XLOOKUP(C65,customers!$A$1:$A$1001,customers!$C$1:$C$1001,,0)))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_xlfn.XLOOKUP(Table1[[#This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 = 0, "",(_xlfn.XLOOKUP(C66,customers!$A$1:$A$1001,customers!$C$1:$C$1001,,0)))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_xlfn.XLOOKUP(Table1[[#This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 = 0, "",(_xlfn.XLOOKUP(C67,customers!$A$1:$A$1001,customers!$C$1:$C$1001,,0)))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E67*L67</f>
        <v>82.339999999999989</v>
      </c>
      <c r="N67" t="str">
        <f t="shared" ref="N67:N130" si="4">IF(I67="Rob","Robusta",IF(I67="Exc","Excelsa",IF(I67="Ara","Arabica",IF(I67="Lib","Liberica",""))))</f>
        <v>Robusta</v>
      </c>
      <c r="O67" t="str">
        <f t="shared" ref="O67:O130" si="5">IF(J67="M","Medium",IF(J67="L","Light",IF(J67="D","Dark","")))</f>
        <v>Dark</v>
      </c>
      <c r="P67" t="str">
        <f>_xlfn.XLOOKUP(Table1[[#This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 = 0, "",(_xlfn.XLOOKUP(C68,customers!$A$1:$A$1001,customers!$C$1:$C$1001,,0)))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_xlfn.XLOOKUP(Table1[[#This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 = 0, "",(_xlfn.XLOOKUP(C69,customers!$A$1:$A$1001,customers!$C$1:$C$1001,,0)))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_xlfn.XLOOKUP(Table1[[#This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 = 0, "",(_xlfn.XLOOKUP(C70,customers!$A$1:$A$1001,customers!$C$1:$C$1001,,0)))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_xlfn.XLOOKUP(Table1[[#This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 = 0, "",(_xlfn.XLOOKUP(C71,customers!$A$1:$A$1001,customers!$C$1:$C$1001,,0)))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_xlfn.XLOOKUP(Table1[[#This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 = 0, "",(_xlfn.XLOOKUP(C72,customers!$A$1:$A$1001,customers!$C$1:$C$1001,,0)))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_xlfn.XLOOKUP(Table1[[#This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 = 0, "",(_xlfn.XLOOKUP(C73,customers!$A$1:$A$1001,customers!$C$1:$C$1001,,0)))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_xlfn.XLOOKUP(Table1[[#This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 = 0, "",(_xlfn.XLOOKUP(C74,customers!$A$1:$A$1001,customers!$C$1:$C$1001,,0)))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_xlfn.XLOOKUP(Table1[[#This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 = 0, "",(_xlfn.XLOOKUP(C75,customers!$A$1:$A$1001,customers!$C$1:$C$1001,,0)))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_xlfn.XLOOKUP(Table1[[#This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 = 0, "",(_xlfn.XLOOKUP(C76,customers!$A$1:$A$1001,customers!$C$1:$C$1001,,0)))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_xlfn.XLOOKUP(Table1[[#This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 = 0, "",(_xlfn.XLOOKUP(C77,customers!$A$1:$A$1001,customers!$C$1:$C$1001,,0)))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_xlfn.XLOOKUP(Table1[[#This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 = 0, "",(_xlfn.XLOOKUP(C78,customers!$A$1:$A$1001,customers!$C$1:$C$1001,,0)))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_xlfn.XLOOKUP(Table1[[#This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 = 0, "",(_xlfn.XLOOKUP(C79,customers!$A$1:$A$1001,customers!$C$1:$C$1001,,0)))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_xlfn.XLOOKUP(Table1[[#This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 = 0, "",(_xlfn.XLOOKUP(C80,customers!$A$1:$A$1001,customers!$C$1:$C$1001,,0)))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_xlfn.XLOOKUP(Table1[[#This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 = 0, "",(_xlfn.XLOOKUP(C81,customers!$A$1:$A$1001,customers!$C$1:$C$1001,,0)))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_xlfn.XLOOKUP(Table1[[#This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 = 0, "",(_xlfn.XLOOKUP(C82,customers!$A$1:$A$1001,customers!$C$1:$C$1001,,0)))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_xlfn.XLOOKUP(Table1[[#This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 = 0, "",(_xlfn.XLOOKUP(C83,customers!$A$1:$A$1001,customers!$C$1:$C$1001,,0)))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_xlfn.XLOOKUP(Table1[[#This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 = 0, "",(_xlfn.XLOOKUP(C84,customers!$A$1:$A$1001,customers!$C$1:$C$1001,,0)))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_xlfn.XLOOKUP(Table1[[#This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 = 0, "",(_xlfn.XLOOKUP(C85,customers!$A$1:$A$1001,customers!$C$1:$C$1001,,0)))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_xlfn.XLOOKUP(Table1[[#This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 = 0, "",(_xlfn.XLOOKUP(C86,customers!$A$1:$A$1001,customers!$C$1:$C$1001,,0)))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_xlfn.XLOOKUP(Table1[[#This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 = 0, "",(_xlfn.XLOOKUP(C87,customers!$A$1:$A$1001,customers!$C$1:$C$1001,,0)))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_xlfn.XLOOKUP(Table1[[#This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 = 0, "",(_xlfn.XLOOKUP(C88,customers!$A$1:$A$1001,customers!$C$1:$C$1001,,0)))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_xlfn.XLOOKUP(Table1[[#This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 = 0, "",(_xlfn.XLOOKUP(C89,customers!$A$1:$A$1001,customers!$C$1:$C$1001,,0)))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_xlfn.XLOOKUP(Table1[[#This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 = 0, "",(_xlfn.XLOOKUP(C90,customers!$A$1:$A$1001,customers!$C$1:$C$1001,,0)))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_xlfn.XLOOKUP(Table1[[#This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 = 0, "",(_xlfn.XLOOKUP(C91,customers!$A$1:$A$1001,customers!$C$1:$C$1001,,0)))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_xlfn.XLOOKUP(Table1[[#This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 = 0, "",(_xlfn.XLOOKUP(C92,customers!$A$1:$A$1001,customers!$C$1:$C$1001,,0)))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_xlfn.XLOOKUP(Table1[[#This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 = 0, "",(_xlfn.XLOOKUP(C93,customers!$A$1:$A$1001,customers!$C$1:$C$1001,,0)))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_xlfn.XLOOKUP(Table1[[#This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 = 0, "",(_xlfn.XLOOKUP(C94,customers!$A$1:$A$1001,customers!$C$1:$C$1001,,0)))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_xlfn.XLOOKUP(Table1[[#This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 = 0, "",(_xlfn.XLOOKUP(C95,customers!$A$1:$A$1001,customers!$C$1:$C$1001,,0)))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_xlfn.XLOOKUP(Table1[[#This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 = 0, "",(_xlfn.XLOOKUP(C96,customers!$A$1:$A$1001,customers!$C$1:$C$1001,,0)))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_xlfn.XLOOKUP(Table1[[#This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 = 0, "",(_xlfn.XLOOKUP(C97,customers!$A$1:$A$1001,customers!$C$1:$C$1001,,0)))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_xlfn.XLOOKUP(Table1[[#This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 = 0, "",(_xlfn.XLOOKUP(C98,customers!$A$1:$A$1001,customers!$C$1:$C$1001,,0)))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_xlfn.XLOOKUP(Table1[[#This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 = 0, "",(_xlfn.XLOOKUP(C99,customers!$A$1:$A$1001,customers!$C$1:$C$1001,,0)))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_xlfn.XLOOKUP(Table1[[#This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 = 0, "",(_xlfn.XLOOKUP(C100,customers!$A$1:$A$1001,customers!$C$1:$C$1001,,0)))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_xlfn.XLOOKUP(Table1[[#This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 = 0, "",(_xlfn.XLOOKUP(C101,customers!$A$1:$A$1001,customers!$C$1:$C$1001,,0)))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_xlfn.XLOOKUP(Table1[[#This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 = 0, "",(_xlfn.XLOOKUP(C102,customers!$A$1:$A$1001,customers!$C$1:$C$1001,,0)))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_xlfn.XLOOKUP(Table1[[#This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 = 0, "",(_xlfn.XLOOKUP(C103,customers!$A$1:$A$1001,customers!$C$1:$C$1001,,0)))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_xlfn.XLOOKUP(Table1[[#This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 = 0, "",(_xlfn.XLOOKUP(C104,customers!$A$1:$A$1001,customers!$C$1:$C$1001,,0)))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_xlfn.XLOOKUP(Table1[[#This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 = 0, "",(_xlfn.XLOOKUP(C105,customers!$A$1:$A$1001,customers!$C$1:$C$1001,,0)))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_xlfn.XLOOKUP(Table1[[#This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 = 0, "",(_xlfn.XLOOKUP(C106,customers!$A$1:$A$1001,customers!$C$1:$C$1001,,0)))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_xlfn.XLOOKUP(Table1[[#This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 = 0, "",(_xlfn.XLOOKUP(C107,customers!$A$1:$A$1001,customers!$C$1:$C$1001,,0)))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_xlfn.XLOOKUP(Table1[[#This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 = 0, "",(_xlfn.XLOOKUP(C108,customers!$A$1:$A$1001,customers!$C$1:$C$1001,,0)))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_xlfn.XLOOKUP(Table1[[#This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 = 0, "",(_xlfn.XLOOKUP(C109,customers!$A$1:$A$1001,customers!$C$1:$C$1001,,0)))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_xlfn.XLOOKUP(Table1[[#This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 = 0, "",(_xlfn.XLOOKUP(C110,customers!$A$1:$A$1001,customers!$C$1:$C$1001,,0)))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_xlfn.XLOOKUP(Table1[[#This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 = 0, "",(_xlfn.XLOOKUP(C111,customers!$A$1:$A$1001,customers!$C$1:$C$1001,,0)))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_xlfn.XLOOKUP(Table1[[#This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 = 0, "",(_xlfn.XLOOKUP(C112,customers!$A$1:$A$1001,customers!$C$1:$C$1001,,0)))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_xlfn.XLOOKUP(Table1[[#This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 = 0, "",(_xlfn.XLOOKUP(C113,customers!$A$1:$A$1001,customers!$C$1:$C$1001,,0)))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_xlfn.XLOOKUP(Table1[[#This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 = 0, "",(_xlfn.XLOOKUP(C114,customers!$A$1:$A$1001,customers!$C$1:$C$1001,,0)))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_xlfn.XLOOKUP(Table1[[#This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 = 0, "",(_xlfn.XLOOKUP(C115,customers!$A$1:$A$1001,customers!$C$1:$C$1001,,0)))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_xlfn.XLOOKUP(Table1[[#This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 = 0, "",(_xlfn.XLOOKUP(C116,customers!$A$1:$A$1001,customers!$C$1:$C$1001,,0)))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_xlfn.XLOOKUP(Table1[[#This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 = 0, "",(_xlfn.XLOOKUP(C117,customers!$A$1:$A$1001,customers!$C$1:$C$1001,,0)))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_xlfn.XLOOKUP(Table1[[#This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 = 0, "",(_xlfn.XLOOKUP(C118,customers!$A$1:$A$1001,customers!$C$1:$C$1001,,0)))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_xlfn.XLOOKUP(Table1[[#This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 = 0, "",(_xlfn.XLOOKUP(C119,customers!$A$1:$A$1001,customers!$C$1:$C$1001,,0)))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_xlfn.XLOOKUP(Table1[[#This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 = 0, "",(_xlfn.XLOOKUP(C120,customers!$A$1:$A$1001,customers!$C$1:$C$1001,,0)))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_xlfn.XLOOKUP(Table1[[#This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 = 0, "",(_xlfn.XLOOKUP(C121,customers!$A$1:$A$1001,customers!$C$1:$C$1001,,0)))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_xlfn.XLOOKUP(Table1[[#This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 = 0, "",(_xlfn.XLOOKUP(C122,customers!$A$1:$A$1001,customers!$C$1:$C$1001,,0)))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_xlfn.XLOOKUP(Table1[[#This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 = 0, "",(_xlfn.XLOOKUP(C123,customers!$A$1:$A$1001,customers!$C$1:$C$1001,,0)))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_xlfn.XLOOKUP(Table1[[#This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 = 0, "",(_xlfn.XLOOKUP(C124,customers!$A$1:$A$1001,customers!$C$1:$C$1001,,0)))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_xlfn.XLOOKUP(Table1[[#This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 = 0, "",(_xlfn.XLOOKUP(C125,customers!$A$1:$A$1001,customers!$C$1:$C$1001,,0)))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_xlfn.XLOOKUP(Table1[[#This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 = 0, "",(_xlfn.XLOOKUP(C126,customers!$A$1:$A$1001,customers!$C$1:$C$1001,,0)))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_xlfn.XLOOKUP(Table1[[#This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 = 0, "",(_xlfn.XLOOKUP(C127,customers!$A$1:$A$1001,customers!$C$1:$C$1001,,0)))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_xlfn.XLOOKUP(Table1[[#This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 = 0, "",(_xlfn.XLOOKUP(C128,customers!$A$1:$A$1001,customers!$C$1:$C$1001,,0)))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_xlfn.XLOOKUP(Table1[[#This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 = 0, "",(_xlfn.XLOOKUP(C129,customers!$A$1:$A$1001,customers!$C$1:$C$1001,,0)))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_xlfn.XLOOKUP(Table1[[#This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 = 0, "",(_xlfn.XLOOKUP(C130,customers!$A$1:$A$1001,customers!$C$1:$C$1001,,0)))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_xlfn.XLOOKUP(Table1[[#This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 = 0, "",(_xlfn.XLOOKUP(C131,customers!$A$1:$A$1001,customers!$C$1:$C$1001,,0)))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E131*L131</f>
        <v>12.15</v>
      </c>
      <c r="N131" t="str">
        <f t="shared" ref="N131:N194" si="7">IF(I131="Rob","Robusta",IF(I131="Exc","Excelsa",IF(I131="Ara","Arabica",IF(I131="Lib","Liberica",""))))</f>
        <v>Excelsa</v>
      </c>
      <c r="O131" t="str">
        <f t="shared" ref="O131:O194" si="8">IF(J131="M","Medium",IF(J131="L","Light",IF(J131="D","Dark","")))</f>
        <v>Dark</v>
      </c>
      <c r="P131" t="str">
        <f>_xlfn.XLOOKUP(Table1[[#This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 = 0, "",(_xlfn.XLOOKUP(C132,customers!$A$1:$A$1001,customers!$C$1:$C$1001,,0)))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_xlfn.XLOOKUP(Table1[[#This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 = 0, "",(_xlfn.XLOOKUP(C133,customers!$A$1:$A$1001,customers!$C$1:$C$1001,,0)))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_xlfn.XLOOKUP(Table1[[#This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 = 0, "",(_xlfn.XLOOKUP(C134,customers!$A$1:$A$1001,customers!$C$1:$C$1001,,0)))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_xlfn.XLOOKUP(Table1[[#This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 = 0, "",(_xlfn.XLOOKUP(C135,customers!$A$1:$A$1001,customers!$C$1:$C$1001,,0)))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_xlfn.XLOOKUP(Table1[[#This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 = 0, "",(_xlfn.XLOOKUP(C136,customers!$A$1:$A$1001,customers!$C$1:$C$1001,,0)))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_xlfn.XLOOKUP(Table1[[#This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 = 0, "",(_xlfn.XLOOKUP(C137,customers!$A$1:$A$1001,customers!$C$1:$C$1001,,0)))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_xlfn.XLOOKUP(Table1[[#This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 = 0, "",(_xlfn.XLOOKUP(C138,customers!$A$1:$A$1001,customers!$C$1:$C$1001,,0)))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_xlfn.XLOOKUP(Table1[[#This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 = 0, "",(_xlfn.XLOOKUP(C139,customers!$A$1:$A$1001,customers!$C$1:$C$1001,,0)))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_xlfn.XLOOKUP(Table1[[#This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 = 0, "",(_xlfn.XLOOKUP(C140,customers!$A$1:$A$1001,customers!$C$1:$C$1001,,0)))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_xlfn.XLOOKUP(Table1[[#This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 = 0, "",(_xlfn.XLOOKUP(C141,customers!$A$1:$A$1001,customers!$C$1:$C$1001,,0)))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_xlfn.XLOOKUP(Table1[[#This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 = 0, "",(_xlfn.XLOOKUP(C142,customers!$A$1:$A$1001,customers!$C$1:$C$1001,,0)))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_xlfn.XLOOKUP(Table1[[#This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 = 0, "",(_xlfn.XLOOKUP(C143,customers!$A$1:$A$1001,customers!$C$1:$C$1001,,0)))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_xlfn.XLOOKUP(Table1[[#This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 = 0, "",(_xlfn.XLOOKUP(C144,customers!$A$1:$A$1001,customers!$C$1:$C$1001,,0)))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_xlfn.XLOOKUP(Table1[[#This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 = 0, "",(_xlfn.XLOOKUP(C145,customers!$A$1:$A$1001,customers!$C$1:$C$1001,,0)))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_xlfn.XLOOKUP(Table1[[#This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 = 0, "",(_xlfn.XLOOKUP(C146,customers!$A$1:$A$1001,customers!$C$1:$C$1001,,0)))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_xlfn.XLOOKUP(Table1[[#This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 = 0, "",(_xlfn.XLOOKUP(C147,customers!$A$1:$A$1001,customers!$C$1:$C$1001,,0)))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_xlfn.XLOOKUP(Table1[[#This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 = 0, "",(_xlfn.XLOOKUP(C148,customers!$A$1:$A$1001,customers!$C$1:$C$1001,,0)))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_xlfn.XLOOKUP(Table1[[#This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 = 0, "",(_xlfn.XLOOKUP(C149,customers!$A$1:$A$1001,customers!$C$1:$C$1001,,0)))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_xlfn.XLOOKUP(Table1[[#This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 = 0, "",(_xlfn.XLOOKUP(C150,customers!$A$1:$A$1001,customers!$C$1:$C$1001,,0)))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_xlfn.XLOOKUP(Table1[[#This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 = 0, "",(_xlfn.XLOOKUP(C151,customers!$A$1:$A$1001,customers!$C$1:$C$1001,,0)))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_xlfn.XLOOKUP(Table1[[#This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 = 0, "",(_xlfn.XLOOKUP(C152,customers!$A$1:$A$1001,customers!$C$1:$C$1001,,0)))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_xlfn.XLOOKUP(Table1[[#This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 = 0, "",(_xlfn.XLOOKUP(C153,customers!$A$1:$A$1001,customers!$C$1:$C$1001,,0)))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_xlfn.XLOOKUP(Table1[[#This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 = 0, "",(_xlfn.XLOOKUP(C154,customers!$A$1:$A$1001,customers!$C$1:$C$1001,,0)))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_xlfn.XLOOKUP(Table1[[#This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 = 0, "",(_xlfn.XLOOKUP(C155,customers!$A$1:$A$1001,customers!$C$1:$C$1001,,0)))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_xlfn.XLOOKUP(Table1[[#This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 = 0, "",(_xlfn.XLOOKUP(C156,customers!$A$1:$A$1001,customers!$C$1:$C$1001,,0)))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_xlfn.XLOOKUP(Table1[[#This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 = 0, "",(_xlfn.XLOOKUP(C157,customers!$A$1:$A$1001,customers!$C$1:$C$1001,,0)))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_xlfn.XLOOKUP(Table1[[#This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 = 0, "",(_xlfn.XLOOKUP(C158,customers!$A$1:$A$1001,customers!$C$1:$C$1001,,0)))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_xlfn.XLOOKUP(Table1[[#This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 = 0, "",(_xlfn.XLOOKUP(C159,customers!$A$1:$A$1001,customers!$C$1:$C$1001,,0)))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_xlfn.XLOOKUP(Table1[[#This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 = 0, "",(_xlfn.XLOOKUP(C160,customers!$A$1:$A$1001,customers!$C$1:$C$1001,,0)))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_xlfn.XLOOKUP(Table1[[#This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 = 0, "",(_xlfn.XLOOKUP(C161,customers!$A$1:$A$1001,customers!$C$1:$C$1001,,0)))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_xlfn.XLOOKUP(Table1[[#This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 = 0, "",(_xlfn.XLOOKUP(C162,customers!$A$1:$A$1001,customers!$C$1:$C$1001,,0)))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_xlfn.XLOOKUP(Table1[[#This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 = 0, "",(_xlfn.XLOOKUP(C163,customers!$A$1:$A$1001,customers!$C$1:$C$1001,,0)))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_xlfn.XLOOKUP(Table1[[#This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 = 0, "",(_xlfn.XLOOKUP(C164,customers!$A$1:$A$1001,customers!$C$1:$C$1001,,0)))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_xlfn.XLOOKUP(Table1[[#This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 = 0, "",(_xlfn.XLOOKUP(C165,customers!$A$1:$A$1001,customers!$C$1:$C$1001,,0)))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_xlfn.XLOOKUP(Table1[[#This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 = 0, "",(_xlfn.XLOOKUP(C166,customers!$A$1:$A$1001,customers!$C$1:$C$1001,,0)))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_xlfn.XLOOKUP(Table1[[#This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 = 0, "",(_xlfn.XLOOKUP(C167,customers!$A$1:$A$1001,customers!$C$1:$C$1001,,0)))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_xlfn.XLOOKUP(Table1[[#This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 = 0, "",(_xlfn.XLOOKUP(C168,customers!$A$1:$A$1001,customers!$C$1:$C$1001,,0)))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_xlfn.XLOOKUP(Table1[[#This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 = 0, "",(_xlfn.XLOOKUP(C169,customers!$A$1:$A$1001,customers!$C$1:$C$1001,,0)))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_xlfn.XLOOKUP(Table1[[#This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 = 0, "",(_xlfn.XLOOKUP(C170,customers!$A$1:$A$1001,customers!$C$1:$C$1001,,0)))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_xlfn.XLOOKUP(Table1[[#This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 = 0, "",(_xlfn.XLOOKUP(C171,customers!$A$1:$A$1001,customers!$C$1:$C$1001,,0)))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_xlfn.XLOOKUP(Table1[[#This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 = 0, "",(_xlfn.XLOOKUP(C172,customers!$A$1:$A$1001,customers!$C$1:$C$1001,,0)))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_xlfn.XLOOKUP(Table1[[#This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 = 0, "",(_xlfn.XLOOKUP(C173,customers!$A$1:$A$1001,customers!$C$1:$C$1001,,0)))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_xlfn.XLOOKUP(Table1[[#This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 = 0, "",(_xlfn.XLOOKUP(C174,customers!$A$1:$A$1001,customers!$C$1:$C$1001,,0)))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_xlfn.XLOOKUP(Table1[[#This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 = 0, "",(_xlfn.XLOOKUP(C175,customers!$A$1:$A$1001,customers!$C$1:$C$1001,,0)))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_xlfn.XLOOKUP(Table1[[#This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 = 0, "",(_xlfn.XLOOKUP(C176,customers!$A$1:$A$1001,customers!$C$1:$C$1001,,0)))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_xlfn.XLOOKUP(Table1[[#This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 = 0, "",(_xlfn.XLOOKUP(C177,customers!$A$1:$A$1001,customers!$C$1:$C$1001,,0)))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_xlfn.XLOOKUP(Table1[[#This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 = 0, "",(_xlfn.XLOOKUP(C178,customers!$A$1:$A$1001,customers!$C$1:$C$1001,,0)))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_xlfn.XLOOKUP(Table1[[#This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 = 0, "",(_xlfn.XLOOKUP(C179,customers!$A$1:$A$1001,customers!$C$1:$C$1001,,0)))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_xlfn.XLOOKUP(Table1[[#This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 = 0, "",(_xlfn.XLOOKUP(C180,customers!$A$1:$A$1001,customers!$C$1:$C$1001,,0)))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_xlfn.XLOOKUP(Table1[[#This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 = 0, "",(_xlfn.XLOOKUP(C181,customers!$A$1:$A$1001,customers!$C$1:$C$1001,,0)))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_xlfn.XLOOKUP(Table1[[#This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 = 0, "",(_xlfn.XLOOKUP(C182,customers!$A$1:$A$1001,customers!$C$1:$C$1001,,0)))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_xlfn.XLOOKUP(Table1[[#This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 = 0, "",(_xlfn.XLOOKUP(C183,customers!$A$1:$A$1001,customers!$C$1:$C$1001,,0)))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_xlfn.XLOOKUP(Table1[[#This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 = 0, "",(_xlfn.XLOOKUP(C184,customers!$A$1:$A$1001,customers!$C$1:$C$1001,,0)))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_xlfn.XLOOKUP(Table1[[#This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 = 0, "",(_xlfn.XLOOKUP(C185,customers!$A$1:$A$1001,customers!$C$1:$C$1001,,0)))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_xlfn.XLOOKUP(Table1[[#This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 = 0, "",(_xlfn.XLOOKUP(C186,customers!$A$1:$A$1001,customers!$C$1:$C$1001,,0)))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_xlfn.XLOOKUP(Table1[[#This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 = 0, "",(_xlfn.XLOOKUP(C187,customers!$A$1:$A$1001,customers!$C$1:$C$1001,,0)))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_xlfn.XLOOKUP(Table1[[#This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 = 0, "",(_xlfn.XLOOKUP(C188,customers!$A$1:$A$1001,customers!$C$1:$C$1001,,0)))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_xlfn.XLOOKUP(Table1[[#This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 = 0, "",(_xlfn.XLOOKUP(C189,customers!$A$1:$A$1001,customers!$C$1:$C$1001,,0)))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_xlfn.XLOOKUP(Table1[[#This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 = 0, "",(_xlfn.XLOOKUP(C190,customers!$A$1:$A$1001,customers!$C$1:$C$1001,,0)))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_xlfn.XLOOKUP(Table1[[#This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 = 0, "",(_xlfn.XLOOKUP(C191,customers!$A$1:$A$1001,customers!$C$1:$C$1001,,0)))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_xlfn.XLOOKUP(Table1[[#This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 = 0, "",(_xlfn.XLOOKUP(C192,customers!$A$1:$A$1001,customers!$C$1:$C$1001,,0)))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_xlfn.XLOOKUP(Table1[[#This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 = 0, "",(_xlfn.XLOOKUP(C193,customers!$A$1:$A$1001,customers!$C$1:$C$1001,,0)))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_xlfn.XLOOKUP(Table1[[#This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 = 0, "",(_xlfn.XLOOKUP(C194,customers!$A$1:$A$1001,customers!$C$1:$C$1001,,0)))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_xlfn.XLOOKUP(Table1[[#This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 = 0, "",(_xlfn.XLOOKUP(C195,customers!$A$1:$A$1001,customers!$C$1:$C$1001,,0)))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E195*L195</f>
        <v>44.55</v>
      </c>
      <c r="N195" t="str">
        <f t="shared" ref="N195:N258" si="10">IF(I195="Rob","Robusta",IF(I195="Exc","Excelsa",IF(I195="Ara","Arabica",IF(I195="Lib","Liberica",""))))</f>
        <v>Excelsa</v>
      </c>
      <c r="O195" t="str">
        <f t="shared" ref="O195:O258" si="11">IF(J195="M","Medium",IF(J195="L","Light",IF(J195="D","Dark","")))</f>
        <v>Light</v>
      </c>
      <c r="P195" t="str">
        <f>_xlfn.XLOOKUP(Table1[[#This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 = 0, "",(_xlfn.XLOOKUP(C196,customers!$A$1:$A$1001,customers!$C$1:$C$1001,,0)))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_xlfn.XLOOKUP(Table1[[#This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 = 0, "",(_xlfn.XLOOKUP(C197,customers!$A$1:$A$1001,customers!$C$1:$C$1001,,0)))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_xlfn.XLOOKUP(Table1[[#This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 = 0, "",(_xlfn.XLOOKUP(C198,customers!$A$1:$A$1001,customers!$C$1:$C$1001,,0)))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_xlfn.XLOOKUP(Table1[[#This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 = 0, "",(_xlfn.XLOOKUP(C199,customers!$A$1:$A$1001,customers!$C$1:$C$1001,,0)))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_xlfn.XLOOKUP(Table1[[#This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 = 0, "",(_xlfn.XLOOKUP(C200,customers!$A$1:$A$1001,customers!$C$1:$C$1001,,0)))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_xlfn.XLOOKUP(Table1[[#This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 = 0, "",(_xlfn.XLOOKUP(C201,customers!$A$1:$A$1001,customers!$C$1:$C$1001,,0)))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_xlfn.XLOOKUP(Table1[[#This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 = 0, "",(_xlfn.XLOOKUP(C202,customers!$A$1:$A$1001,customers!$C$1:$C$1001,,0)))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_xlfn.XLOOKUP(Table1[[#This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 = 0, "",(_xlfn.XLOOKUP(C203,customers!$A$1:$A$1001,customers!$C$1:$C$1001,,0)))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_xlfn.XLOOKUP(Table1[[#This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 = 0, "",(_xlfn.XLOOKUP(C204,customers!$A$1:$A$1001,customers!$C$1:$C$1001,,0)))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_xlfn.XLOOKUP(Table1[[#This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 = 0, "",(_xlfn.XLOOKUP(C205,customers!$A$1:$A$1001,customers!$C$1:$C$1001,,0)))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_xlfn.XLOOKUP(Table1[[#This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 = 0, "",(_xlfn.XLOOKUP(C206,customers!$A$1:$A$1001,customers!$C$1:$C$1001,,0)))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_xlfn.XLOOKUP(Table1[[#This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 = 0, "",(_xlfn.XLOOKUP(C207,customers!$A$1:$A$1001,customers!$C$1:$C$1001,,0)))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_xlfn.XLOOKUP(Table1[[#This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 = 0, "",(_xlfn.XLOOKUP(C208,customers!$A$1:$A$1001,customers!$C$1:$C$1001,,0)))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_xlfn.XLOOKUP(Table1[[#This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 = 0, "",(_xlfn.XLOOKUP(C209,customers!$A$1:$A$1001,customers!$C$1:$C$1001,,0)))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_xlfn.XLOOKUP(Table1[[#This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 = 0, "",(_xlfn.XLOOKUP(C210,customers!$A$1:$A$1001,customers!$C$1:$C$1001,,0)))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_xlfn.XLOOKUP(Table1[[#This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 = 0, "",(_xlfn.XLOOKUP(C211,customers!$A$1:$A$1001,customers!$C$1:$C$1001,,0)))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_xlfn.XLOOKUP(Table1[[#This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 = 0, "",(_xlfn.XLOOKUP(C212,customers!$A$1:$A$1001,customers!$C$1:$C$1001,,0)))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_xlfn.XLOOKUP(Table1[[#This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 = 0, "",(_xlfn.XLOOKUP(C213,customers!$A$1:$A$1001,customers!$C$1:$C$1001,,0)))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_xlfn.XLOOKUP(Table1[[#This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 = 0, "",(_xlfn.XLOOKUP(C214,customers!$A$1:$A$1001,customers!$C$1:$C$1001,,0)))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_xlfn.XLOOKUP(Table1[[#This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 = 0, "",(_xlfn.XLOOKUP(C215,customers!$A$1:$A$1001,customers!$C$1:$C$1001,,0)))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_xlfn.XLOOKUP(Table1[[#This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 = 0, "",(_xlfn.XLOOKUP(C216,customers!$A$1:$A$1001,customers!$C$1:$C$1001,,0)))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_xlfn.XLOOKUP(Table1[[#This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 = 0, "",(_xlfn.XLOOKUP(C217,customers!$A$1:$A$1001,customers!$C$1:$C$1001,,0)))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_xlfn.XLOOKUP(Table1[[#This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 = 0, "",(_xlfn.XLOOKUP(C218,customers!$A$1:$A$1001,customers!$C$1:$C$1001,,0)))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_xlfn.XLOOKUP(Table1[[#This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 = 0, "",(_xlfn.XLOOKUP(C219,customers!$A$1:$A$1001,customers!$C$1:$C$1001,,0)))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_xlfn.XLOOKUP(Table1[[#This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 = 0, "",(_xlfn.XLOOKUP(C220,customers!$A$1:$A$1001,customers!$C$1:$C$1001,,0)))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_xlfn.XLOOKUP(Table1[[#This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 = 0, "",(_xlfn.XLOOKUP(C221,customers!$A$1:$A$1001,customers!$C$1:$C$1001,,0)))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_xlfn.XLOOKUP(Table1[[#This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 = 0, "",(_xlfn.XLOOKUP(C222,customers!$A$1:$A$1001,customers!$C$1:$C$1001,,0)))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_xlfn.XLOOKUP(Table1[[#This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 = 0, "",(_xlfn.XLOOKUP(C223,customers!$A$1:$A$1001,customers!$C$1:$C$1001,,0)))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_xlfn.XLOOKUP(Table1[[#This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 = 0, "",(_xlfn.XLOOKUP(C224,customers!$A$1:$A$1001,customers!$C$1:$C$1001,,0)))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_xlfn.XLOOKUP(Table1[[#This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 = 0, "",(_xlfn.XLOOKUP(C225,customers!$A$1:$A$1001,customers!$C$1:$C$1001,,0)))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_xlfn.XLOOKUP(Table1[[#This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 = 0, "",(_xlfn.XLOOKUP(C226,customers!$A$1:$A$1001,customers!$C$1:$C$1001,,0)))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_xlfn.XLOOKUP(Table1[[#This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 = 0, "",(_xlfn.XLOOKUP(C227,customers!$A$1:$A$1001,customers!$C$1:$C$1001,,0)))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_xlfn.XLOOKUP(Table1[[#This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 = 0, "",(_xlfn.XLOOKUP(C228,customers!$A$1:$A$1001,customers!$C$1:$C$1001,,0)))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_xlfn.XLOOKUP(Table1[[#This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 = 0, "",(_xlfn.XLOOKUP(C229,customers!$A$1:$A$1001,customers!$C$1:$C$1001,,0)))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_xlfn.XLOOKUP(Table1[[#This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 = 0, "",(_xlfn.XLOOKUP(C230,customers!$A$1:$A$1001,customers!$C$1:$C$1001,,0)))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_xlfn.XLOOKUP(Table1[[#This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 = 0, "",(_xlfn.XLOOKUP(C231,customers!$A$1:$A$1001,customers!$C$1:$C$1001,,0)))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_xlfn.XLOOKUP(Table1[[#This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 = 0, "",(_xlfn.XLOOKUP(C232,customers!$A$1:$A$1001,customers!$C$1:$C$1001,,0)))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_xlfn.XLOOKUP(Table1[[#This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 = 0, "",(_xlfn.XLOOKUP(C233,customers!$A$1:$A$1001,customers!$C$1:$C$1001,,0)))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_xlfn.XLOOKUP(Table1[[#This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 = 0, "",(_xlfn.XLOOKUP(C234,customers!$A$1:$A$1001,customers!$C$1:$C$1001,,0)))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_xlfn.XLOOKUP(Table1[[#This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 = 0, "",(_xlfn.XLOOKUP(C235,customers!$A$1:$A$1001,customers!$C$1:$C$1001,,0)))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_xlfn.XLOOKUP(Table1[[#This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 = 0, "",(_xlfn.XLOOKUP(C236,customers!$A$1:$A$1001,customers!$C$1:$C$1001,,0)))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_xlfn.XLOOKUP(Table1[[#This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 = 0, "",(_xlfn.XLOOKUP(C237,customers!$A$1:$A$1001,customers!$C$1:$C$1001,,0)))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_xlfn.XLOOKUP(Table1[[#This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 = 0, "",(_xlfn.XLOOKUP(C238,customers!$A$1:$A$1001,customers!$C$1:$C$1001,,0)))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_xlfn.XLOOKUP(Table1[[#This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 = 0, "",(_xlfn.XLOOKUP(C239,customers!$A$1:$A$1001,customers!$C$1:$C$1001,,0)))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_xlfn.XLOOKUP(Table1[[#This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 = 0, "",(_xlfn.XLOOKUP(C240,customers!$A$1:$A$1001,customers!$C$1:$C$1001,,0)))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_xlfn.XLOOKUP(Table1[[#This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 = 0, "",(_xlfn.XLOOKUP(C241,customers!$A$1:$A$1001,customers!$C$1:$C$1001,,0)))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_xlfn.XLOOKUP(Table1[[#This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 = 0, "",(_xlfn.XLOOKUP(C242,customers!$A$1:$A$1001,customers!$C$1:$C$1001,,0)))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_xlfn.XLOOKUP(Table1[[#This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 = 0, "",(_xlfn.XLOOKUP(C243,customers!$A$1:$A$1001,customers!$C$1:$C$1001,,0)))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_xlfn.XLOOKUP(Table1[[#This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 = 0, "",(_xlfn.XLOOKUP(C244,customers!$A$1:$A$1001,customers!$C$1:$C$1001,,0)))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_xlfn.XLOOKUP(Table1[[#This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 = 0, "",(_xlfn.XLOOKUP(C245,customers!$A$1:$A$1001,customers!$C$1:$C$1001,,0)))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_xlfn.XLOOKUP(Table1[[#This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 = 0, "",(_xlfn.XLOOKUP(C246,customers!$A$1:$A$1001,customers!$C$1:$C$1001,,0)))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_xlfn.XLOOKUP(Table1[[#This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 = 0, "",(_xlfn.XLOOKUP(C247,customers!$A$1:$A$1001,customers!$C$1:$C$1001,,0)))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_xlfn.XLOOKUP(Table1[[#This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 = 0, "",(_xlfn.XLOOKUP(C248,customers!$A$1:$A$1001,customers!$C$1:$C$1001,,0)))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_xlfn.XLOOKUP(Table1[[#This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 = 0, "",(_xlfn.XLOOKUP(C249,customers!$A$1:$A$1001,customers!$C$1:$C$1001,,0)))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_xlfn.XLOOKUP(Table1[[#This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 = 0, "",(_xlfn.XLOOKUP(C250,customers!$A$1:$A$1001,customers!$C$1:$C$1001,,0)))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_xlfn.XLOOKUP(Table1[[#This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 = 0, "",(_xlfn.XLOOKUP(C251,customers!$A$1:$A$1001,customers!$C$1:$C$1001,,0)))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_xlfn.XLOOKUP(Table1[[#This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 = 0, "",(_xlfn.XLOOKUP(C252,customers!$A$1:$A$1001,customers!$C$1:$C$1001,,0)))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_xlfn.XLOOKUP(Table1[[#This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 = 0, "",(_xlfn.XLOOKUP(C253,customers!$A$1:$A$1001,customers!$C$1:$C$1001,,0)))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_xlfn.XLOOKUP(Table1[[#This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 = 0, "",(_xlfn.XLOOKUP(C254,customers!$A$1:$A$1001,customers!$C$1:$C$1001,,0)))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_xlfn.XLOOKUP(Table1[[#This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 = 0, "",(_xlfn.XLOOKUP(C255,customers!$A$1:$A$1001,customers!$C$1:$C$1001,,0)))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_xlfn.XLOOKUP(Table1[[#This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 = 0, "",(_xlfn.XLOOKUP(C256,customers!$A$1:$A$1001,customers!$C$1:$C$1001,,0)))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_xlfn.XLOOKUP(Table1[[#This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 = 0, "",(_xlfn.XLOOKUP(C257,customers!$A$1:$A$1001,customers!$C$1:$C$1001,,0)))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_xlfn.XLOOKUP(Table1[[#This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 = 0, "",(_xlfn.XLOOKUP(C258,customers!$A$1:$A$1001,customers!$C$1:$C$1001,,0)))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_xlfn.XLOOKUP(Table1[[#This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 = 0, "",(_xlfn.XLOOKUP(C259,customers!$A$1:$A$1001,customers!$C$1:$C$1001,,0)))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E259*L259</f>
        <v>27.945</v>
      </c>
      <c r="N259" t="str">
        <f t="shared" ref="N259:N322" si="13">IF(I259="Rob","Robusta",IF(I259="Exc","Excelsa",IF(I259="Ara","Arabica",IF(I259="Lib","Liberica",""))))</f>
        <v>Excelsa</v>
      </c>
      <c r="O259" t="str">
        <f t="shared" ref="O259:O322" si="14">IF(J259="M","Medium",IF(J259="L","Light",IF(J259="D","Dark","")))</f>
        <v>Dark</v>
      </c>
      <c r="P259" t="str">
        <f>_xlfn.XLOOKUP(Table1[[#This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 = 0, "",(_xlfn.XLOOKUP(C260,customers!$A$1:$A$1001,customers!$C$1:$C$1001,,0)))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_xlfn.XLOOKUP(Table1[[#This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 = 0, "",(_xlfn.XLOOKUP(C261,customers!$A$1:$A$1001,customers!$C$1:$C$1001,,0)))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_xlfn.XLOOKUP(Table1[[#This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 = 0, "",(_xlfn.XLOOKUP(C262,customers!$A$1:$A$1001,customers!$C$1:$C$1001,,0)))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_xlfn.XLOOKUP(Table1[[#This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 = 0, "",(_xlfn.XLOOKUP(C263,customers!$A$1:$A$1001,customers!$C$1:$C$1001,,0)))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_xlfn.XLOOKUP(Table1[[#This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 = 0, "",(_xlfn.XLOOKUP(C264,customers!$A$1:$A$1001,customers!$C$1:$C$1001,,0)))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_xlfn.XLOOKUP(Table1[[#This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 = 0, "",(_xlfn.XLOOKUP(C265,customers!$A$1:$A$1001,customers!$C$1:$C$1001,,0)))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_xlfn.XLOOKUP(Table1[[#This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 = 0, "",(_xlfn.XLOOKUP(C266,customers!$A$1:$A$1001,customers!$C$1:$C$1001,,0)))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_xlfn.XLOOKUP(Table1[[#This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 = 0, "",(_xlfn.XLOOKUP(C267,customers!$A$1:$A$1001,customers!$C$1:$C$1001,,0)))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_xlfn.XLOOKUP(Table1[[#This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 = 0, "",(_xlfn.XLOOKUP(C268,customers!$A$1:$A$1001,customers!$C$1:$C$1001,,0)))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_xlfn.XLOOKUP(Table1[[#This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 = 0, "",(_xlfn.XLOOKUP(C269,customers!$A$1:$A$1001,customers!$C$1:$C$1001,,0)))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_xlfn.XLOOKUP(Table1[[#This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 = 0, "",(_xlfn.XLOOKUP(C270,customers!$A$1:$A$1001,customers!$C$1:$C$1001,,0)))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_xlfn.XLOOKUP(Table1[[#This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 = 0, "",(_xlfn.XLOOKUP(C271,customers!$A$1:$A$1001,customers!$C$1:$C$1001,,0)))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_xlfn.XLOOKUP(Table1[[#This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 = 0, "",(_xlfn.XLOOKUP(C272,customers!$A$1:$A$1001,customers!$C$1:$C$1001,,0)))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_xlfn.XLOOKUP(Table1[[#This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 = 0, "",(_xlfn.XLOOKUP(C273,customers!$A$1:$A$1001,customers!$C$1:$C$1001,,0)))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_xlfn.XLOOKUP(Table1[[#This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 = 0, "",(_xlfn.XLOOKUP(C274,customers!$A$1:$A$1001,customers!$C$1:$C$1001,,0)))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_xlfn.XLOOKUP(Table1[[#This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 = 0, "",(_xlfn.XLOOKUP(C275,customers!$A$1:$A$1001,customers!$C$1:$C$1001,,0)))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_xlfn.XLOOKUP(Table1[[#This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 = 0, "",(_xlfn.XLOOKUP(C276,customers!$A$1:$A$1001,customers!$C$1:$C$1001,,0)))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_xlfn.XLOOKUP(Table1[[#This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 = 0, "",(_xlfn.XLOOKUP(C277,customers!$A$1:$A$1001,customers!$C$1:$C$1001,,0)))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_xlfn.XLOOKUP(Table1[[#This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 = 0, "",(_xlfn.XLOOKUP(C278,customers!$A$1:$A$1001,customers!$C$1:$C$1001,,0)))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_xlfn.XLOOKUP(Table1[[#This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 = 0, "",(_xlfn.XLOOKUP(C279,customers!$A$1:$A$1001,customers!$C$1:$C$1001,,0)))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_xlfn.XLOOKUP(Table1[[#This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 = 0, "",(_xlfn.XLOOKUP(C280,customers!$A$1:$A$1001,customers!$C$1:$C$1001,,0)))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_xlfn.XLOOKUP(Table1[[#This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 = 0, "",(_xlfn.XLOOKUP(C281,customers!$A$1:$A$1001,customers!$C$1:$C$1001,,0)))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_xlfn.XLOOKUP(Table1[[#This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 = 0, "",(_xlfn.XLOOKUP(C282,customers!$A$1:$A$1001,customers!$C$1:$C$1001,,0)))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_xlfn.XLOOKUP(Table1[[#This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 = 0, "",(_xlfn.XLOOKUP(C283,customers!$A$1:$A$1001,customers!$C$1:$C$1001,,0)))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_xlfn.XLOOKUP(Table1[[#This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 = 0, "",(_xlfn.XLOOKUP(C284,customers!$A$1:$A$1001,customers!$C$1:$C$1001,,0)))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_xlfn.XLOOKUP(Table1[[#This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 = 0, "",(_xlfn.XLOOKUP(C285,customers!$A$1:$A$1001,customers!$C$1:$C$1001,,0)))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_xlfn.XLOOKUP(Table1[[#This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 = 0, "",(_xlfn.XLOOKUP(C286,customers!$A$1:$A$1001,customers!$C$1:$C$1001,,0)))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_xlfn.XLOOKUP(Table1[[#This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 = 0, "",(_xlfn.XLOOKUP(C287,customers!$A$1:$A$1001,customers!$C$1:$C$1001,,0)))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_xlfn.XLOOKUP(Table1[[#This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 = 0, "",(_xlfn.XLOOKUP(C288,customers!$A$1:$A$1001,customers!$C$1:$C$1001,,0)))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_xlfn.XLOOKUP(Table1[[#This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 = 0, "",(_xlfn.XLOOKUP(C289,customers!$A$1:$A$1001,customers!$C$1:$C$1001,,0)))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_xlfn.XLOOKUP(Table1[[#This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 = 0, "",(_xlfn.XLOOKUP(C290,customers!$A$1:$A$1001,customers!$C$1:$C$1001,,0)))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_xlfn.XLOOKUP(Table1[[#This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 = 0, "",(_xlfn.XLOOKUP(C291,customers!$A$1:$A$1001,customers!$C$1:$C$1001,,0)))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_xlfn.XLOOKUP(Table1[[#This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 = 0, "",(_xlfn.XLOOKUP(C292,customers!$A$1:$A$1001,customers!$C$1:$C$1001,,0)))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_xlfn.XLOOKUP(Table1[[#This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 = 0, "",(_xlfn.XLOOKUP(C293,customers!$A$1:$A$1001,customers!$C$1:$C$1001,,0)))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_xlfn.XLOOKUP(Table1[[#This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 = 0, "",(_xlfn.XLOOKUP(C294,customers!$A$1:$A$1001,customers!$C$1:$C$1001,,0)))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_xlfn.XLOOKUP(Table1[[#This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 = 0, "",(_xlfn.XLOOKUP(C295,customers!$A$1:$A$1001,customers!$C$1:$C$1001,,0)))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_xlfn.XLOOKUP(Table1[[#This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 = 0, "",(_xlfn.XLOOKUP(C296,customers!$A$1:$A$1001,customers!$C$1:$C$1001,,0)))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_xlfn.XLOOKUP(Table1[[#This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 = 0, "",(_xlfn.XLOOKUP(C297,customers!$A$1:$A$1001,customers!$C$1:$C$1001,,0)))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_xlfn.XLOOKUP(Table1[[#This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 = 0, "",(_xlfn.XLOOKUP(C298,customers!$A$1:$A$1001,customers!$C$1:$C$1001,,0)))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_xlfn.XLOOKUP(Table1[[#This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 = 0, "",(_xlfn.XLOOKUP(C299,customers!$A$1:$A$1001,customers!$C$1:$C$1001,,0)))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_xlfn.XLOOKUP(Table1[[#This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 = 0, "",(_xlfn.XLOOKUP(C300,customers!$A$1:$A$1001,customers!$C$1:$C$1001,,0)))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_xlfn.XLOOKUP(Table1[[#This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 = 0, "",(_xlfn.XLOOKUP(C301,customers!$A$1:$A$1001,customers!$C$1:$C$1001,,0)))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_xlfn.XLOOKUP(Table1[[#This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 = 0, "",(_xlfn.XLOOKUP(C302,customers!$A$1:$A$1001,customers!$C$1:$C$1001,,0)))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_xlfn.XLOOKUP(Table1[[#This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 = 0, "",(_xlfn.XLOOKUP(C303,customers!$A$1:$A$1001,customers!$C$1:$C$1001,,0)))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_xlfn.XLOOKUP(Table1[[#This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 = 0, "",(_xlfn.XLOOKUP(C304,customers!$A$1:$A$1001,customers!$C$1:$C$1001,,0)))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_xlfn.XLOOKUP(Table1[[#This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 = 0, "",(_xlfn.XLOOKUP(C305,customers!$A$1:$A$1001,customers!$C$1:$C$1001,,0)))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_xlfn.XLOOKUP(Table1[[#This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 = 0, "",(_xlfn.XLOOKUP(C306,customers!$A$1:$A$1001,customers!$C$1:$C$1001,,0)))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_xlfn.XLOOKUP(Table1[[#This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 = 0, "",(_xlfn.XLOOKUP(C307,customers!$A$1:$A$1001,customers!$C$1:$C$1001,,0)))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_xlfn.XLOOKUP(Table1[[#This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 = 0, "",(_xlfn.XLOOKUP(C308,customers!$A$1:$A$1001,customers!$C$1:$C$1001,,0)))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_xlfn.XLOOKUP(Table1[[#This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 = 0, "",(_xlfn.XLOOKUP(C309,customers!$A$1:$A$1001,customers!$C$1:$C$1001,,0)))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_xlfn.XLOOKUP(Table1[[#This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 = 0, "",(_xlfn.XLOOKUP(C310,customers!$A$1:$A$1001,customers!$C$1:$C$1001,,0)))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_xlfn.XLOOKUP(Table1[[#This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 = 0, "",(_xlfn.XLOOKUP(C311,customers!$A$1:$A$1001,customers!$C$1:$C$1001,,0)))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_xlfn.XLOOKUP(Table1[[#This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 = 0, "",(_xlfn.XLOOKUP(C312,customers!$A$1:$A$1001,customers!$C$1:$C$1001,,0)))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_xlfn.XLOOKUP(Table1[[#This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 = 0, "",(_xlfn.XLOOKUP(C313,customers!$A$1:$A$1001,customers!$C$1:$C$1001,,0)))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_xlfn.XLOOKUP(Table1[[#This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 = 0, "",(_xlfn.XLOOKUP(C314,customers!$A$1:$A$1001,customers!$C$1:$C$1001,,0)))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_xlfn.XLOOKUP(Table1[[#This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 = 0, "",(_xlfn.XLOOKUP(C315,customers!$A$1:$A$1001,customers!$C$1:$C$1001,,0)))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_xlfn.XLOOKUP(Table1[[#This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 = 0, "",(_xlfn.XLOOKUP(C316,customers!$A$1:$A$1001,customers!$C$1:$C$1001,,0)))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_xlfn.XLOOKUP(Table1[[#This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 = 0, "",(_xlfn.XLOOKUP(C317,customers!$A$1:$A$1001,customers!$C$1:$C$1001,,0)))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_xlfn.XLOOKUP(Table1[[#This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 = 0, "",(_xlfn.XLOOKUP(C318,customers!$A$1:$A$1001,customers!$C$1:$C$1001,,0)))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_xlfn.XLOOKUP(Table1[[#This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 = 0, "",(_xlfn.XLOOKUP(C319,customers!$A$1:$A$1001,customers!$C$1:$C$1001,,0)))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_xlfn.XLOOKUP(Table1[[#This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 = 0, "",(_xlfn.XLOOKUP(C320,customers!$A$1:$A$1001,customers!$C$1:$C$1001,,0)))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_xlfn.XLOOKUP(Table1[[#This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 = 0, "",(_xlfn.XLOOKUP(C321,customers!$A$1:$A$1001,customers!$C$1:$C$1001,,0)))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_xlfn.XLOOKUP(Table1[[#This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 = 0, "",(_xlfn.XLOOKUP(C322,customers!$A$1:$A$1001,customers!$C$1:$C$1001,,0)))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_xlfn.XLOOKUP(Table1[[#This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 = 0, "",(_xlfn.XLOOKUP(C323,customers!$A$1:$A$1001,customers!$C$1:$C$1001,,0)))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E323*L323</f>
        <v>20.25</v>
      </c>
      <c r="N323" t="str">
        <f t="shared" ref="N323:N386" si="16">IF(I323="Rob","Robusta",IF(I323="Exc","Excelsa",IF(I323="Ara","Arabica",IF(I323="Lib","Liberica",""))))</f>
        <v>Arabica</v>
      </c>
      <c r="O323" t="str">
        <f t="shared" ref="O323:O386" si="17">IF(J323="M","Medium",IF(J323="L","Light",IF(J323="D","Dark","")))</f>
        <v>Medium</v>
      </c>
      <c r="P323" t="str">
        <f>_xlfn.XLOOKUP(Table1[[#This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 = 0, "",(_xlfn.XLOOKUP(C324,customers!$A$1:$A$1001,customers!$C$1:$C$1001,,0)))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_xlfn.XLOOKUP(Table1[[#This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 = 0, "",(_xlfn.XLOOKUP(C325,customers!$A$1:$A$1001,customers!$C$1:$C$1001,,0)))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_xlfn.XLOOKUP(Table1[[#This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 = 0, "",(_xlfn.XLOOKUP(C326,customers!$A$1:$A$1001,customers!$C$1:$C$1001,,0)))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_xlfn.XLOOKUP(Table1[[#This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 = 0, "",(_xlfn.XLOOKUP(C327,customers!$A$1:$A$1001,customers!$C$1:$C$1001,,0)))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_xlfn.XLOOKUP(Table1[[#This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 = 0, "",(_xlfn.XLOOKUP(C328,customers!$A$1:$A$1001,customers!$C$1:$C$1001,,0)))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_xlfn.XLOOKUP(Table1[[#This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 = 0, "",(_xlfn.XLOOKUP(C329,customers!$A$1:$A$1001,customers!$C$1:$C$1001,,0)))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_xlfn.XLOOKUP(Table1[[#This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 = 0, "",(_xlfn.XLOOKUP(C330,customers!$A$1:$A$1001,customers!$C$1:$C$1001,,0)))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_xlfn.XLOOKUP(Table1[[#This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 = 0, "",(_xlfn.XLOOKUP(C331,customers!$A$1:$A$1001,customers!$C$1:$C$1001,,0)))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_xlfn.XLOOKUP(Table1[[#This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 = 0, "",(_xlfn.XLOOKUP(C332,customers!$A$1:$A$1001,customers!$C$1:$C$1001,,0)))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_xlfn.XLOOKUP(Table1[[#This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 = 0, "",(_xlfn.XLOOKUP(C333,customers!$A$1:$A$1001,customers!$C$1:$C$1001,,0)))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_xlfn.XLOOKUP(Table1[[#This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 = 0, "",(_xlfn.XLOOKUP(C334,customers!$A$1:$A$1001,customers!$C$1:$C$1001,,0)))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_xlfn.XLOOKUP(Table1[[#This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 = 0, "",(_xlfn.XLOOKUP(C335,customers!$A$1:$A$1001,customers!$C$1:$C$1001,,0)))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_xlfn.XLOOKUP(Table1[[#This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 = 0, "",(_xlfn.XLOOKUP(C336,customers!$A$1:$A$1001,customers!$C$1:$C$1001,,0)))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_xlfn.XLOOKUP(Table1[[#This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 = 0, "",(_xlfn.XLOOKUP(C337,customers!$A$1:$A$1001,customers!$C$1:$C$1001,,0)))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_xlfn.XLOOKUP(Table1[[#This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 = 0, "",(_xlfn.XLOOKUP(C338,customers!$A$1:$A$1001,customers!$C$1:$C$1001,,0)))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_xlfn.XLOOKUP(Table1[[#This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 = 0, "",(_xlfn.XLOOKUP(C339,customers!$A$1:$A$1001,customers!$C$1:$C$1001,,0)))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_xlfn.XLOOKUP(Table1[[#This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 = 0, "",(_xlfn.XLOOKUP(C340,customers!$A$1:$A$1001,customers!$C$1:$C$1001,,0)))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_xlfn.XLOOKUP(Table1[[#This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 = 0, "",(_xlfn.XLOOKUP(C341,customers!$A$1:$A$1001,customers!$C$1:$C$1001,,0)))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_xlfn.XLOOKUP(Table1[[#This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 = 0, "",(_xlfn.XLOOKUP(C342,customers!$A$1:$A$1001,customers!$C$1:$C$1001,,0)))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_xlfn.XLOOKUP(Table1[[#This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 = 0, "",(_xlfn.XLOOKUP(C343,customers!$A$1:$A$1001,customers!$C$1:$C$1001,,0)))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_xlfn.XLOOKUP(Table1[[#This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 = 0, "",(_xlfn.XLOOKUP(C344,customers!$A$1:$A$1001,customers!$C$1:$C$1001,,0)))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_xlfn.XLOOKUP(Table1[[#This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 = 0, "",(_xlfn.XLOOKUP(C345,customers!$A$1:$A$1001,customers!$C$1:$C$1001,,0)))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_xlfn.XLOOKUP(Table1[[#This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 = 0, "",(_xlfn.XLOOKUP(C346,customers!$A$1:$A$1001,customers!$C$1:$C$1001,,0)))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_xlfn.XLOOKUP(Table1[[#This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 = 0, "",(_xlfn.XLOOKUP(C347,customers!$A$1:$A$1001,customers!$C$1:$C$1001,,0)))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_xlfn.XLOOKUP(Table1[[#This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 = 0, "",(_xlfn.XLOOKUP(C348,customers!$A$1:$A$1001,customers!$C$1:$C$1001,,0)))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_xlfn.XLOOKUP(Table1[[#This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 = 0, "",(_xlfn.XLOOKUP(C349,customers!$A$1:$A$1001,customers!$C$1:$C$1001,,0)))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_xlfn.XLOOKUP(Table1[[#This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 = 0, "",(_xlfn.XLOOKUP(C350,customers!$A$1:$A$1001,customers!$C$1:$C$1001,,0)))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_xlfn.XLOOKUP(Table1[[#This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 = 0, "",(_xlfn.XLOOKUP(C351,customers!$A$1:$A$1001,customers!$C$1:$C$1001,,0)))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_xlfn.XLOOKUP(Table1[[#This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 = 0, "",(_xlfn.XLOOKUP(C352,customers!$A$1:$A$1001,customers!$C$1:$C$1001,,0)))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_xlfn.XLOOKUP(Table1[[#This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 = 0, "",(_xlfn.XLOOKUP(C353,customers!$A$1:$A$1001,customers!$C$1:$C$1001,,0)))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_xlfn.XLOOKUP(Table1[[#This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 = 0, "",(_xlfn.XLOOKUP(C354,customers!$A$1:$A$1001,customers!$C$1:$C$1001,,0)))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_xlfn.XLOOKUP(Table1[[#This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 = 0, "",(_xlfn.XLOOKUP(C355,customers!$A$1:$A$1001,customers!$C$1:$C$1001,,0)))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_xlfn.XLOOKUP(Table1[[#This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 = 0, "",(_xlfn.XLOOKUP(C356,customers!$A$1:$A$1001,customers!$C$1:$C$1001,,0)))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_xlfn.XLOOKUP(Table1[[#This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 = 0, "",(_xlfn.XLOOKUP(C357,customers!$A$1:$A$1001,customers!$C$1:$C$1001,,0)))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_xlfn.XLOOKUP(Table1[[#This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 = 0, "",(_xlfn.XLOOKUP(C358,customers!$A$1:$A$1001,customers!$C$1:$C$1001,,0)))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_xlfn.XLOOKUP(Table1[[#This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 = 0, "",(_xlfn.XLOOKUP(C359,customers!$A$1:$A$1001,customers!$C$1:$C$1001,,0)))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_xlfn.XLOOKUP(Table1[[#This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 = 0, "",(_xlfn.XLOOKUP(C360,customers!$A$1:$A$1001,customers!$C$1:$C$1001,,0)))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_xlfn.XLOOKUP(Table1[[#This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 = 0, "",(_xlfn.XLOOKUP(C361,customers!$A$1:$A$1001,customers!$C$1:$C$1001,,0)))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_xlfn.XLOOKUP(Table1[[#This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 = 0, "",(_xlfn.XLOOKUP(C362,customers!$A$1:$A$1001,customers!$C$1:$C$1001,,0)))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_xlfn.XLOOKUP(Table1[[#This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 = 0, "",(_xlfn.XLOOKUP(C363,customers!$A$1:$A$1001,customers!$C$1:$C$1001,,0)))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_xlfn.XLOOKUP(Table1[[#This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 = 0, "",(_xlfn.XLOOKUP(C364,customers!$A$1:$A$1001,customers!$C$1:$C$1001,,0)))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_xlfn.XLOOKUP(Table1[[#This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 = 0, "",(_xlfn.XLOOKUP(C365,customers!$A$1:$A$1001,customers!$C$1:$C$1001,,0)))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_xlfn.XLOOKUP(Table1[[#This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 = 0, "",(_xlfn.XLOOKUP(C366,customers!$A$1:$A$1001,customers!$C$1:$C$1001,,0)))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_xlfn.XLOOKUP(Table1[[#This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 = 0, "",(_xlfn.XLOOKUP(C367,customers!$A$1:$A$1001,customers!$C$1:$C$1001,,0)))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_xlfn.XLOOKUP(Table1[[#This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 = 0, "",(_xlfn.XLOOKUP(C368,customers!$A$1:$A$1001,customers!$C$1:$C$1001,,0)))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_xlfn.XLOOKUP(Table1[[#This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 = 0, "",(_xlfn.XLOOKUP(C369,customers!$A$1:$A$1001,customers!$C$1:$C$1001,,0)))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_xlfn.XLOOKUP(Table1[[#This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 = 0, "",(_xlfn.XLOOKUP(C370,customers!$A$1:$A$1001,customers!$C$1:$C$1001,,0)))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_xlfn.XLOOKUP(Table1[[#This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 = 0, "",(_xlfn.XLOOKUP(C371,customers!$A$1:$A$1001,customers!$C$1:$C$1001,,0)))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_xlfn.XLOOKUP(Table1[[#This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 = 0, "",(_xlfn.XLOOKUP(C372,customers!$A$1:$A$1001,customers!$C$1:$C$1001,,0)))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_xlfn.XLOOKUP(Table1[[#This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 = 0, "",(_xlfn.XLOOKUP(C373,customers!$A$1:$A$1001,customers!$C$1:$C$1001,,0)))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_xlfn.XLOOKUP(Table1[[#This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 = 0, "",(_xlfn.XLOOKUP(C374,customers!$A$1:$A$1001,customers!$C$1:$C$1001,,0)))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_xlfn.XLOOKUP(Table1[[#This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 = 0, "",(_xlfn.XLOOKUP(C375,customers!$A$1:$A$1001,customers!$C$1:$C$1001,,0)))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_xlfn.XLOOKUP(Table1[[#This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 = 0, "",(_xlfn.XLOOKUP(C376,customers!$A$1:$A$1001,customers!$C$1:$C$1001,,0)))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_xlfn.XLOOKUP(Table1[[#This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 = 0, "",(_xlfn.XLOOKUP(C377,customers!$A$1:$A$1001,customers!$C$1:$C$1001,,0)))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_xlfn.XLOOKUP(Table1[[#This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 = 0, "",(_xlfn.XLOOKUP(C378,customers!$A$1:$A$1001,customers!$C$1:$C$1001,,0)))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_xlfn.XLOOKUP(Table1[[#This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 = 0, "",(_xlfn.XLOOKUP(C379,customers!$A$1:$A$1001,customers!$C$1:$C$1001,,0)))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_xlfn.XLOOKUP(Table1[[#This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 = 0, "",(_xlfn.XLOOKUP(C380,customers!$A$1:$A$1001,customers!$C$1:$C$1001,,0)))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_xlfn.XLOOKUP(Table1[[#This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 = 0, "",(_xlfn.XLOOKUP(C381,customers!$A$1:$A$1001,customers!$C$1:$C$1001,,0)))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_xlfn.XLOOKUP(Table1[[#This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 = 0, "",(_xlfn.XLOOKUP(C382,customers!$A$1:$A$1001,customers!$C$1:$C$1001,,0)))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_xlfn.XLOOKUP(Table1[[#This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 = 0, "",(_xlfn.XLOOKUP(C383,customers!$A$1:$A$1001,customers!$C$1:$C$1001,,0)))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_xlfn.XLOOKUP(Table1[[#This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 = 0, "",(_xlfn.XLOOKUP(C384,customers!$A$1:$A$1001,customers!$C$1:$C$1001,,0)))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_xlfn.XLOOKUP(Table1[[#This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 = 0, "",(_xlfn.XLOOKUP(C385,customers!$A$1:$A$1001,customers!$C$1:$C$1001,,0)))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_xlfn.XLOOKUP(Table1[[#This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 = 0, "",(_xlfn.XLOOKUP(C386,customers!$A$1:$A$1001,customers!$C$1:$C$1001,,0)))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_xlfn.XLOOKUP(Table1[[#This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 = 0, "",(_xlfn.XLOOKUP(C387,customers!$A$1:$A$1001,customers!$C$1:$C$1001,,0)))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E387*L387</f>
        <v>43.650000000000006</v>
      </c>
      <c r="N387" t="str">
        <f t="shared" ref="N387:N450" si="19">IF(I387="Rob","Robusta",IF(I387="Exc","Excelsa",IF(I387="Ara","Arabica",IF(I387="Lib","Liberica",""))))</f>
        <v>Liberica</v>
      </c>
      <c r="O387" t="str">
        <f t="shared" ref="O387:O450" si="20">IF(J387="M","Medium",IF(J387="L","Light",IF(J387="D","Dark","")))</f>
        <v>Medium</v>
      </c>
      <c r="P387" t="str">
        <f>_xlfn.XLOOKUP(Table1[[#This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 = 0, "",(_xlfn.XLOOKUP(C388,customers!$A$1:$A$1001,customers!$C$1:$C$1001,,0)))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_xlfn.XLOOKUP(Table1[[#This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 = 0, "",(_xlfn.XLOOKUP(C389,customers!$A$1:$A$1001,customers!$C$1:$C$1001,,0)))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_xlfn.XLOOKUP(Table1[[#This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 = 0, "",(_xlfn.XLOOKUP(C390,customers!$A$1:$A$1001,customers!$C$1:$C$1001,,0)))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_xlfn.XLOOKUP(Table1[[#This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 = 0, "",(_xlfn.XLOOKUP(C391,customers!$A$1:$A$1001,customers!$C$1:$C$1001,,0)))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_xlfn.XLOOKUP(Table1[[#This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 = 0, "",(_xlfn.XLOOKUP(C392,customers!$A$1:$A$1001,customers!$C$1:$C$1001,,0)))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_xlfn.XLOOKUP(Table1[[#This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 = 0, "",(_xlfn.XLOOKUP(C393,customers!$A$1:$A$1001,customers!$C$1:$C$1001,,0)))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_xlfn.XLOOKUP(Table1[[#This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 = 0, "",(_xlfn.XLOOKUP(C394,customers!$A$1:$A$1001,customers!$C$1:$C$1001,,0)))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_xlfn.XLOOKUP(Table1[[#This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 = 0, "",(_xlfn.XLOOKUP(C395,customers!$A$1:$A$1001,customers!$C$1:$C$1001,,0)))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_xlfn.XLOOKUP(Table1[[#This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 = 0, "",(_xlfn.XLOOKUP(C396,customers!$A$1:$A$1001,customers!$C$1:$C$1001,,0)))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_xlfn.XLOOKUP(Table1[[#This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 = 0, "",(_xlfn.XLOOKUP(C397,customers!$A$1:$A$1001,customers!$C$1:$C$1001,,0)))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_xlfn.XLOOKUP(Table1[[#This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 = 0, "",(_xlfn.XLOOKUP(C398,customers!$A$1:$A$1001,customers!$C$1:$C$1001,,0)))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_xlfn.XLOOKUP(Table1[[#This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 = 0, "",(_xlfn.XLOOKUP(C399,customers!$A$1:$A$1001,customers!$C$1:$C$1001,,0)))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_xlfn.XLOOKUP(Table1[[#This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 = 0, "",(_xlfn.XLOOKUP(C400,customers!$A$1:$A$1001,customers!$C$1:$C$1001,,0)))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_xlfn.XLOOKUP(Table1[[#This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 = 0, "",(_xlfn.XLOOKUP(C401,customers!$A$1:$A$1001,customers!$C$1:$C$1001,,0)))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_xlfn.XLOOKUP(Table1[[#This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 = 0, "",(_xlfn.XLOOKUP(C402,customers!$A$1:$A$1001,customers!$C$1:$C$1001,,0)))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_xlfn.XLOOKUP(Table1[[#This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 = 0, "",(_xlfn.XLOOKUP(C403,customers!$A$1:$A$1001,customers!$C$1:$C$1001,,0)))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_xlfn.XLOOKUP(Table1[[#This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 = 0, "",(_xlfn.XLOOKUP(C404,customers!$A$1:$A$1001,customers!$C$1:$C$1001,,0)))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_xlfn.XLOOKUP(Table1[[#This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 = 0, "",(_xlfn.XLOOKUP(C405,customers!$A$1:$A$1001,customers!$C$1:$C$1001,,0)))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_xlfn.XLOOKUP(Table1[[#This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 = 0, "",(_xlfn.XLOOKUP(C406,customers!$A$1:$A$1001,customers!$C$1:$C$1001,,0)))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_xlfn.XLOOKUP(Table1[[#This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 = 0, "",(_xlfn.XLOOKUP(C407,customers!$A$1:$A$1001,customers!$C$1:$C$1001,,0)))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_xlfn.XLOOKUP(Table1[[#This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 = 0, "",(_xlfn.XLOOKUP(C408,customers!$A$1:$A$1001,customers!$C$1:$C$1001,,0)))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_xlfn.XLOOKUP(Table1[[#This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 = 0, "",(_xlfn.XLOOKUP(C409,customers!$A$1:$A$1001,customers!$C$1:$C$1001,,0)))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_xlfn.XLOOKUP(Table1[[#This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 = 0, "",(_xlfn.XLOOKUP(C410,customers!$A$1:$A$1001,customers!$C$1:$C$1001,,0)))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_xlfn.XLOOKUP(Table1[[#This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 = 0, "",(_xlfn.XLOOKUP(C411,customers!$A$1:$A$1001,customers!$C$1:$C$1001,,0)))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_xlfn.XLOOKUP(Table1[[#This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 = 0, "",(_xlfn.XLOOKUP(C412,customers!$A$1:$A$1001,customers!$C$1:$C$1001,,0)))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_xlfn.XLOOKUP(Table1[[#This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 = 0, "",(_xlfn.XLOOKUP(C413,customers!$A$1:$A$1001,customers!$C$1:$C$1001,,0)))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_xlfn.XLOOKUP(Table1[[#This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 = 0, "",(_xlfn.XLOOKUP(C414,customers!$A$1:$A$1001,customers!$C$1:$C$1001,,0)))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_xlfn.XLOOKUP(Table1[[#This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 = 0, "",(_xlfn.XLOOKUP(C415,customers!$A$1:$A$1001,customers!$C$1:$C$1001,,0)))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_xlfn.XLOOKUP(Table1[[#This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 = 0, "",(_xlfn.XLOOKUP(C416,customers!$A$1:$A$1001,customers!$C$1:$C$1001,,0)))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_xlfn.XLOOKUP(Table1[[#This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 = 0, "",(_xlfn.XLOOKUP(C417,customers!$A$1:$A$1001,customers!$C$1:$C$1001,,0)))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_xlfn.XLOOKUP(Table1[[#This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 = 0, "",(_xlfn.XLOOKUP(C418,customers!$A$1:$A$1001,customers!$C$1:$C$1001,,0)))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_xlfn.XLOOKUP(Table1[[#This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 = 0, "",(_xlfn.XLOOKUP(C419,customers!$A$1:$A$1001,customers!$C$1:$C$1001,,0)))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_xlfn.XLOOKUP(Table1[[#This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 = 0, "",(_xlfn.XLOOKUP(C420,customers!$A$1:$A$1001,customers!$C$1:$C$1001,,0)))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_xlfn.XLOOKUP(Table1[[#This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 = 0, "",(_xlfn.XLOOKUP(C421,customers!$A$1:$A$1001,customers!$C$1:$C$1001,,0)))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_xlfn.XLOOKUP(Table1[[#This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 = 0, "",(_xlfn.XLOOKUP(C422,customers!$A$1:$A$1001,customers!$C$1:$C$1001,,0)))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_xlfn.XLOOKUP(Table1[[#This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 = 0, "",(_xlfn.XLOOKUP(C423,customers!$A$1:$A$1001,customers!$C$1:$C$1001,,0)))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_xlfn.XLOOKUP(Table1[[#This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 = 0, "",(_xlfn.XLOOKUP(C424,customers!$A$1:$A$1001,customers!$C$1:$C$1001,,0)))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_xlfn.XLOOKUP(Table1[[#This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 = 0, "",(_xlfn.XLOOKUP(C425,customers!$A$1:$A$1001,customers!$C$1:$C$1001,,0)))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_xlfn.XLOOKUP(Table1[[#This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 = 0, "",(_xlfn.XLOOKUP(C426,customers!$A$1:$A$1001,customers!$C$1:$C$1001,,0)))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_xlfn.XLOOKUP(Table1[[#This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 = 0, "",(_xlfn.XLOOKUP(C427,customers!$A$1:$A$1001,customers!$C$1:$C$1001,,0)))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_xlfn.XLOOKUP(Table1[[#This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 = 0, "",(_xlfn.XLOOKUP(C428,customers!$A$1:$A$1001,customers!$C$1:$C$1001,,0)))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_xlfn.XLOOKUP(Table1[[#This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 = 0, "",(_xlfn.XLOOKUP(C429,customers!$A$1:$A$1001,customers!$C$1:$C$1001,,0)))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_xlfn.XLOOKUP(Table1[[#This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 = 0, "",(_xlfn.XLOOKUP(C430,customers!$A$1:$A$1001,customers!$C$1:$C$1001,,0)))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_xlfn.XLOOKUP(Table1[[#This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 = 0, "",(_xlfn.XLOOKUP(C431,customers!$A$1:$A$1001,customers!$C$1:$C$1001,,0)))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_xlfn.XLOOKUP(Table1[[#This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 = 0, "",(_xlfn.XLOOKUP(C432,customers!$A$1:$A$1001,customers!$C$1:$C$1001,,0)))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_xlfn.XLOOKUP(Table1[[#This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 = 0, "",(_xlfn.XLOOKUP(C433,customers!$A$1:$A$1001,customers!$C$1:$C$1001,,0)))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_xlfn.XLOOKUP(Table1[[#This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 = 0, "",(_xlfn.XLOOKUP(C434,customers!$A$1:$A$1001,customers!$C$1:$C$1001,,0)))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_xlfn.XLOOKUP(Table1[[#This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 = 0, "",(_xlfn.XLOOKUP(C435,customers!$A$1:$A$1001,customers!$C$1:$C$1001,,0)))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_xlfn.XLOOKUP(Table1[[#This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 = 0, "",(_xlfn.XLOOKUP(C436,customers!$A$1:$A$1001,customers!$C$1:$C$1001,,0)))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_xlfn.XLOOKUP(Table1[[#This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 = 0, "",(_xlfn.XLOOKUP(C437,customers!$A$1:$A$1001,customers!$C$1:$C$1001,,0)))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_xlfn.XLOOKUP(Table1[[#This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 = 0, "",(_xlfn.XLOOKUP(C438,customers!$A$1:$A$1001,customers!$C$1:$C$1001,,0)))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_xlfn.XLOOKUP(Table1[[#This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 = 0, "",(_xlfn.XLOOKUP(C439,customers!$A$1:$A$1001,customers!$C$1:$C$1001,,0)))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_xlfn.XLOOKUP(Table1[[#This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 = 0, "",(_xlfn.XLOOKUP(C440,customers!$A$1:$A$1001,customers!$C$1:$C$1001,,0)))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_xlfn.XLOOKUP(Table1[[#This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 = 0, "",(_xlfn.XLOOKUP(C441,customers!$A$1:$A$1001,customers!$C$1:$C$1001,,0)))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_xlfn.XLOOKUP(Table1[[#This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 = 0, "",(_xlfn.XLOOKUP(C442,customers!$A$1:$A$1001,customers!$C$1:$C$1001,,0)))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_xlfn.XLOOKUP(Table1[[#This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 = 0, "",(_xlfn.XLOOKUP(C443,customers!$A$1:$A$1001,customers!$C$1:$C$1001,,0)))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_xlfn.XLOOKUP(Table1[[#This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 = 0, "",(_xlfn.XLOOKUP(C444,customers!$A$1:$A$1001,customers!$C$1:$C$1001,,0)))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_xlfn.XLOOKUP(Table1[[#This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 = 0, "",(_xlfn.XLOOKUP(C445,customers!$A$1:$A$1001,customers!$C$1:$C$1001,,0)))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_xlfn.XLOOKUP(Table1[[#This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 = 0, "",(_xlfn.XLOOKUP(C446,customers!$A$1:$A$1001,customers!$C$1:$C$1001,,0)))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_xlfn.XLOOKUP(Table1[[#This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 = 0, "",(_xlfn.XLOOKUP(C447,customers!$A$1:$A$1001,customers!$C$1:$C$1001,,0)))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_xlfn.XLOOKUP(Table1[[#This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 = 0, "",(_xlfn.XLOOKUP(C448,customers!$A$1:$A$1001,customers!$C$1:$C$1001,,0)))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_xlfn.XLOOKUP(Table1[[#This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 = 0, "",(_xlfn.XLOOKUP(C449,customers!$A$1:$A$1001,customers!$C$1:$C$1001,,0)))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_xlfn.XLOOKUP(Table1[[#This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 = 0, "",(_xlfn.XLOOKUP(C450,customers!$A$1:$A$1001,customers!$C$1:$C$1001,,0)))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_xlfn.XLOOKUP(Table1[[#This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 = 0, "",(_xlfn.XLOOKUP(C451,customers!$A$1:$A$1001,customers!$C$1:$C$1001,,0)))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E451*L451</f>
        <v>5.3699999999999992</v>
      </c>
      <c r="N451" t="str">
        <f t="shared" ref="N451:N514" si="22">IF(I451="Rob","Robusta",IF(I451="Exc","Excelsa",IF(I451="Ara","Arabica",IF(I451="Lib","Liberica",""))))</f>
        <v>Robusta</v>
      </c>
      <c r="O451" t="str">
        <f t="shared" ref="O451:O514" si="23">IF(J451="M","Medium",IF(J451="L","Light",IF(J451="D","Dark","")))</f>
        <v>Dark</v>
      </c>
      <c r="P451" t="str">
        <f>_xlfn.XLOOKUP(Table1[[#This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 = 0, "",(_xlfn.XLOOKUP(C452,customers!$A$1:$A$1001,customers!$C$1:$C$1001,,0)))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_xlfn.XLOOKUP(Table1[[#This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 = 0, "",(_xlfn.XLOOKUP(C453,customers!$A$1:$A$1001,customers!$C$1:$C$1001,,0)))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_xlfn.XLOOKUP(Table1[[#This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 = 0, "",(_xlfn.XLOOKUP(C454,customers!$A$1:$A$1001,customers!$C$1:$C$1001,,0)))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_xlfn.XLOOKUP(Table1[[#This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 = 0, "",(_xlfn.XLOOKUP(C455,customers!$A$1:$A$1001,customers!$C$1:$C$1001,,0)))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_xlfn.XLOOKUP(Table1[[#This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 = 0, "",(_xlfn.XLOOKUP(C456,customers!$A$1:$A$1001,customers!$C$1:$C$1001,,0)))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_xlfn.XLOOKUP(Table1[[#This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 = 0, "",(_xlfn.XLOOKUP(C457,customers!$A$1:$A$1001,customers!$C$1:$C$1001,,0)))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_xlfn.XLOOKUP(Table1[[#This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 = 0, "",(_xlfn.XLOOKUP(C458,customers!$A$1:$A$1001,customers!$C$1:$C$1001,,0)))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_xlfn.XLOOKUP(Table1[[#This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 = 0, "",(_xlfn.XLOOKUP(C459,customers!$A$1:$A$1001,customers!$C$1:$C$1001,,0)))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_xlfn.XLOOKUP(Table1[[#This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 = 0, "",(_xlfn.XLOOKUP(C460,customers!$A$1:$A$1001,customers!$C$1:$C$1001,,0)))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_xlfn.XLOOKUP(Table1[[#This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 = 0, "",(_xlfn.XLOOKUP(C461,customers!$A$1:$A$1001,customers!$C$1:$C$1001,,0)))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_xlfn.XLOOKUP(Table1[[#This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 = 0, "",(_xlfn.XLOOKUP(C462,customers!$A$1:$A$1001,customers!$C$1:$C$1001,,0)))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_xlfn.XLOOKUP(Table1[[#This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 = 0, "",(_xlfn.XLOOKUP(C463,customers!$A$1:$A$1001,customers!$C$1:$C$1001,,0)))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_xlfn.XLOOKUP(Table1[[#This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 = 0, "",(_xlfn.XLOOKUP(C464,customers!$A$1:$A$1001,customers!$C$1:$C$1001,,0)))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_xlfn.XLOOKUP(Table1[[#This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 = 0, "",(_xlfn.XLOOKUP(C465,customers!$A$1:$A$1001,customers!$C$1:$C$1001,,0)))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_xlfn.XLOOKUP(Table1[[#This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 = 0, "",(_xlfn.XLOOKUP(C466,customers!$A$1:$A$1001,customers!$C$1:$C$1001,,0)))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_xlfn.XLOOKUP(Table1[[#This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 = 0, "",(_xlfn.XLOOKUP(C467,customers!$A$1:$A$1001,customers!$C$1:$C$1001,,0)))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_xlfn.XLOOKUP(Table1[[#This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 = 0, "",(_xlfn.XLOOKUP(C468,customers!$A$1:$A$1001,customers!$C$1:$C$1001,,0)))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_xlfn.XLOOKUP(Table1[[#This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 = 0, "",(_xlfn.XLOOKUP(C469,customers!$A$1:$A$1001,customers!$C$1:$C$1001,,0)))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_xlfn.XLOOKUP(Table1[[#This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 = 0, "",(_xlfn.XLOOKUP(C470,customers!$A$1:$A$1001,customers!$C$1:$C$1001,,0)))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_xlfn.XLOOKUP(Table1[[#This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 = 0, "",(_xlfn.XLOOKUP(C471,customers!$A$1:$A$1001,customers!$C$1:$C$1001,,0)))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_xlfn.XLOOKUP(Table1[[#This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 = 0, "",(_xlfn.XLOOKUP(C472,customers!$A$1:$A$1001,customers!$C$1:$C$1001,,0)))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_xlfn.XLOOKUP(Table1[[#This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 = 0, "",(_xlfn.XLOOKUP(C473,customers!$A$1:$A$1001,customers!$C$1:$C$1001,,0)))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_xlfn.XLOOKUP(Table1[[#This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 = 0, "",(_xlfn.XLOOKUP(C474,customers!$A$1:$A$1001,customers!$C$1:$C$1001,,0)))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_xlfn.XLOOKUP(Table1[[#This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 = 0, "",(_xlfn.XLOOKUP(C475,customers!$A$1:$A$1001,customers!$C$1:$C$1001,,0)))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_xlfn.XLOOKUP(Table1[[#This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 = 0, "",(_xlfn.XLOOKUP(C476,customers!$A$1:$A$1001,customers!$C$1:$C$1001,,0)))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_xlfn.XLOOKUP(Table1[[#This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 = 0, "",(_xlfn.XLOOKUP(C477,customers!$A$1:$A$1001,customers!$C$1:$C$1001,,0)))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_xlfn.XLOOKUP(Table1[[#This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 = 0, "",(_xlfn.XLOOKUP(C478,customers!$A$1:$A$1001,customers!$C$1:$C$1001,,0)))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_xlfn.XLOOKUP(Table1[[#This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 = 0, "",(_xlfn.XLOOKUP(C479,customers!$A$1:$A$1001,customers!$C$1:$C$1001,,0)))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_xlfn.XLOOKUP(Table1[[#This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 = 0, "",(_xlfn.XLOOKUP(C480,customers!$A$1:$A$1001,customers!$C$1:$C$1001,,0)))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_xlfn.XLOOKUP(Table1[[#This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 = 0, "",(_xlfn.XLOOKUP(C481,customers!$A$1:$A$1001,customers!$C$1:$C$1001,,0)))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_xlfn.XLOOKUP(Table1[[#This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 = 0, "",(_xlfn.XLOOKUP(C482,customers!$A$1:$A$1001,customers!$C$1:$C$1001,,0)))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_xlfn.XLOOKUP(Table1[[#This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 = 0, "",(_xlfn.XLOOKUP(C483,customers!$A$1:$A$1001,customers!$C$1:$C$1001,,0)))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_xlfn.XLOOKUP(Table1[[#This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 = 0, "",(_xlfn.XLOOKUP(C484,customers!$A$1:$A$1001,customers!$C$1:$C$1001,,0)))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_xlfn.XLOOKUP(Table1[[#This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 = 0, "",(_xlfn.XLOOKUP(C485,customers!$A$1:$A$1001,customers!$C$1:$C$1001,,0)))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_xlfn.XLOOKUP(Table1[[#This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 = 0, "",(_xlfn.XLOOKUP(C486,customers!$A$1:$A$1001,customers!$C$1:$C$1001,,0)))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_xlfn.XLOOKUP(Table1[[#This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 = 0, "",(_xlfn.XLOOKUP(C487,customers!$A$1:$A$1001,customers!$C$1:$C$1001,,0)))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_xlfn.XLOOKUP(Table1[[#This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 = 0, "",(_xlfn.XLOOKUP(C488,customers!$A$1:$A$1001,customers!$C$1:$C$1001,,0)))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_xlfn.XLOOKUP(Table1[[#This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 = 0, "",(_xlfn.XLOOKUP(C489,customers!$A$1:$A$1001,customers!$C$1:$C$1001,,0)))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_xlfn.XLOOKUP(Table1[[#This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 = 0, "",(_xlfn.XLOOKUP(C490,customers!$A$1:$A$1001,customers!$C$1:$C$1001,,0)))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_xlfn.XLOOKUP(Table1[[#This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 = 0, "",(_xlfn.XLOOKUP(C491,customers!$A$1:$A$1001,customers!$C$1:$C$1001,,0)))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_xlfn.XLOOKUP(Table1[[#This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 = 0, "",(_xlfn.XLOOKUP(C492,customers!$A$1:$A$1001,customers!$C$1:$C$1001,,0)))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_xlfn.XLOOKUP(Table1[[#This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 = 0, "",(_xlfn.XLOOKUP(C493,customers!$A$1:$A$1001,customers!$C$1:$C$1001,,0)))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_xlfn.XLOOKUP(Table1[[#This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 = 0, "",(_xlfn.XLOOKUP(C494,customers!$A$1:$A$1001,customers!$C$1:$C$1001,,0)))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_xlfn.XLOOKUP(Table1[[#This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 = 0, "",(_xlfn.XLOOKUP(C495,customers!$A$1:$A$1001,customers!$C$1:$C$1001,,0)))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_xlfn.XLOOKUP(Table1[[#This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 = 0, "",(_xlfn.XLOOKUP(C496,customers!$A$1:$A$1001,customers!$C$1:$C$1001,,0)))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_xlfn.XLOOKUP(Table1[[#This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 = 0, "",(_xlfn.XLOOKUP(C497,customers!$A$1:$A$1001,customers!$C$1:$C$1001,,0)))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_xlfn.XLOOKUP(Table1[[#This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 = 0, "",(_xlfn.XLOOKUP(C498,customers!$A$1:$A$1001,customers!$C$1:$C$1001,,0)))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_xlfn.XLOOKUP(Table1[[#This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 = 0, "",(_xlfn.XLOOKUP(C499,customers!$A$1:$A$1001,customers!$C$1:$C$1001,,0)))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_xlfn.XLOOKUP(Table1[[#This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 = 0, "",(_xlfn.XLOOKUP(C500,customers!$A$1:$A$1001,customers!$C$1:$C$1001,,0)))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_xlfn.XLOOKUP(Table1[[#This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 = 0, "",(_xlfn.XLOOKUP(C501,customers!$A$1:$A$1001,customers!$C$1:$C$1001,,0)))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_xlfn.XLOOKUP(Table1[[#This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 = 0, "",(_xlfn.XLOOKUP(C502,customers!$A$1:$A$1001,customers!$C$1:$C$1001,,0)))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_xlfn.XLOOKUP(Table1[[#This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 = 0, "",(_xlfn.XLOOKUP(C503,customers!$A$1:$A$1001,customers!$C$1:$C$1001,,0)))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_xlfn.XLOOKUP(Table1[[#This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 = 0, "",(_xlfn.XLOOKUP(C504,customers!$A$1:$A$1001,customers!$C$1:$C$1001,,0)))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_xlfn.XLOOKUP(Table1[[#This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 = 0, "",(_xlfn.XLOOKUP(C505,customers!$A$1:$A$1001,customers!$C$1:$C$1001,,0)))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_xlfn.XLOOKUP(Table1[[#This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 = 0, "",(_xlfn.XLOOKUP(C506,customers!$A$1:$A$1001,customers!$C$1:$C$1001,,0)))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_xlfn.XLOOKUP(Table1[[#This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 = 0, "",(_xlfn.XLOOKUP(C507,customers!$A$1:$A$1001,customers!$C$1:$C$1001,,0)))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_xlfn.XLOOKUP(Table1[[#This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 = 0, "",(_xlfn.XLOOKUP(C508,customers!$A$1:$A$1001,customers!$C$1:$C$1001,,0)))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_xlfn.XLOOKUP(Table1[[#This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 = 0, "",(_xlfn.XLOOKUP(C509,customers!$A$1:$A$1001,customers!$C$1:$C$1001,,0)))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_xlfn.XLOOKUP(Table1[[#This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 = 0, "",(_xlfn.XLOOKUP(C510,customers!$A$1:$A$1001,customers!$C$1:$C$1001,,0)))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_xlfn.XLOOKUP(Table1[[#This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 = 0, "",(_xlfn.XLOOKUP(C511,customers!$A$1:$A$1001,customers!$C$1:$C$1001,,0)))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_xlfn.XLOOKUP(Table1[[#This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 = 0, "",(_xlfn.XLOOKUP(C512,customers!$A$1:$A$1001,customers!$C$1:$C$1001,,0)))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_xlfn.XLOOKUP(Table1[[#This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 = 0, "",(_xlfn.XLOOKUP(C513,customers!$A$1:$A$1001,customers!$C$1:$C$1001,,0)))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_xlfn.XLOOKUP(Table1[[#This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 = 0, "",(_xlfn.XLOOKUP(C514,customers!$A$1:$A$1001,customers!$C$1:$C$1001,,0)))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_xlfn.XLOOKUP(Table1[[#This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 = 0, "",(_xlfn.XLOOKUP(C515,customers!$A$1:$A$1001,customers!$C$1:$C$1001,,0)))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E515*L515</f>
        <v>79.25</v>
      </c>
      <c r="N515" t="str">
        <f t="shared" ref="N515:N578" si="25">IF(I515="Rob","Robusta",IF(I515="Exc","Excelsa",IF(I515="Ara","Arabica",IF(I515="Lib","Liberica",""))))</f>
        <v>Liberica</v>
      </c>
      <c r="O515" t="str">
        <f t="shared" ref="O515:O578" si="26">IF(J515="M","Medium",IF(J515="L","Light",IF(J515="D","Dark","")))</f>
        <v>Light</v>
      </c>
      <c r="P515" t="str">
        <f>_xlfn.XLOOKUP(Table1[[#This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 = 0, "",(_xlfn.XLOOKUP(C516,customers!$A$1:$A$1001,customers!$C$1:$C$1001,,0)))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_xlfn.XLOOKUP(Table1[[#This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 = 0, "",(_xlfn.XLOOKUP(C517,customers!$A$1:$A$1001,customers!$C$1:$C$1001,,0)))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_xlfn.XLOOKUP(Table1[[#This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 = 0, "",(_xlfn.XLOOKUP(C518,customers!$A$1:$A$1001,customers!$C$1:$C$1001,,0)))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_xlfn.XLOOKUP(Table1[[#This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 = 0, "",(_xlfn.XLOOKUP(C519,customers!$A$1:$A$1001,customers!$C$1:$C$1001,,0)))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_xlfn.XLOOKUP(Table1[[#This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 = 0, "",(_xlfn.XLOOKUP(C520,customers!$A$1:$A$1001,customers!$C$1:$C$1001,,0)))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_xlfn.XLOOKUP(Table1[[#This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 = 0, "",(_xlfn.XLOOKUP(C521,customers!$A$1:$A$1001,customers!$C$1:$C$1001,,0)))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_xlfn.XLOOKUP(Table1[[#This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 = 0, "",(_xlfn.XLOOKUP(C522,customers!$A$1:$A$1001,customers!$C$1:$C$1001,,0)))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_xlfn.XLOOKUP(Table1[[#This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 = 0, "",(_xlfn.XLOOKUP(C523,customers!$A$1:$A$1001,customers!$C$1:$C$1001,,0)))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_xlfn.XLOOKUP(Table1[[#This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 = 0, "",(_xlfn.XLOOKUP(C524,customers!$A$1:$A$1001,customers!$C$1:$C$1001,,0)))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_xlfn.XLOOKUP(Table1[[#This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 = 0, "",(_xlfn.XLOOKUP(C525,customers!$A$1:$A$1001,customers!$C$1:$C$1001,,0)))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_xlfn.XLOOKUP(Table1[[#This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 = 0, "",(_xlfn.XLOOKUP(C526,customers!$A$1:$A$1001,customers!$C$1:$C$1001,,0)))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_xlfn.XLOOKUP(Table1[[#This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 = 0, "",(_xlfn.XLOOKUP(C527,customers!$A$1:$A$1001,customers!$C$1:$C$1001,,0)))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_xlfn.XLOOKUP(Table1[[#This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 = 0, "",(_xlfn.XLOOKUP(C528,customers!$A$1:$A$1001,customers!$C$1:$C$1001,,0)))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_xlfn.XLOOKUP(Table1[[#This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 = 0, "",(_xlfn.XLOOKUP(C529,customers!$A$1:$A$1001,customers!$C$1:$C$1001,,0)))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_xlfn.XLOOKUP(Table1[[#This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 = 0, "",(_xlfn.XLOOKUP(C530,customers!$A$1:$A$1001,customers!$C$1:$C$1001,,0)))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_xlfn.XLOOKUP(Table1[[#This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 = 0, "",(_xlfn.XLOOKUP(C531,customers!$A$1:$A$1001,customers!$C$1:$C$1001,,0)))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_xlfn.XLOOKUP(Table1[[#This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 = 0, "",(_xlfn.XLOOKUP(C532,customers!$A$1:$A$1001,customers!$C$1:$C$1001,,0)))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_xlfn.XLOOKUP(Table1[[#This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 = 0, "",(_xlfn.XLOOKUP(C533,customers!$A$1:$A$1001,customers!$C$1:$C$1001,,0)))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_xlfn.XLOOKUP(Table1[[#This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 = 0, "",(_xlfn.XLOOKUP(C534,customers!$A$1:$A$1001,customers!$C$1:$C$1001,,0)))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_xlfn.XLOOKUP(Table1[[#This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 = 0, "",(_xlfn.XLOOKUP(C535,customers!$A$1:$A$1001,customers!$C$1:$C$1001,,0)))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_xlfn.XLOOKUP(Table1[[#This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 = 0, "",(_xlfn.XLOOKUP(C536,customers!$A$1:$A$1001,customers!$C$1:$C$1001,,0)))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_xlfn.XLOOKUP(Table1[[#This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 = 0, "",(_xlfn.XLOOKUP(C537,customers!$A$1:$A$1001,customers!$C$1:$C$1001,,0)))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_xlfn.XLOOKUP(Table1[[#This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 = 0, "",(_xlfn.XLOOKUP(C538,customers!$A$1:$A$1001,customers!$C$1:$C$1001,,0)))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_xlfn.XLOOKUP(Table1[[#This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 = 0, "",(_xlfn.XLOOKUP(C539,customers!$A$1:$A$1001,customers!$C$1:$C$1001,,0)))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_xlfn.XLOOKUP(Table1[[#This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 = 0, "",(_xlfn.XLOOKUP(C540,customers!$A$1:$A$1001,customers!$C$1:$C$1001,,0)))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_xlfn.XLOOKUP(Table1[[#This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 = 0, "",(_xlfn.XLOOKUP(C541,customers!$A$1:$A$1001,customers!$C$1:$C$1001,,0)))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_xlfn.XLOOKUP(Table1[[#This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 = 0, "",(_xlfn.XLOOKUP(C542,customers!$A$1:$A$1001,customers!$C$1:$C$1001,,0)))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_xlfn.XLOOKUP(Table1[[#This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 = 0, "",(_xlfn.XLOOKUP(C543,customers!$A$1:$A$1001,customers!$C$1:$C$1001,,0)))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_xlfn.XLOOKUP(Table1[[#This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 = 0, "",(_xlfn.XLOOKUP(C544,customers!$A$1:$A$1001,customers!$C$1:$C$1001,,0)))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_xlfn.XLOOKUP(Table1[[#This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 = 0, "",(_xlfn.XLOOKUP(C545,customers!$A$1:$A$1001,customers!$C$1:$C$1001,,0)))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_xlfn.XLOOKUP(Table1[[#This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 = 0, "",(_xlfn.XLOOKUP(C546,customers!$A$1:$A$1001,customers!$C$1:$C$1001,,0)))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_xlfn.XLOOKUP(Table1[[#This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 = 0, "",(_xlfn.XLOOKUP(C547,customers!$A$1:$A$1001,customers!$C$1:$C$1001,,0)))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_xlfn.XLOOKUP(Table1[[#This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 = 0, "",(_xlfn.XLOOKUP(C548,customers!$A$1:$A$1001,customers!$C$1:$C$1001,,0)))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_xlfn.XLOOKUP(Table1[[#This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 = 0, "",(_xlfn.XLOOKUP(C549,customers!$A$1:$A$1001,customers!$C$1:$C$1001,,0)))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_xlfn.XLOOKUP(Table1[[#This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 = 0, "",(_xlfn.XLOOKUP(C550,customers!$A$1:$A$1001,customers!$C$1:$C$1001,,0)))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_xlfn.XLOOKUP(Table1[[#This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 = 0, "",(_xlfn.XLOOKUP(C551,customers!$A$1:$A$1001,customers!$C$1:$C$1001,,0)))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_xlfn.XLOOKUP(Table1[[#This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 = 0, "",(_xlfn.XLOOKUP(C552,customers!$A$1:$A$1001,customers!$C$1:$C$1001,,0)))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_xlfn.XLOOKUP(Table1[[#This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 = 0, "",(_xlfn.XLOOKUP(C553,customers!$A$1:$A$1001,customers!$C$1:$C$1001,,0)))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_xlfn.XLOOKUP(Table1[[#This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 = 0, "",(_xlfn.XLOOKUP(C554,customers!$A$1:$A$1001,customers!$C$1:$C$1001,,0)))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_xlfn.XLOOKUP(Table1[[#This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 = 0, "",(_xlfn.XLOOKUP(C555,customers!$A$1:$A$1001,customers!$C$1:$C$1001,,0)))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_xlfn.XLOOKUP(Table1[[#This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 = 0, "",(_xlfn.XLOOKUP(C556,customers!$A$1:$A$1001,customers!$C$1:$C$1001,,0)))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_xlfn.XLOOKUP(Table1[[#This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 = 0, "",(_xlfn.XLOOKUP(C557,customers!$A$1:$A$1001,customers!$C$1:$C$1001,,0)))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_xlfn.XLOOKUP(Table1[[#This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 = 0, "",(_xlfn.XLOOKUP(C558,customers!$A$1:$A$1001,customers!$C$1:$C$1001,,0)))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_xlfn.XLOOKUP(Table1[[#This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 = 0, "",(_xlfn.XLOOKUP(C559,customers!$A$1:$A$1001,customers!$C$1:$C$1001,,0)))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_xlfn.XLOOKUP(Table1[[#This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 = 0, "",(_xlfn.XLOOKUP(C560,customers!$A$1:$A$1001,customers!$C$1:$C$1001,,0)))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_xlfn.XLOOKUP(Table1[[#This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 = 0, "",(_xlfn.XLOOKUP(C561,customers!$A$1:$A$1001,customers!$C$1:$C$1001,,0)))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_xlfn.XLOOKUP(Table1[[#This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 = 0, "",(_xlfn.XLOOKUP(C562,customers!$A$1:$A$1001,customers!$C$1:$C$1001,,0)))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_xlfn.XLOOKUP(Table1[[#This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 = 0, "",(_xlfn.XLOOKUP(C563,customers!$A$1:$A$1001,customers!$C$1:$C$1001,,0)))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_xlfn.XLOOKUP(Table1[[#This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 = 0, "",(_xlfn.XLOOKUP(C564,customers!$A$1:$A$1001,customers!$C$1:$C$1001,,0)))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_xlfn.XLOOKUP(Table1[[#This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 = 0, "",(_xlfn.XLOOKUP(C565,customers!$A$1:$A$1001,customers!$C$1:$C$1001,,0)))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_xlfn.XLOOKUP(Table1[[#This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 = 0, "",(_xlfn.XLOOKUP(C566,customers!$A$1:$A$1001,customers!$C$1:$C$1001,,0)))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_xlfn.XLOOKUP(Table1[[#This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 = 0, "",(_xlfn.XLOOKUP(C567,customers!$A$1:$A$1001,customers!$C$1:$C$1001,,0)))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_xlfn.XLOOKUP(Table1[[#This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 = 0, "",(_xlfn.XLOOKUP(C568,customers!$A$1:$A$1001,customers!$C$1:$C$1001,,0)))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_xlfn.XLOOKUP(Table1[[#This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 = 0, "",(_xlfn.XLOOKUP(C569,customers!$A$1:$A$1001,customers!$C$1:$C$1001,,0)))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_xlfn.XLOOKUP(Table1[[#This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 = 0, "",(_xlfn.XLOOKUP(C570,customers!$A$1:$A$1001,customers!$C$1:$C$1001,,0)))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_xlfn.XLOOKUP(Table1[[#This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 = 0, "",(_xlfn.XLOOKUP(C571,customers!$A$1:$A$1001,customers!$C$1:$C$1001,,0)))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_xlfn.XLOOKUP(Table1[[#This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 = 0, "",(_xlfn.XLOOKUP(C572,customers!$A$1:$A$1001,customers!$C$1:$C$1001,,0)))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_xlfn.XLOOKUP(Table1[[#This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 = 0, "",(_xlfn.XLOOKUP(C573,customers!$A$1:$A$1001,customers!$C$1:$C$1001,,0)))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_xlfn.XLOOKUP(Table1[[#This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 = 0, "",(_xlfn.XLOOKUP(C574,customers!$A$1:$A$1001,customers!$C$1:$C$1001,,0)))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_xlfn.XLOOKUP(Table1[[#This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 = 0, "",(_xlfn.XLOOKUP(C575,customers!$A$1:$A$1001,customers!$C$1:$C$1001,,0)))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_xlfn.XLOOKUP(Table1[[#This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 = 0, "",(_xlfn.XLOOKUP(C576,customers!$A$1:$A$1001,customers!$C$1:$C$1001,,0)))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_xlfn.XLOOKUP(Table1[[#This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 = 0, "",(_xlfn.XLOOKUP(C577,customers!$A$1:$A$1001,customers!$C$1:$C$1001,,0)))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_xlfn.XLOOKUP(Table1[[#This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 = 0, "",(_xlfn.XLOOKUP(C578,customers!$A$1:$A$1001,customers!$C$1:$C$1001,,0)))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_xlfn.XLOOKUP(Table1[[#This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 = 0, "",(_xlfn.XLOOKUP(C579,customers!$A$1:$A$1001,customers!$C$1:$C$1001,,0)))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E579*L579</f>
        <v>58.2</v>
      </c>
      <c r="N579" t="str">
        <f t="shared" ref="N579:N642" si="28">IF(I579="Rob","Robusta",IF(I579="Exc","Excelsa",IF(I579="Ara","Arabica",IF(I579="Lib","Liberica",""))))</f>
        <v>Liberica</v>
      </c>
      <c r="O579" t="str">
        <f t="shared" ref="O579:O642" si="29">IF(J579="M","Medium",IF(J579="L","Light",IF(J579="D","Dark","")))</f>
        <v>Medium</v>
      </c>
      <c r="P579" t="str">
        <f>_xlfn.XLOOKUP(Table1[[#This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 = 0, "",(_xlfn.XLOOKUP(C580,customers!$A$1:$A$1001,customers!$C$1:$C$1001,,0)))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_xlfn.XLOOKUP(Table1[[#This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 = 0, "",(_xlfn.XLOOKUP(C581,customers!$A$1:$A$1001,customers!$C$1:$C$1001,,0)))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_xlfn.XLOOKUP(Table1[[#This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 = 0, "",(_xlfn.XLOOKUP(C582,customers!$A$1:$A$1001,customers!$C$1:$C$1001,,0)))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_xlfn.XLOOKUP(Table1[[#This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 = 0, "",(_xlfn.XLOOKUP(C583,customers!$A$1:$A$1001,customers!$C$1:$C$1001,,0)))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_xlfn.XLOOKUP(Table1[[#This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 = 0, "",(_xlfn.XLOOKUP(C584,customers!$A$1:$A$1001,customers!$C$1:$C$1001,,0)))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_xlfn.XLOOKUP(Table1[[#This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 = 0, "",(_xlfn.XLOOKUP(C585,customers!$A$1:$A$1001,customers!$C$1:$C$1001,,0)))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_xlfn.XLOOKUP(Table1[[#This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 = 0, "",(_xlfn.XLOOKUP(C586,customers!$A$1:$A$1001,customers!$C$1:$C$1001,,0)))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_xlfn.XLOOKUP(Table1[[#This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 = 0, "",(_xlfn.XLOOKUP(C587,customers!$A$1:$A$1001,customers!$C$1:$C$1001,,0)))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_xlfn.XLOOKUP(Table1[[#This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 = 0, "",(_xlfn.XLOOKUP(C588,customers!$A$1:$A$1001,customers!$C$1:$C$1001,,0)))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_xlfn.XLOOKUP(Table1[[#This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 = 0, "",(_xlfn.XLOOKUP(C589,customers!$A$1:$A$1001,customers!$C$1:$C$1001,,0)))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_xlfn.XLOOKUP(Table1[[#This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 = 0, "",(_xlfn.XLOOKUP(C590,customers!$A$1:$A$1001,customers!$C$1:$C$1001,,0)))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_xlfn.XLOOKUP(Table1[[#This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 = 0, "",(_xlfn.XLOOKUP(C591,customers!$A$1:$A$1001,customers!$C$1:$C$1001,,0)))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_xlfn.XLOOKUP(Table1[[#This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 = 0, "",(_xlfn.XLOOKUP(C592,customers!$A$1:$A$1001,customers!$C$1:$C$1001,,0)))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_xlfn.XLOOKUP(Table1[[#This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 = 0, "",(_xlfn.XLOOKUP(C593,customers!$A$1:$A$1001,customers!$C$1:$C$1001,,0)))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_xlfn.XLOOKUP(Table1[[#This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 = 0, "",(_xlfn.XLOOKUP(C594,customers!$A$1:$A$1001,customers!$C$1:$C$1001,,0)))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_xlfn.XLOOKUP(Table1[[#This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 = 0, "",(_xlfn.XLOOKUP(C595,customers!$A$1:$A$1001,customers!$C$1:$C$1001,,0)))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_xlfn.XLOOKUP(Table1[[#This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 = 0, "",(_xlfn.XLOOKUP(C596,customers!$A$1:$A$1001,customers!$C$1:$C$1001,,0)))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_xlfn.XLOOKUP(Table1[[#This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 = 0, "",(_xlfn.XLOOKUP(C597,customers!$A$1:$A$1001,customers!$C$1:$C$1001,,0)))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_xlfn.XLOOKUP(Table1[[#This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 = 0, "",(_xlfn.XLOOKUP(C598,customers!$A$1:$A$1001,customers!$C$1:$C$1001,,0)))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_xlfn.XLOOKUP(Table1[[#This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 = 0, "",(_xlfn.XLOOKUP(C599,customers!$A$1:$A$1001,customers!$C$1:$C$1001,,0)))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_xlfn.XLOOKUP(Table1[[#This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 = 0, "",(_xlfn.XLOOKUP(C600,customers!$A$1:$A$1001,customers!$C$1:$C$1001,,0)))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_xlfn.XLOOKUP(Table1[[#This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 = 0, "",(_xlfn.XLOOKUP(C601,customers!$A$1:$A$1001,customers!$C$1:$C$1001,,0)))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_xlfn.XLOOKUP(Table1[[#This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 = 0, "",(_xlfn.XLOOKUP(C602,customers!$A$1:$A$1001,customers!$C$1:$C$1001,,0)))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_xlfn.XLOOKUP(Table1[[#This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 = 0, "",(_xlfn.XLOOKUP(C603,customers!$A$1:$A$1001,customers!$C$1:$C$1001,,0)))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_xlfn.XLOOKUP(Table1[[#This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 = 0, "",(_xlfn.XLOOKUP(C604,customers!$A$1:$A$1001,customers!$C$1:$C$1001,,0)))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_xlfn.XLOOKUP(Table1[[#This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 = 0, "",(_xlfn.XLOOKUP(C605,customers!$A$1:$A$1001,customers!$C$1:$C$1001,,0)))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_xlfn.XLOOKUP(Table1[[#This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 = 0, "",(_xlfn.XLOOKUP(C606,customers!$A$1:$A$1001,customers!$C$1:$C$1001,,0)))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_xlfn.XLOOKUP(Table1[[#This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 = 0, "",(_xlfn.XLOOKUP(C607,customers!$A$1:$A$1001,customers!$C$1:$C$1001,,0)))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_xlfn.XLOOKUP(Table1[[#This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 = 0, "",(_xlfn.XLOOKUP(C608,customers!$A$1:$A$1001,customers!$C$1:$C$1001,,0)))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_xlfn.XLOOKUP(Table1[[#This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 = 0, "",(_xlfn.XLOOKUP(C609,customers!$A$1:$A$1001,customers!$C$1:$C$1001,,0)))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_xlfn.XLOOKUP(Table1[[#This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 = 0, "",(_xlfn.XLOOKUP(C610,customers!$A$1:$A$1001,customers!$C$1:$C$1001,,0)))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_xlfn.XLOOKUP(Table1[[#This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 = 0, "",(_xlfn.XLOOKUP(C611,customers!$A$1:$A$1001,customers!$C$1:$C$1001,,0)))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_xlfn.XLOOKUP(Table1[[#This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 = 0, "",(_xlfn.XLOOKUP(C612,customers!$A$1:$A$1001,customers!$C$1:$C$1001,,0)))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_xlfn.XLOOKUP(Table1[[#This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 = 0, "",(_xlfn.XLOOKUP(C613,customers!$A$1:$A$1001,customers!$C$1:$C$1001,,0)))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_xlfn.XLOOKUP(Table1[[#This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 = 0, "",(_xlfn.XLOOKUP(C614,customers!$A$1:$A$1001,customers!$C$1:$C$1001,,0)))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_xlfn.XLOOKUP(Table1[[#This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 = 0, "",(_xlfn.XLOOKUP(C615,customers!$A$1:$A$1001,customers!$C$1:$C$1001,,0)))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_xlfn.XLOOKUP(Table1[[#This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 = 0, "",(_xlfn.XLOOKUP(C616,customers!$A$1:$A$1001,customers!$C$1:$C$1001,,0)))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_xlfn.XLOOKUP(Table1[[#This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 = 0, "",(_xlfn.XLOOKUP(C617,customers!$A$1:$A$1001,customers!$C$1:$C$1001,,0)))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_xlfn.XLOOKUP(Table1[[#This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 = 0, "",(_xlfn.XLOOKUP(C618,customers!$A$1:$A$1001,customers!$C$1:$C$1001,,0)))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_xlfn.XLOOKUP(Table1[[#This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 = 0, "",(_xlfn.XLOOKUP(C619,customers!$A$1:$A$1001,customers!$C$1:$C$1001,,0)))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_xlfn.XLOOKUP(Table1[[#This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 = 0, "",(_xlfn.XLOOKUP(C620,customers!$A$1:$A$1001,customers!$C$1:$C$1001,,0)))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_xlfn.XLOOKUP(Table1[[#This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 = 0, "",(_xlfn.XLOOKUP(C621,customers!$A$1:$A$1001,customers!$C$1:$C$1001,,0)))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_xlfn.XLOOKUP(Table1[[#This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 = 0, "",(_xlfn.XLOOKUP(C622,customers!$A$1:$A$1001,customers!$C$1:$C$1001,,0)))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_xlfn.XLOOKUP(Table1[[#This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 = 0, "",(_xlfn.XLOOKUP(C623,customers!$A$1:$A$1001,customers!$C$1:$C$1001,,0)))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_xlfn.XLOOKUP(Table1[[#This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 = 0, "",(_xlfn.XLOOKUP(C624,customers!$A$1:$A$1001,customers!$C$1:$C$1001,,0)))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_xlfn.XLOOKUP(Table1[[#This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 = 0, "",(_xlfn.XLOOKUP(C625,customers!$A$1:$A$1001,customers!$C$1:$C$1001,,0)))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_xlfn.XLOOKUP(Table1[[#This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 = 0, "",(_xlfn.XLOOKUP(C626,customers!$A$1:$A$1001,customers!$C$1:$C$1001,,0)))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_xlfn.XLOOKUP(Table1[[#This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 = 0, "",(_xlfn.XLOOKUP(C627,customers!$A$1:$A$1001,customers!$C$1:$C$1001,,0)))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_xlfn.XLOOKUP(Table1[[#This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 = 0, "",(_xlfn.XLOOKUP(C628,customers!$A$1:$A$1001,customers!$C$1:$C$1001,,0)))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_xlfn.XLOOKUP(Table1[[#This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 = 0, "",(_xlfn.XLOOKUP(C629,customers!$A$1:$A$1001,customers!$C$1:$C$1001,,0)))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_xlfn.XLOOKUP(Table1[[#This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 = 0, "",(_xlfn.XLOOKUP(C630,customers!$A$1:$A$1001,customers!$C$1:$C$1001,,0)))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_xlfn.XLOOKUP(Table1[[#This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 = 0, "",(_xlfn.XLOOKUP(C631,customers!$A$1:$A$1001,customers!$C$1:$C$1001,,0)))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_xlfn.XLOOKUP(Table1[[#This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 = 0, "",(_xlfn.XLOOKUP(C632,customers!$A$1:$A$1001,customers!$C$1:$C$1001,,0)))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_xlfn.XLOOKUP(Table1[[#This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 = 0, "",(_xlfn.XLOOKUP(C633,customers!$A$1:$A$1001,customers!$C$1:$C$1001,,0)))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_xlfn.XLOOKUP(Table1[[#This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 = 0, "",(_xlfn.XLOOKUP(C634,customers!$A$1:$A$1001,customers!$C$1:$C$1001,,0)))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_xlfn.XLOOKUP(Table1[[#This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 = 0, "",(_xlfn.XLOOKUP(C635,customers!$A$1:$A$1001,customers!$C$1:$C$1001,,0)))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_xlfn.XLOOKUP(Table1[[#This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 = 0, "",(_xlfn.XLOOKUP(C636,customers!$A$1:$A$1001,customers!$C$1:$C$1001,,0)))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_xlfn.XLOOKUP(Table1[[#This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 = 0, "",(_xlfn.XLOOKUP(C637,customers!$A$1:$A$1001,customers!$C$1:$C$1001,,0)))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_xlfn.XLOOKUP(Table1[[#This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 = 0, "",(_xlfn.XLOOKUP(C638,customers!$A$1:$A$1001,customers!$C$1:$C$1001,,0)))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_xlfn.XLOOKUP(Table1[[#This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 = 0, "",(_xlfn.XLOOKUP(C639,customers!$A$1:$A$1001,customers!$C$1:$C$1001,,0)))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_xlfn.XLOOKUP(Table1[[#This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 = 0, "",(_xlfn.XLOOKUP(C640,customers!$A$1:$A$1001,customers!$C$1:$C$1001,,0)))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_xlfn.XLOOKUP(Table1[[#This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 = 0, "",(_xlfn.XLOOKUP(C641,customers!$A$1:$A$1001,customers!$C$1:$C$1001,,0)))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_xlfn.XLOOKUP(Table1[[#This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 = 0, "",(_xlfn.XLOOKUP(C642,customers!$A$1:$A$1001,customers!$C$1:$C$1001,,0)))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_xlfn.XLOOKUP(Table1[[#This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 = 0, "",(_xlfn.XLOOKUP(C643,customers!$A$1:$A$1001,customers!$C$1:$C$1001,,0)))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E643*L643</f>
        <v>35.849999999999994</v>
      </c>
      <c r="N643" t="str">
        <f t="shared" ref="N643:N706" si="31">IF(I643="Rob","Robusta",IF(I643="Exc","Excelsa",IF(I643="Ara","Arabica",IF(I643="Lib","Liberica",""))))</f>
        <v>Robusta</v>
      </c>
      <c r="O643" t="str">
        <f t="shared" ref="O643:O706" si="32">IF(J643="M","Medium",IF(J643="L","Light",IF(J643="D","Dark","")))</f>
        <v>Light</v>
      </c>
      <c r="P643" t="str">
        <f>_xlfn.XLOOKUP(Table1[[#This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 = 0, "",(_xlfn.XLOOKUP(C644,customers!$A$1:$A$1001,customers!$C$1:$C$1001,,0)))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_xlfn.XLOOKUP(Table1[[#This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 = 0, "",(_xlfn.XLOOKUP(C645,customers!$A$1:$A$1001,customers!$C$1:$C$1001,,0)))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_xlfn.XLOOKUP(Table1[[#This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 = 0, "",(_xlfn.XLOOKUP(C646,customers!$A$1:$A$1001,customers!$C$1:$C$1001,,0)))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_xlfn.XLOOKUP(Table1[[#This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 = 0, "",(_xlfn.XLOOKUP(C647,customers!$A$1:$A$1001,customers!$C$1:$C$1001,,0)))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_xlfn.XLOOKUP(Table1[[#This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 = 0, "",(_xlfn.XLOOKUP(C648,customers!$A$1:$A$1001,customers!$C$1:$C$1001,,0)))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_xlfn.XLOOKUP(Table1[[#This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 = 0, "",(_xlfn.XLOOKUP(C649,customers!$A$1:$A$1001,customers!$C$1:$C$1001,,0)))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_xlfn.XLOOKUP(Table1[[#This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 = 0, "",(_xlfn.XLOOKUP(C650,customers!$A$1:$A$1001,customers!$C$1:$C$1001,,0)))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_xlfn.XLOOKUP(Table1[[#This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 = 0, "",(_xlfn.XLOOKUP(C651,customers!$A$1:$A$1001,customers!$C$1:$C$1001,,0)))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_xlfn.XLOOKUP(Table1[[#This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 = 0, "",(_xlfn.XLOOKUP(C652,customers!$A$1:$A$1001,customers!$C$1:$C$1001,,0)))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_xlfn.XLOOKUP(Table1[[#This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 = 0, "",(_xlfn.XLOOKUP(C653,customers!$A$1:$A$1001,customers!$C$1:$C$1001,,0)))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_xlfn.XLOOKUP(Table1[[#This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 = 0, "",(_xlfn.XLOOKUP(C654,customers!$A$1:$A$1001,customers!$C$1:$C$1001,,0)))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_xlfn.XLOOKUP(Table1[[#This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 = 0, "",(_xlfn.XLOOKUP(C655,customers!$A$1:$A$1001,customers!$C$1:$C$1001,,0)))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_xlfn.XLOOKUP(Table1[[#This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 = 0, "",(_xlfn.XLOOKUP(C656,customers!$A$1:$A$1001,customers!$C$1:$C$1001,,0)))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_xlfn.XLOOKUP(Table1[[#This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 = 0, "",(_xlfn.XLOOKUP(C657,customers!$A$1:$A$1001,customers!$C$1:$C$1001,,0)))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_xlfn.XLOOKUP(Table1[[#This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 = 0, "",(_xlfn.XLOOKUP(C658,customers!$A$1:$A$1001,customers!$C$1:$C$1001,,0)))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_xlfn.XLOOKUP(Table1[[#This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 = 0, "",(_xlfn.XLOOKUP(C659,customers!$A$1:$A$1001,customers!$C$1:$C$1001,,0)))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_xlfn.XLOOKUP(Table1[[#This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 = 0, "",(_xlfn.XLOOKUP(C660,customers!$A$1:$A$1001,customers!$C$1:$C$1001,,0)))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_xlfn.XLOOKUP(Table1[[#This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 = 0, "",(_xlfn.XLOOKUP(C661,customers!$A$1:$A$1001,customers!$C$1:$C$1001,,0)))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_xlfn.XLOOKUP(Table1[[#This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 = 0, "",(_xlfn.XLOOKUP(C662,customers!$A$1:$A$1001,customers!$C$1:$C$1001,,0)))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_xlfn.XLOOKUP(Table1[[#This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 = 0, "",(_xlfn.XLOOKUP(C663,customers!$A$1:$A$1001,customers!$C$1:$C$1001,,0)))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_xlfn.XLOOKUP(Table1[[#This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 = 0, "",(_xlfn.XLOOKUP(C664,customers!$A$1:$A$1001,customers!$C$1:$C$1001,,0)))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_xlfn.XLOOKUP(Table1[[#This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 = 0, "",(_xlfn.XLOOKUP(C665,customers!$A$1:$A$1001,customers!$C$1:$C$1001,,0)))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_xlfn.XLOOKUP(Table1[[#This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 = 0, "",(_xlfn.XLOOKUP(C666,customers!$A$1:$A$1001,customers!$C$1:$C$1001,,0)))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_xlfn.XLOOKUP(Table1[[#This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 = 0, "",(_xlfn.XLOOKUP(C667,customers!$A$1:$A$1001,customers!$C$1:$C$1001,,0)))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_xlfn.XLOOKUP(Table1[[#This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 = 0, "",(_xlfn.XLOOKUP(C668,customers!$A$1:$A$1001,customers!$C$1:$C$1001,,0)))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_xlfn.XLOOKUP(Table1[[#This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 = 0, "",(_xlfn.XLOOKUP(C669,customers!$A$1:$A$1001,customers!$C$1:$C$1001,,0)))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_xlfn.XLOOKUP(Table1[[#This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 = 0, "",(_xlfn.XLOOKUP(C670,customers!$A$1:$A$1001,customers!$C$1:$C$1001,,0)))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_xlfn.XLOOKUP(Table1[[#This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 = 0, "",(_xlfn.XLOOKUP(C671,customers!$A$1:$A$1001,customers!$C$1:$C$1001,,0)))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_xlfn.XLOOKUP(Table1[[#This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 = 0, "",(_xlfn.XLOOKUP(C672,customers!$A$1:$A$1001,customers!$C$1:$C$1001,,0)))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_xlfn.XLOOKUP(Table1[[#This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 = 0, "",(_xlfn.XLOOKUP(C673,customers!$A$1:$A$1001,customers!$C$1:$C$1001,,0)))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_xlfn.XLOOKUP(Table1[[#This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 = 0, "",(_xlfn.XLOOKUP(C674,customers!$A$1:$A$1001,customers!$C$1:$C$1001,,0)))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_xlfn.XLOOKUP(Table1[[#This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 = 0, "",(_xlfn.XLOOKUP(C675,customers!$A$1:$A$1001,customers!$C$1:$C$1001,,0)))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_xlfn.XLOOKUP(Table1[[#This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 = 0, "",(_xlfn.XLOOKUP(C676,customers!$A$1:$A$1001,customers!$C$1:$C$1001,,0)))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_xlfn.XLOOKUP(Table1[[#This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 = 0, "",(_xlfn.XLOOKUP(C677,customers!$A$1:$A$1001,customers!$C$1:$C$1001,,0)))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_xlfn.XLOOKUP(Table1[[#This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 = 0, "",(_xlfn.XLOOKUP(C678,customers!$A$1:$A$1001,customers!$C$1:$C$1001,,0)))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_xlfn.XLOOKUP(Table1[[#This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 = 0, "",(_xlfn.XLOOKUP(C679,customers!$A$1:$A$1001,customers!$C$1:$C$1001,,0)))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_xlfn.XLOOKUP(Table1[[#This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 = 0, "",(_xlfn.XLOOKUP(C680,customers!$A$1:$A$1001,customers!$C$1:$C$1001,,0)))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_xlfn.XLOOKUP(Table1[[#This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 = 0, "",(_xlfn.XLOOKUP(C681,customers!$A$1:$A$1001,customers!$C$1:$C$1001,,0)))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_xlfn.XLOOKUP(Table1[[#This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 = 0, "",(_xlfn.XLOOKUP(C682,customers!$A$1:$A$1001,customers!$C$1:$C$1001,,0)))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_xlfn.XLOOKUP(Table1[[#This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 = 0, "",(_xlfn.XLOOKUP(C683,customers!$A$1:$A$1001,customers!$C$1:$C$1001,,0)))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_xlfn.XLOOKUP(Table1[[#This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 = 0, "",(_xlfn.XLOOKUP(C684,customers!$A$1:$A$1001,customers!$C$1:$C$1001,,0)))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_xlfn.XLOOKUP(Table1[[#This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 = 0, "",(_xlfn.XLOOKUP(C685,customers!$A$1:$A$1001,customers!$C$1:$C$1001,,0)))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_xlfn.XLOOKUP(Table1[[#This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 = 0, "",(_xlfn.XLOOKUP(C686,customers!$A$1:$A$1001,customers!$C$1:$C$1001,,0)))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_xlfn.XLOOKUP(Table1[[#This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 = 0, "",(_xlfn.XLOOKUP(C687,customers!$A$1:$A$1001,customers!$C$1:$C$1001,,0)))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_xlfn.XLOOKUP(Table1[[#This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 = 0, "",(_xlfn.XLOOKUP(C688,customers!$A$1:$A$1001,customers!$C$1:$C$1001,,0)))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_xlfn.XLOOKUP(Table1[[#This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 = 0, "",(_xlfn.XLOOKUP(C689,customers!$A$1:$A$1001,customers!$C$1:$C$1001,,0)))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_xlfn.XLOOKUP(Table1[[#This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 = 0, "",(_xlfn.XLOOKUP(C690,customers!$A$1:$A$1001,customers!$C$1:$C$1001,,0)))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_xlfn.XLOOKUP(Table1[[#This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 = 0, "",(_xlfn.XLOOKUP(C691,customers!$A$1:$A$1001,customers!$C$1:$C$1001,,0)))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_xlfn.XLOOKUP(Table1[[#This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 = 0, "",(_xlfn.XLOOKUP(C692,customers!$A$1:$A$1001,customers!$C$1:$C$1001,,0)))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_xlfn.XLOOKUP(Table1[[#This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 = 0, "",(_xlfn.XLOOKUP(C693,customers!$A$1:$A$1001,customers!$C$1:$C$1001,,0)))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_xlfn.XLOOKUP(Table1[[#This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 = 0, "",(_xlfn.XLOOKUP(C694,customers!$A$1:$A$1001,customers!$C$1:$C$1001,,0)))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_xlfn.XLOOKUP(Table1[[#This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 = 0, "",(_xlfn.XLOOKUP(C695,customers!$A$1:$A$1001,customers!$C$1:$C$1001,,0)))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_xlfn.XLOOKUP(Table1[[#This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 = 0, "",(_xlfn.XLOOKUP(C696,customers!$A$1:$A$1001,customers!$C$1:$C$1001,,0)))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_xlfn.XLOOKUP(Table1[[#This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 = 0, "",(_xlfn.XLOOKUP(C697,customers!$A$1:$A$1001,customers!$C$1:$C$1001,,0)))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_xlfn.XLOOKUP(Table1[[#This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 = 0, "",(_xlfn.XLOOKUP(C698,customers!$A$1:$A$1001,customers!$C$1:$C$1001,,0)))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_xlfn.XLOOKUP(Table1[[#This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 = 0, "",(_xlfn.XLOOKUP(C699,customers!$A$1:$A$1001,customers!$C$1:$C$1001,,0)))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_xlfn.XLOOKUP(Table1[[#This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 = 0, "",(_xlfn.XLOOKUP(C700,customers!$A$1:$A$1001,customers!$C$1:$C$1001,,0)))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_xlfn.XLOOKUP(Table1[[#This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 = 0, "",(_xlfn.XLOOKUP(C701,customers!$A$1:$A$1001,customers!$C$1:$C$1001,,0)))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_xlfn.XLOOKUP(Table1[[#This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 = 0, "",(_xlfn.XLOOKUP(C702,customers!$A$1:$A$1001,customers!$C$1:$C$1001,,0)))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_xlfn.XLOOKUP(Table1[[#This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 = 0, "",(_xlfn.XLOOKUP(C703,customers!$A$1:$A$1001,customers!$C$1:$C$1001,,0)))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_xlfn.XLOOKUP(Table1[[#This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 = 0, "",(_xlfn.XLOOKUP(C704,customers!$A$1:$A$1001,customers!$C$1:$C$1001,,0)))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_xlfn.XLOOKUP(Table1[[#This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 = 0, "",(_xlfn.XLOOKUP(C705,customers!$A$1:$A$1001,customers!$C$1:$C$1001,,0)))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_xlfn.XLOOKUP(Table1[[#This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 = 0, "",(_xlfn.XLOOKUP(C706,customers!$A$1:$A$1001,customers!$C$1:$C$1001,,0)))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_xlfn.XLOOKUP(Table1[[#This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 = 0, "",(_xlfn.XLOOKUP(C707,customers!$A$1:$A$1001,customers!$C$1:$C$1001,,0)))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E707*L707</f>
        <v>17.82</v>
      </c>
      <c r="N707" t="str">
        <f t="shared" ref="N707:N770" si="34">IF(I707="Rob","Robusta",IF(I707="Exc","Excelsa",IF(I707="Ara","Arabica",IF(I707="Lib","Liberica",""))))</f>
        <v>Excelsa</v>
      </c>
      <c r="O707" t="str">
        <f t="shared" ref="O707:O770" si="35">IF(J707="M","Medium",IF(J707="L","Light",IF(J707="D","Dark","")))</f>
        <v>Light</v>
      </c>
      <c r="P707" t="str">
        <f>_xlfn.XLOOKUP(Table1[[#This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 = 0, "",(_xlfn.XLOOKUP(C708,customers!$A$1:$A$1001,customers!$C$1:$C$1001,,0)))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_xlfn.XLOOKUP(Table1[[#This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 = 0, "",(_xlfn.XLOOKUP(C709,customers!$A$1:$A$1001,customers!$C$1:$C$1001,,0)))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_xlfn.XLOOKUP(Table1[[#This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 = 0, "",(_xlfn.XLOOKUP(C710,customers!$A$1:$A$1001,customers!$C$1:$C$1001,,0)))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_xlfn.XLOOKUP(Table1[[#This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 = 0, "",(_xlfn.XLOOKUP(C711,customers!$A$1:$A$1001,customers!$C$1:$C$1001,,0)))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_xlfn.XLOOKUP(Table1[[#This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 = 0, "",(_xlfn.XLOOKUP(C712,customers!$A$1:$A$1001,customers!$C$1:$C$1001,,0)))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_xlfn.XLOOKUP(Table1[[#This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 = 0, "",(_xlfn.XLOOKUP(C713,customers!$A$1:$A$1001,customers!$C$1:$C$1001,,0)))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_xlfn.XLOOKUP(Table1[[#This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 = 0, "",(_xlfn.XLOOKUP(C714,customers!$A$1:$A$1001,customers!$C$1:$C$1001,,0)))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_xlfn.XLOOKUP(Table1[[#This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 = 0, "",(_xlfn.XLOOKUP(C715,customers!$A$1:$A$1001,customers!$C$1:$C$1001,,0)))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_xlfn.XLOOKUP(Table1[[#This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 = 0, "",(_xlfn.XLOOKUP(C716,customers!$A$1:$A$1001,customers!$C$1:$C$1001,,0)))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_xlfn.XLOOKUP(Table1[[#This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 = 0, "",(_xlfn.XLOOKUP(C717,customers!$A$1:$A$1001,customers!$C$1:$C$1001,,0)))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_xlfn.XLOOKUP(Table1[[#This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 = 0, "",(_xlfn.XLOOKUP(C718,customers!$A$1:$A$1001,customers!$C$1:$C$1001,,0)))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_xlfn.XLOOKUP(Table1[[#This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 = 0, "",(_xlfn.XLOOKUP(C719,customers!$A$1:$A$1001,customers!$C$1:$C$1001,,0)))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_xlfn.XLOOKUP(Table1[[#This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 = 0, "",(_xlfn.XLOOKUP(C720,customers!$A$1:$A$1001,customers!$C$1:$C$1001,,0)))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_xlfn.XLOOKUP(Table1[[#This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 = 0, "",(_xlfn.XLOOKUP(C721,customers!$A$1:$A$1001,customers!$C$1:$C$1001,,0)))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_xlfn.XLOOKUP(Table1[[#This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 = 0, "",(_xlfn.XLOOKUP(C722,customers!$A$1:$A$1001,customers!$C$1:$C$1001,,0)))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_xlfn.XLOOKUP(Table1[[#This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 = 0, "",(_xlfn.XLOOKUP(C723,customers!$A$1:$A$1001,customers!$C$1:$C$1001,,0)))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_xlfn.XLOOKUP(Table1[[#This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 = 0, "",(_xlfn.XLOOKUP(C724,customers!$A$1:$A$1001,customers!$C$1:$C$1001,,0)))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_xlfn.XLOOKUP(Table1[[#This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 = 0, "",(_xlfn.XLOOKUP(C725,customers!$A$1:$A$1001,customers!$C$1:$C$1001,,0)))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_xlfn.XLOOKUP(Table1[[#This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 = 0, "",(_xlfn.XLOOKUP(C726,customers!$A$1:$A$1001,customers!$C$1:$C$1001,,0)))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_xlfn.XLOOKUP(Table1[[#This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 = 0, "",(_xlfn.XLOOKUP(C727,customers!$A$1:$A$1001,customers!$C$1:$C$1001,,0)))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_xlfn.XLOOKUP(Table1[[#This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 = 0, "",(_xlfn.XLOOKUP(C728,customers!$A$1:$A$1001,customers!$C$1:$C$1001,,0)))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_xlfn.XLOOKUP(Table1[[#This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 = 0, "",(_xlfn.XLOOKUP(C729,customers!$A$1:$A$1001,customers!$C$1:$C$1001,,0)))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_xlfn.XLOOKUP(Table1[[#This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 = 0, "",(_xlfn.XLOOKUP(C730,customers!$A$1:$A$1001,customers!$C$1:$C$1001,,0)))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_xlfn.XLOOKUP(Table1[[#This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 = 0, "",(_xlfn.XLOOKUP(C731,customers!$A$1:$A$1001,customers!$C$1:$C$1001,,0)))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_xlfn.XLOOKUP(Table1[[#This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 = 0, "",(_xlfn.XLOOKUP(C732,customers!$A$1:$A$1001,customers!$C$1:$C$1001,,0)))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_xlfn.XLOOKUP(Table1[[#This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 = 0, "",(_xlfn.XLOOKUP(C733,customers!$A$1:$A$1001,customers!$C$1:$C$1001,,0)))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_xlfn.XLOOKUP(Table1[[#This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 = 0, "",(_xlfn.XLOOKUP(C734,customers!$A$1:$A$1001,customers!$C$1:$C$1001,,0)))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_xlfn.XLOOKUP(Table1[[#This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 = 0, "",(_xlfn.XLOOKUP(C735,customers!$A$1:$A$1001,customers!$C$1:$C$1001,,0)))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_xlfn.XLOOKUP(Table1[[#This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 = 0, "",(_xlfn.XLOOKUP(C736,customers!$A$1:$A$1001,customers!$C$1:$C$1001,,0)))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_xlfn.XLOOKUP(Table1[[#This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 = 0, "",(_xlfn.XLOOKUP(C737,customers!$A$1:$A$1001,customers!$C$1:$C$1001,,0)))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_xlfn.XLOOKUP(Table1[[#This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 = 0, "",(_xlfn.XLOOKUP(C738,customers!$A$1:$A$1001,customers!$C$1:$C$1001,,0)))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_xlfn.XLOOKUP(Table1[[#This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 = 0, "",(_xlfn.XLOOKUP(C739,customers!$A$1:$A$1001,customers!$C$1:$C$1001,,0)))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_xlfn.XLOOKUP(Table1[[#This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 = 0, "",(_xlfn.XLOOKUP(C740,customers!$A$1:$A$1001,customers!$C$1:$C$1001,,0)))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_xlfn.XLOOKUP(Table1[[#This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 = 0, "",(_xlfn.XLOOKUP(C741,customers!$A$1:$A$1001,customers!$C$1:$C$1001,,0)))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_xlfn.XLOOKUP(Table1[[#This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 = 0, "",(_xlfn.XLOOKUP(C742,customers!$A$1:$A$1001,customers!$C$1:$C$1001,,0)))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_xlfn.XLOOKUP(Table1[[#This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 = 0, "",(_xlfn.XLOOKUP(C743,customers!$A$1:$A$1001,customers!$C$1:$C$1001,,0)))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_xlfn.XLOOKUP(Table1[[#This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 = 0, "",(_xlfn.XLOOKUP(C744,customers!$A$1:$A$1001,customers!$C$1:$C$1001,,0)))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_xlfn.XLOOKUP(Table1[[#This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 = 0, "",(_xlfn.XLOOKUP(C745,customers!$A$1:$A$1001,customers!$C$1:$C$1001,,0)))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_xlfn.XLOOKUP(Table1[[#This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 = 0, "",(_xlfn.XLOOKUP(C746,customers!$A$1:$A$1001,customers!$C$1:$C$1001,,0)))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_xlfn.XLOOKUP(Table1[[#This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 = 0, "",(_xlfn.XLOOKUP(C747,customers!$A$1:$A$1001,customers!$C$1:$C$1001,,0)))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_xlfn.XLOOKUP(Table1[[#This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 = 0, "",(_xlfn.XLOOKUP(C748,customers!$A$1:$A$1001,customers!$C$1:$C$1001,,0)))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_xlfn.XLOOKUP(Table1[[#This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 = 0, "",(_xlfn.XLOOKUP(C749,customers!$A$1:$A$1001,customers!$C$1:$C$1001,,0)))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_xlfn.XLOOKUP(Table1[[#This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 = 0, "",(_xlfn.XLOOKUP(C750,customers!$A$1:$A$1001,customers!$C$1:$C$1001,,0)))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_xlfn.XLOOKUP(Table1[[#This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 = 0, "",(_xlfn.XLOOKUP(C751,customers!$A$1:$A$1001,customers!$C$1:$C$1001,,0)))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_xlfn.XLOOKUP(Table1[[#This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 = 0, "",(_xlfn.XLOOKUP(C752,customers!$A$1:$A$1001,customers!$C$1:$C$1001,,0)))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_xlfn.XLOOKUP(Table1[[#This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 = 0, "",(_xlfn.XLOOKUP(C753,customers!$A$1:$A$1001,customers!$C$1:$C$1001,,0)))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_xlfn.XLOOKUP(Table1[[#This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 = 0, "",(_xlfn.XLOOKUP(C754,customers!$A$1:$A$1001,customers!$C$1:$C$1001,,0)))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_xlfn.XLOOKUP(Table1[[#This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 = 0, "",(_xlfn.XLOOKUP(C755,customers!$A$1:$A$1001,customers!$C$1:$C$1001,,0)))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_xlfn.XLOOKUP(Table1[[#This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 = 0, "",(_xlfn.XLOOKUP(C756,customers!$A$1:$A$1001,customers!$C$1:$C$1001,,0)))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_xlfn.XLOOKUP(Table1[[#This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 = 0, "",(_xlfn.XLOOKUP(C757,customers!$A$1:$A$1001,customers!$C$1:$C$1001,,0)))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_xlfn.XLOOKUP(Table1[[#This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 = 0, "",(_xlfn.XLOOKUP(C758,customers!$A$1:$A$1001,customers!$C$1:$C$1001,,0)))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_xlfn.XLOOKUP(Table1[[#This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 = 0, "",(_xlfn.XLOOKUP(C759,customers!$A$1:$A$1001,customers!$C$1:$C$1001,,0)))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_xlfn.XLOOKUP(Table1[[#This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 = 0, "",(_xlfn.XLOOKUP(C760,customers!$A$1:$A$1001,customers!$C$1:$C$1001,,0)))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_xlfn.XLOOKUP(Table1[[#This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 = 0, "",(_xlfn.XLOOKUP(C761,customers!$A$1:$A$1001,customers!$C$1:$C$1001,,0)))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_xlfn.XLOOKUP(Table1[[#This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 = 0, "",(_xlfn.XLOOKUP(C762,customers!$A$1:$A$1001,customers!$C$1:$C$1001,,0)))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_xlfn.XLOOKUP(Table1[[#This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 = 0, "",(_xlfn.XLOOKUP(C763,customers!$A$1:$A$1001,customers!$C$1:$C$1001,,0)))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_xlfn.XLOOKUP(Table1[[#This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 = 0, "",(_xlfn.XLOOKUP(C764,customers!$A$1:$A$1001,customers!$C$1:$C$1001,,0)))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_xlfn.XLOOKUP(Table1[[#This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 = 0, "",(_xlfn.XLOOKUP(C765,customers!$A$1:$A$1001,customers!$C$1:$C$1001,,0)))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_xlfn.XLOOKUP(Table1[[#This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 = 0, "",(_xlfn.XLOOKUP(C766,customers!$A$1:$A$1001,customers!$C$1:$C$1001,,0)))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_xlfn.XLOOKUP(Table1[[#This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 = 0, "",(_xlfn.XLOOKUP(C767,customers!$A$1:$A$1001,customers!$C$1:$C$1001,,0)))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_xlfn.XLOOKUP(Table1[[#This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 = 0, "",(_xlfn.XLOOKUP(C768,customers!$A$1:$A$1001,customers!$C$1:$C$1001,,0)))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_xlfn.XLOOKUP(Table1[[#This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 = 0, "",(_xlfn.XLOOKUP(C769,customers!$A$1:$A$1001,customers!$C$1:$C$1001,,0)))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_xlfn.XLOOKUP(Table1[[#This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 = 0, "",(_xlfn.XLOOKUP(C770,customers!$A$1:$A$1001,customers!$C$1:$C$1001,,0)))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_xlfn.XLOOKUP(Table1[[#This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 = 0, "",(_xlfn.XLOOKUP(C771,customers!$A$1:$A$1001,customers!$C$1:$C$1001,,0)))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E771*L771</f>
        <v>137.31</v>
      </c>
      <c r="N771" t="str">
        <f t="shared" ref="N771:N834" si="37">IF(I771="Rob","Robusta",IF(I771="Exc","Excelsa",IF(I771="Ara","Arabica",IF(I771="Lib","Liberica",""))))</f>
        <v>Robusta</v>
      </c>
      <c r="O771" t="str">
        <f t="shared" ref="O771:O834" si="38">IF(J771="M","Medium",IF(J771="L","Light",IF(J771="D","Dark","")))</f>
        <v>Medium</v>
      </c>
      <c r="P771" t="str">
        <f>_xlfn.XLOOKUP(Table1[[#This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 = 0, "",(_xlfn.XLOOKUP(C772,customers!$A$1:$A$1001,customers!$C$1:$C$1001,,0)))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_xlfn.XLOOKUP(Table1[[#This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 = 0, "",(_xlfn.XLOOKUP(C773,customers!$A$1:$A$1001,customers!$C$1:$C$1001,,0)))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_xlfn.XLOOKUP(Table1[[#This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 = 0, "",(_xlfn.XLOOKUP(C774,customers!$A$1:$A$1001,customers!$C$1:$C$1001,,0)))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_xlfn.XLOOKUP(Table1[[#This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 = 0, "",(_xlfn.XLOOKUP(C775,customers!$A$1:$A$1001,customers!$C$1:$C$1001,,0)))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_xlfn.XLOOKUP(Table1[[#This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 = 0, "",(_xlfn.XLOOKUP(C776,customers!$A$1:$A$1001,customers!$C$1:$C$1001,,0)))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_xlfn.XLOOKUP(Table1[[#This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 = 0, "",(_xlfn.XLOOKUP(C777,customers!$A$1:$A$1001,customers!$C$1:$C$1001,,0)))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_xlfn.XLOOKUP(Table1[[#This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 = 0, "",(_xlfn.XLOOKUP(C778,customers!$A$1:$A$1001,customers!$C$1:$C$1001,,0)))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_xlfn.XLOOKUP(Table1[[#This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 = 0, "",(_xlfn.XLOOKUP(C779,customers!$A$1:$A$1001,customers!$C$1:$C$1001,,0)))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_xlfn.XLOOKUP(Table1[[#This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 = 0, "",(_xlfn.XLOOKUP(C780,customers!$A$1:$A$1001,customers!$C$1:$C$1001,,0)))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_xlfn.XLOOKUP(Table1[[#This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 = 0, "",(_xlfn.XLOOKUP(C781,customers!$A$1:$A$1001,customers!$C$1:$C$1001,,0)))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_xlfn.XLOOKUP(Table1[[#This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 = 0, "",(_xlfn.XLOOKUP(C782,customers!$A$1:$A$1001,customers!$C$1:$C$1001,,0)))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_xlfn.XLOOKUP(Table1[[#This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 = 0, "",(_xlfn.XLOOKUP(C783,customers!$A$1:$A$1001,customers!$C$1:$C$1001,,0)))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_xlfn.XLOOKUP(Table1[[#This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 = 0, "",(_xlfn.XLOOKUP(C784,customers!$A$1:$A$1001,customers!$C$1:$C$1001,,0)))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_xlfn.XLOOKUP(Table1[[#This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 = 0, "",(_xlfn.XLOOKUP(C785,customers!$A$1:$A$1001,customers!$C$1:$C$1001,,0)))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_xlfn.XLOOKUP(Table1[[#This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 = 0, "",(_xlfn.XLOOKUP(C786,customers!$A$1:$A$1001,customers!$C$1:$C$1001,,0)))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_xlfn.XLOOKUP(Table1[[#This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 = 0, "",(_xlfn.XLOOKUP(C787,customers!$A$1:$A$1001,customers!$C$1:$C$1001,,0)))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_xlfn.XLOOKUP(Table1[[#This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 = 0, "",(_xlfn.XLOOKUP(C788,customers!$A$1:$A$1001,customers!$C$1:$C$1001,,0)))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_xlfn.XLOOKUP(Table1[[#This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 = 0, "",(_xlfn.XLOOKUP(C789,customers!$A$1:$A$1001,customers!$C$1:$C$1001,,0)))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_xlfn.XLOOKUP(Table1[[#This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 = 0, "",(_xlfn.XLOOKUP(C790,customers!$A$1:$A$1001,customers!$C$1:$C$1001,,0)))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_xlfn.XLOOKUP(Table1[[#This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 = 0, "",(_xlfn.XLOOKUP(C791,customers!$A$1:$A$1001,customers!$C$1:$C$1001,,0)))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_xlfn.XLOOKUP(Table1[[#This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 = 0, "",(_xlfn.XLOOKUP(C792,customers!$A$1:$A$1001,customers!$C$1:$C$1001,,0)))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_xlfn.XLOOKUP(Table1[[#This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 = 0, "",(_xlfn.XLOOKUP(C793,customers!$A$1:$A$1001,customers!$C$1:$C$1001,,0)))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_xlfn.XLOOKUP(Table1[[#This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 = 0, "",(_xlfn.XLOOKUP(C794,customers!$A$1:$A$1001,customers!$C$1:$C$1001,,0)))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_xlfn.XLOOKUP(Table1[[#This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 = 0, "",(_xlfn.XLOOKUP(C795,customers!$A$1:$A$1001,customers!$C$1:$C$1001,,0)))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_xlfn.XLOOKUP(Table1[[#This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 = 0, "",(_xlfn.XLOOKUP(C796,customers!$A$1:$A$1001,customers!$C$1:$C$1001,,0)))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_xlfn.XLOOKUP(Table1[[#This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 = 0, "",(_xlfn.XLOOKUP(C797,customers!$A$1:$A$1001,customers!$C$1:$C$1001,,0)))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_xlfn.XLOOKUP(Table1[[#This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 = 0, "",(_xlfn.XLOOKUP(C798,customers!$A$1:$A$1001,customers!$C$1:$C$1001,,0)))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_xlfn.XLOOKUP(Table1[[#This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 = 0, "",(_xlfn.XLOOKUP(C799,customers!$A$1:$A$1001,customers!$C$1:$C$1001,,0)))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_xlfn.XLOOKUP(Table1[[#This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 = 0, "",(_xlfn.XLOOKUP(C800,customers!$A$1:$A$1001,customers!$C$1:$C$1001,,0)))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_xlfn.XLOOKUP(Table1[[#This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 = 0, "",(_xlfn.XLOOKUP(C801,customers!$A$1:$A$1001,customers!$C$1:$C$1001,,0)))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_xlfn.XLOOKUP(Table1[[#This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 = 0, "",(_xlfn.XLOOKUP(C802,customers!$A$1:$A$1001,customers!$C$1:$C$1001,,0)))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_xlfn.XLOOKUP(Table1[[#This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 = 0, "",(_xlfn.XLOOKUP(C803,customers!$A$1:$A$1001,customers!$C$1:$C$1001,,0)))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_xlfn.XLOOKUP(Table1[[#This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 = 0, "",(_xlfn.XLOOKUP(C804,customers!$A$1:$A$1001,customers!$C$1:$C$1001,,0)))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_xlfn.XLOOKUP(Table1[[#This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 = 0, "",(_xlfn.XLOOKUP(C805,customers!$A$1:$A$1001,customers!$C$1:$C$1001,,0)))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_xlfn.XLOOKUP(Table1[[#This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 = 0, "",(_xlfn.XLOOKUP(C806,customers!$A$1:$A$1001,customers!$C$1:$C$1001,,0)))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_xlfn.XLOOKUP(Table1[[#This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 = 0, "",(_xlfn.XLOOKUP(C807,customers!$A$1:$A$1001,customers!$C$1:$C$1001,,0)))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_xlfn.XLOOKUP(Table1[[#This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 = 0, "",(_xlfn.XLOOKUP(C808,customers!$A$1:$A$1001,customers!$C$1:$C$1001,,0)))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_xlfn.XLOOKUP(Table1[[#This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 = 0, "",(_xlfn.XLOOKUP(C809,customers!$A$1:$A$1001,customers!$C$1:$C$1001,,0)))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_xlfn.XLOOKUP(Table1[[#This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 = 0, "",(_xlfn.XLOOKUP(C810,customers!$A$1:$A$1001,customers!$C$1:$C$1001,,0)))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_xlfn.XLOOKUP(Table1[[#This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 = 0, "",(_xlfn.XLOOKUP(C811,customers!$A$1:$A$1001,customers!$C$1:$C$1001,,0)))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_xlfn.XLOOKUP(Table1[[#This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 = 0, "",(_xlfn.XLOOKUP(C812,customers!$A$1:$A$1001,customers!$C$1:$C$1001,,0)))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_xlfn.XLOOKUP(Table1[[#This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 = 0, "",(_xlfn.XLOOKUP(C813,customers!$A$1:$A$1001,customers!$C$1:$C$1001,,0)))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_xlfn.XLOOKUP(Table1[[#This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 = 0, "",(_xlfn.XLOOKUP(C814,customers!$A$1:$A$1001,customers!$C$1:$C$1001,,0)))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_xlfn.XLOOKUP(Table1[[#This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 = 0, "",(_xlfn.XLOOKUP(C815,customers!$A$1:$A$1001,customers!$C$1:$C$1001,,0)))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_xlfn.XLOOKUP(Table1[[#This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 = 0, "",(_xlfn.XLOOKUP(C816,customers!$A$1:$A$1001,customers!$C$1:$C$1001,,0)))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_xlfn.XLOOKUP(Table1[[#This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 = 0, "",(_xlfn.XLOOKUP(C817,customers!$A$1:$A$1001,customers!$C$1:$C$1001,,0)))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_xlfn.XLOOKUP(Table1[[#This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 = 0, "",(_xlfn.XLOOKUP(C818,customers!$A$1:$A$1001,customers!$C$1:$C$1001,,0)))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_xlfn.XLOOKUP(Table1[[#This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 = 0, "",(_xlfn.XLOOKUP(C819,customers!$A$1:$A$1001,customers!$C$1:$C$1001,,0)))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_xlfn.XLOOKUP(Table1[[#This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 = 0, "",(_xlfn.XLOOKUP(C820,customers!$A$1:$A$1001,customers!$C$1:$C$1001,,0)))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_xlfn.XLOOKUP(Table1[[#This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 = 0, "",(_xlfn.XLOOKUP(C821,customers!$A$1:$A$1001,customers!$C$1:$C$1001,,0)))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_xlfn.XLOOKUP(Table1[[#This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 = 0, "",(_xlfn.XLOOKUP(C822,customers!$A$1:$A$1001,customers!$C$1:$C$1001,,0)))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_xlfn.XLOOKUP(Table1[[#This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 = 0, "",(_xlfn.XLOOKUP(C823,customers!$A$1:$A$1001,customers!$C$1:$C$1001,,0)))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_xlfn.XLOOKUP(Table1[[#This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 = 0, "",(_xlfn.XLOOKUP(C824,customers!$A$1:$A$1001,customers!$C$1:$C$1001,,0)))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_xlfn.XLOOKUP(Table1[[#This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 = 0, "",(_xlfn.XLOOKUP(C825,customers!$A$1:$A$1001,customers!$C$1:$C$1001,,0)))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_xlfn.XLOOKUP(Table1[[#This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 = 0, "",(_xlfn.XLOOKUP(C826,customers!$A$1:$A$1001,customers!$C$1:$C$1001,,0)))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_xlfn.XLOOKUP(Table1[[#This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 = 0, "",(_xlfn.XLOOKUP(C827,customers!$A$1:$A$1001,customers!$C$1:$C$1001,,0)))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_xlfn.XLOOKUP(Table1[[#This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 = 0, "",(_xlfn.XLOOKUP(C828,customers!$A$1:$A$1001,customers!$C$1:$C$1001,,0)))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_xlfn.XLOOKUP(Table1[[#This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 = 0, "",(_xlfn.XLOOKUP(C829,customers!$A$1:$A$1001,customers!$C$1:$C$1001,,0)))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_xlfn.XLOOKUP(Table1[[#This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 = 0, "",(_xlfn.XLOOKUP(C830,customers!$A$1:$A$1001,customers!$C$1:$C$1001,,0)))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_xlfn.XLOOKUP(Table1[[#This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 = 0, "",(_xlfn.XLOOKUP(C831,customers!$A$1:$A$1001,customers!$C$1:$C$1001,,0)))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_xlfn.XLOOKUP(Table1[[#This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 = 0, "",(_xlfn.XLOOKUP(C832,customers!$A$1:$A$1001,customers!$C$1:$C$1001,,0)))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_xlfn.XLOOKUP(Table1[[#This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 = 0, "",(_xlfn.XLOOKUP(C833,customers!$A$1:$A$1001,customers!$C$1:$C$1001,,0)))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_xlfn.XLOOKUP(Table1[[#This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 = 0, "",(_xlfn.XLOOKUP(C834,customers!$A$1:$A$1001,customers!$C$1:$C$1001,,0)))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_xlfn.XLOOKUP(Table1[[#This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 = 0, "",(_xlfn.XLOOKUP(C835,customers!$A$1:$A$1001,customers!$C$1:$C$1001,,0)))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E835*L835</f>
        <v>82.339999999999989</v>
      </c>
      <c r="N835" t="str">
        <f t="shared" ref="N835:N898" si="40">IF(I835="Rob","Robusta",IF(I835="Exc","Excelsa",IF(I835="Ara","Arabica",IF(I835="Lib","Liberica",""))))</f>
        <v>Robusta</v>
      </c>
      <c r="O835" t="str">
        <f t="shared" ref="O835:O898" si="41">IF(J835="M","Medium",IF(J835="L","Light",IF(J835="D","Dark","")))</f>
        <v>Dark</v>
      </c>
      <c r="P835" t="str">
        <f>_xlfn.XLOOKUP(Table1[[#This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 = 0, "",(_xlfn.XLOOKUP(C836,customers!$A$1:$A$1001,customers!$C$1:$C$1001,,0)))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_xlfn.XLOOKUP(Table1[[#This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 = 0, "",(_xlfn.XLOOKUP(C837,customers!$A$1:$A$1001,customers!$C$1:$C$1001,,0)))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_xlfn.XLOOKUP(Table1[[#This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 = 0, "",(_xlfn.XLOOKUP(C838,customers!$A$1:$A$1001,customers!$C$1:$C$1001,,0)))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_xlfn.XLOOKUP(Table1[[#This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 = 0, "",(_xlfn.XLOOKUP(C839,customers!$A$1:$A$1001,customers!$C$1:$C$1001,,0)))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_xlfn.XLOOKUP(Table1[[#This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 = 0, "",(_xlfn.XLOOKUP(C840,customers!$A$1:$A$1001,customers!$C$1:$C$1001,,0)))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_xlfn.XLOOKUP(Table1[[#This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 = 0, "",(_xlfn.XLOOKUP(C841,customers!$A$1:$A$1001,customers!$C$1:$C$1001,,0)))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_xlfn.XLOOKUP(Table1[[#This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 = 0, "",(_xlfn.XLOOKUP(C842,customers!$A$1:$A$1001,customers!$C$1:$C$1001,,0)))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_xlfn.XLOOKUP(Table1[[#This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 = 0, "",(_xlfn.XLOOKUP(C843,customers!$A$1:$A$1001,customers!$C$1:$C$1001,,0)))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_xlfn.XLOOKUP(Table1[[#This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 = 0, "",(_xlfn.XLOOKUP(C844,customers!$A$1:$A$1001,customers!$C$1:$C$1001,,0)))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_xlfn.XLOOKUP(Table1[[#This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 = 0, "",(_xlfn.XLOOKUP(C845,customers!$A$1:$A$1001,customers!$C$1:$C$1001,,0)))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_xlfn.XLOOKUP(Table1[[#This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 = 0, "",(_xlfn.XLOOKUP(C846,customers!$A$1:$A$1001,customers!$C$1:$C$1001,,0)))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_xlfn.XLOOKUP(Table1[[#This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 = 0, "",(_xlfn.XLOOKUP(C847,customers!$A$1:$A$1001,customers!$C$1:$C$1001,,0)))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_xlfn.XLOOKUP(Table1[[#This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 = 0, "",(_xlfn.XLOOKUP(C848,customers!$A$1:$A$1001,customers!$C$1:$C$1001,,0)))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_xlfn.XLOOKUP(Table1[[#This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 = 0, "",(_xlfn.XLOOKUP(C849,customers!$A$1:$A$1001,customers!$C$1:$C$1001,,0)))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_xlfn.XLOOKUP(Table1[[#This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 = 0, "",(_xlfn.XLOOKUP(C850,customers!$A$1:$A$1001,customers!$C$1:$C$1001,,0)))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_xlfn.XLOOKUP(Table1[[#This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 = 0, "",(_xlfn.XLOOKUP(C851,customers!$A$1:$A$1001,customers!$C$1:$C$1001,,0)))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_xlfn.XLOOKUP(Table1[[#This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 = 0, "",(_xlfn.XLOOKUP(C852,customers!$A$1:$A$1001,customers!$C$1:$C$1001,,0)))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_xlfn.XLOOKUP(Table1[[#This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 = 0, "",(_xlfn.XLOOKUP(C853,customers!$A$1:$A$1001,customers!$C$1:$C$1001,,0)))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_xlfn.XLOOKUP(Table1[[#This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 = 0, "",(_xlfn.XLOOKUP(C854,customers!$A$1:$A$1001,customers!$C$1:$C$1001,,0)))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_xlfn.XLOOKUP(Table1[[#This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 = 0, "",(_xlfn.XLOOKUP(C855,customers!$A$1:$A$1001,customers!$C$1:$C$1001,,0)))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_xlfn.XLOOKUP(Table1[[#This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 = 0, "",(_xlfn.XLOOKUP(C856,customers!$A$1:$A$1001,customers!$C$1:$C$1001,,0)))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_xlfn.XLOOKUP(Table1[[#This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 = 0, "",(_xlfn.XLOOKUP(C857,customers!$A$1:$A$1001,customers!$C$1:$C$1001,,0)))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_xlfn.XLOOKUP(Table1[[#This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 = 0, "",(_xlfn.XLOOKUP(C858,customers!$A$1:$A$1001,customers!$C$1:$C$1001,,0)))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_xlfn.XLOOKUP(Table1[[#This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 = 0, "",(_xlfn.XLOOKUP(C859,customers!$A$1:$A$1001,customers!$C$1:$C$1001,,0)))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_xlfn.XLOOKUP(Table1[[#This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 = 0, "",(_xlfn.XLOOKUP(C860,customers!$A$1:$A$1001,customers!$C$1:$C$1001,,0)))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_xlfn.XLOOKUP(Table1[[#This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 = 0, "",(_xlfn.XLOOKUP(C861,customers!$A$1:$A$1001,customers!$C$1:$C$1001,,0)))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_xlfn.XLOOKUP(Table1[[#This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 = 0, "",(_xlfn.XLOOKUP(C862,customers!$A$1:$A$1001,customers!$C$1:$C$1001,,0)))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_xlfn.XLOOKUP(Table1[[#This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 = 0, "",(_xlfn.XLOOKUP(C863,customers!$A$1:$A$1001,customers!$C$1:$C$1001,,0)))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_xlfn.XLOOKUP(Table1[[#This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 = 0, "",(_xlfn.XLOOKUP(C864,customers!$A$1:$A$1001,customers!$C$1:$C$1001,,0)))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_xlfn.XLOOKUP(Table1[[#This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 = 0, "",(_xlfn.XLOOKUP(C865,customers!$A$1:$A$1001,customers!$C$1:$C$1001,,0)))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_xlfn.XLOOKUP(Table1[[#This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 = 0, "",(_xlfn.XLOOKUP(C866,customers!$A$1:$A$1001,customers!$C$1:$C$1001,,0)))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_xlfn.XLOOKUP(Table1[[#This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 = 0, "",(_xlfn.XLOOKUP(C867,customers!$A$1:$A$1001,customers!$C$1:$C$1001,,0)))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_xlfn.XLOOKUP(Table1[[#This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 = 0, "",(_xlfn.XLOOKUP(C868,customers!$A$1:$A$1001,customers!$C$1:$C$1001,,0)))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_xlfn.XLOOKUP(Table1[[#This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 = 0, "",(_xlfn.XLOOKUP(C869,customers!$A$1:$A$1001,customers!$C$1:$C$1001,,0)))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_xlfn.XLOOKUP(Table1[[#This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 = 0, "",(_xlfn.XLOOKUP(C870,customers!$A$1:$A$1001,customers!$C$1:$C$1001,,0)))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_xlfn.XLOOKUP(Table1[[#This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 = 0, "",(_xlfn.XLOOKUP(C871,customers!$A$1:$A$1001,customers!$C$1:$C$1001,,0)))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_xlfn.XLOOKUP(Table1[[#This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 = 0, "",(_xlfn.XLOOKUP(C872,customers!$A$1:$A$1001,customers!$C$1:$C$1001,,0)))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_xlfn.XLOOKUP(Table1[[#This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 = 0, "",(_xlfn.XLOOKUP(C873,customers!$A$1:$A$1001,customers!$C$1:$C$1001,,0)))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_xlfn.XLOOKUP(Table1[[#This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 = 0, "",(_xlfn.XLOOKUP(C874,customers!$A$1:$A$1001,customers!$C$1:$C$1001,,0)))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_xlfn.XLOOKUP(Table1[[#This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 = 0, "",(_xlfn.XLOOKUP(C875,customers!$A$1:$A$1001,customers!$C$1:$C$1001,,0)))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_xlfn.XLOOKUP(Table1[[#This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 = 0, "",(_xlfn.XLOOKUP(C876,customers!$A$1:$A$1001,customers!$C$1:$C$1001,,0)))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_xlfn.XLOOKUP(Table1[[#This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 = 0, "",(_xlfn.XLOOKUP(C877,customers!$A$1:$A$1001,customers!$C$1:$C$1001,,0)))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_xlfn.XLOOKUP(Table1[[#This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 = 0, "",(_xlfn.XLOOKUP(C878,customers!$A$1:$A$1001,customers!$C$1:$C$1001,,0)))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_xlfn.XLOOKUP(Table1[[#This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 = 0, "",(_xlfn.XLOOKUP(C879,customers!$A$1:$A$1001,customers!$C$1:$C$1001,,0)))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_xlfn.XLOOKUP(Table1[[#This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 = 0, "",(_xlfn.XLOOKUP(C880,customers!$A$1:$A$1001,customers!$C$1:$C$1001,,0)))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_xlfn.XLOOKUP(Table1[[#This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 = 0, "",(_xlfn.XLOOKUP(C881,customers!$A$1:$A$1001,customers!$C$1:$C$1001,,0)))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_xlfn.XLOOKUP(Table1[[#This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 = 0, "",(_xlfn.XLOOKUP(C882,customers!$A$1:$A$1001,customers!$C$1:$C$1001,,0)))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_xlfn.XLOOKUP(Table1[[#This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 = 0, "",(_xlfn.XLOOKUP(C883,customers!$A$1:$A$1001,customers!$C$1:$C$1001,,0)))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_xlfn.XLOOKUP(Table1[[#This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 = 0, "",(_xlfn.XLOOKUP(C884,customers!$A$1:$A$1001,customers!$C$1:$C$1001,,0)))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_xlfn.XLOOKUP(Table1[[#This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 = 0, "",(_xlfn.XLOOKUP(C885,customers!$A$1:$A$1001,customers!$C$1:$C$1001,,0)))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_xlfn.XLOOKUP(Table1[[#This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 = 0, "",(_xlfn.XLOOKUP(C886,customers!$A$1:$A$1001,customers!$C$1:$C$1001,,0)))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_xlfn.XLOOKUP(Table1[[#This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 = 0, "",(_xlfn.XLOOKUP(C887,customers!$A$1:$A$1001,customers!$C$1:$C$1001,,0)))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_xlfn.XLOOKUP(Table1[[#This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 = 0, "",(_xlfn.XLOOKUP(C888,customers!$A$1:$A$1001,customers!$C$1:$C$1001,,0)))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_xlfn.XLOOKUP(Table1[[#This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 = 0, "",(_xlfn.XLOOKUP(C889,customers!$A$1:$A$1001,customers!$C$1:$C$1001,,0)))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_xlfn.XLOOKUP(Table1[[#This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 = 0, "",(_xlfn.XLOOKUP(C890,customers!$A$1:$A$1001,customers!$C$1:$C$1001,,0)))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_xlfn.XLOOKUP(Table1[[#This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 = 0, "",(_xlfn.XLOOKUP(C891,customers!$A$1:$A$1001,customers!$C$1:$C$1001,,0)))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_xlfn.XLOOKUP(Table1[[#This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 = 0, "",(_xlfn.XLOOKUP(C892,customers!$A$1:$A$1001,customers!$C$1:$C$1001,,0)))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_xlfn.XLOOKUP(Table1[[#This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 = 0, "",(_xlfn.XLOOKUP(C893,customers!$A$1:$A$1001,customers!$C$1:$C$1001,,0)))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_xlfn.XLOOKUP(Table1[[#This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 = 0, "",(_xlfn.XLOOKUP(C894,customers!$A$1:$A$1001,customers!$C$1:$C$1001,,0)))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_xlfn.XLOOKUP(Table1[[#This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 = 0, "",(_xlfn.XLOOKUP(C895,customers!$A$1:$A$1001,customers!$C$1:$C$1001,,0)))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_xlfn.XLOOKUP(Table1[[#This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 = 0, "",(_xlfn.XLOOKUP(C896,customers!$A$1:$A$1001,customers!$C$1:$C$1001,,0)))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_xlfn.XLOOKUP(Table1[[#This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 = 0, "",(_xlfn.XLOOKUP(C897,customers!$A$1:$A$1001,customers!$C$1:$C$1001,,0)))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_xlfn.XLOOKUP(Table1[[#This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 = 0, "",(_xlfn.XLOOKUP(C898,customers!$A$1:$A$1001,customers!$C$1:$C$1001,,0)))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_xlfn.XLOOKUP(Table1[[#This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 = 0, "",(_xlfn.XLOOKUP(C899,customers!$A$1:$A$1001,customers!$C$1:$C$1001,,0)))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E899*L899</f>
        <v>24.3</v>
      </c>
      <c r="N899" t="str">
        <f t="shared" ref="N899:N962" si="43">IF(I899="Rob","Robusta",IF(I899="Exc","Excelsa",IF(I899="Ara","Arabica",IF(I899="Lib","Liberica",""))))</f>
        <v>Excelsa</v>
      </c>
      <c r="O899" t="str">
        <f t="shared" ref="O899:O962" si="44">IF(J899="M","Medium",IF(J899="L","Light",IF(J899="D","Dark","")))</f>
        <v>Dark</v>
      </c>
      <c r="P899" t="str">
        <f>_xlfn.XLOOKUP(Table1[[#This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 = 0, "",(_xlfn.XLOOKUP(C900,customers!$A$1:$A$1001,customers!$C$1:$C$1001,,0)))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_xlfn.XLOOKUP(Table1[[#This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 = 0, "",(_xlfn.XLOOKUP(C901,customers!$A$1:$A$1001,customers!$C$1:$C$1001,,0)))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_xlfn.XLOOKUP(Table1[[#This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 = 0, "",(_xlfn.XLOOKUP(C902,customers!$A$1:$A$1001,customers!$C$1:$C$1001,,0)))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_xlfn.XLOOKUP(Table1[[#This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 = 0, "",(_xlfn.XLOOKUP(C903,customers!$A$1:$A$1001,customers!$C$1:$C$1001,,0)))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_xlfn.XLOOKUP(Table1[[#This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 = 0, "",(_xlfn.XLOOKUP(C904,customers!$A$1:$A$1001,customers!$C$1:$C$1001,,0)))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_xlfn.XLOOKUP(Table1[[#This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 = 0, "",(_xlfn.XLOOKUP(C905,customers!$A$1:$A$1001,customers!$C$1:$C$1001,,0)))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_xlfn.XLOOKUP(Table1[[#This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 = 0, "",(_xlfn.XLOOKUP(C906,customers!$A$1:$A$1001,customers!$C$1:$C$1001,,0)))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_xlfn.XLOOKUP(Table1[[#This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 = 0, "",(_xlfn.XLOOKUP(C907,customers!$A$1:$A$1001,customers!$C$1:$C$1001,,0)))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_xlfn.XLOOKUP(Table1[[#This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 = 0, "",(_xlfn.XLOOKUP(C908,customers!$A$1:$A$1001,customers!$C$1:$C$1001,,0)))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_xlfn.XLOOKUP(Table1[[#This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 = 0, "",(_xlfn.XLOOKUP(C909,customers!$A$1:$A$1001,customers!$C$1:$C$1001,,0)))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_xlfn.XLOOKUP(Table1[[#This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 = 0, "",(_xlfn.XLOOKUP(C910,customers!$A$1:$A$1001,customers!$C$1:$C$1001,,0)))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_xlfn.XLOOKUP(Table1[[#This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 = 0, "",(_xlfn.XLOOKUP(C911,customers!$A$1:$A$1001,customers!$C$1:$C$1001,,0)))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_xlfn.XLOOKUP(Table1[[#This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 = 0, "",(_xlfn.XLOOKUP(C912,customers!$A$1:$A$1001,customers!$C$1:$C$1001,,0)))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_xlfn.XLOOKUP(Table1[[#This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 = 0, "",(_xlfn.XLOOKUP(C913,customers!$A$1:$A$1001,customers!$C$1:$C$1001,,0)))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_xlfn.XLOOKUP(Table1[[#This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 = 0, "",(_xlfn.XLOOKUP(C914,customers!$A$1:$A$1001,customers!$C$1:$C$1001,,0)))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_xlfn.XLOOKUP(Table1[[#This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 = 0, "",(_xlfn.XLOOKUP(C915,customers!$A$1:$A$1001,customers!$C$1:$C$1001,,0)))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_xlfn.XLOOKUP(Table1[[#This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 = 0, "",(_xlfn.XLOOKUP(C916,customers!$A$1:$A$1001,customers!$C$1:$C$1001,,0)))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_xlfn.XLOOKUP(Table1[[#This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 = 0, "",(_xlfn.XLOOKUP(C917,customers!$A$1:$A$1001,customers!$C$1:$C$1001,,0)))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_xlfn.XLOOKUP(Table1[[#This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 = 0, "",(_xlfn.XLOOKUP(C918,customers!$A$1:$A$1001,customers!$C$1:$C$1001,,0)))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_xlfn.XLOOKUP(Table1[[#This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 = 0, "",(_xlfn.XLOOKUP(C919,customers!$A$1:$A$1001,customers!$C$1:$C$1001,,0)))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_xlfn.XLOOKUP(Table1[[#This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 = 0, "",(_xlfn.XLOOKUP(C920,customers!$A$1:$A$1001,customers!$C$1:$C$1001,,0)))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_xlfn.XLOOKUP(Table1[[#This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 = 0, "",(_xlfn.XLOOKUP(C921,customers!$A$1:$A$1001,customers!$C$1:$C$1001,,0)))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_xlfn.XLOOKUP(Table1[[#This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 = 0, "",(_xlfn.XLOOKUP(C922,customers!$A$1:$A$1001,customers!$C$1:$C$1001,,0)))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_xlfn.XLOOKUP(Table1[[#This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 = 0, "",(_xlfn.XLOOKUP(C923,customers!$A$1:$A$1001,customers!$C$1:$C$1001,,0)))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_xlfn.XLOOKUP(Table1[[#This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 = 0, "",(_xlfn.XLOOKUP(C924,customers!$A$1:$A$1001,customers!$C$1:$C$1001,,0)))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_xlfn.XLOOKUP(Table1[[#This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 = 0, "",(_xlfn.XLOOKUP(C925,customers!$A$1:$A$1001,customers!$C$1:$C$1001,,0)))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_xlfn.XLOOKUP(Table1[[#This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 = 0, "",(_xlfn.XLOOKUP(C926,customers!$A$1:$A$1001,customers!$C$1:$C$1001,,0)))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_xlfn.XLOOKUP(Table1[[#This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 = 0, "",(_xlfn.XLOOKUP(C927,customers!$A$1:$A$1001,customers!$C$1:$C$1001,,0)))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_xlfn.XLOOKUP(Table1[[#This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 = 0, "",(_xlfn.XLOOKUP(C928,customers!$A$1:$A$1001,customers!$C$1:$C$1001,,0)))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_xlfn.XLOOKUP(Table1[[#This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 = 0, "",(_xlfn.XLOOKUP(C929,customers!$A$1:$A$1001,customers!$C$1:$C$1001,,0)))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_xlfn.XLOOKUP(Table1[[#This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 = 0, "",(_xlfn.XLOOKUP(C930,customers!$A$1:$A$1001,customers!$C$1:$C$1001,,0)))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_xlfn.XLOOKUP(Table1[[#This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 = 0, "",(_xlfn.XLOOKUP(C931,customers!$A$1:$A$1001,customers!$C$1:$C$1001,,0)))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_xlfn.XLOOKUP(Table1[[#This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 = 0, "",(_xlfn.XLOOKUP(C932,customers!$A$1:$A$1001,customers!$C$1:$C$1001,,0)))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_xlfn.XLOOKUP(Table1[[#This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 = 0, "",(_xlfn.XLOOKUP(C933,customers!$A$1:$A$1001,customers!$C$1:$C$1001,,0)))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_xlfn.XLOOKUP(Table1[[#This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 = 0, "",(_xlfn.XLOOKUP(C934,customers!$A$1:$A$1001,customers!$C$1:$C$1001,,0)))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_xlfn.XLOOKUP(Table1[[#This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 = 0, "",(_xlfn.XLOOKUP(C935,customers!$A$1:$A$1001,customers!$C$1:$C$1001,,0)))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_xlfn.XLOOKUP(Table1[[#This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 = 0, "",(_xlfn.XLOOKUP(C936,customers!$A$1:$A$1001,customers!$C$1:$C$1001,,0)))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_xlfn.XLOOKUP(Table1[[#This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 = 0, "",(_xlfn.XLOOKUP(C937,customers!$A$1:$A$1001,customers!$C$1:$C$1001,,0)))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_xlfn.XLOOKUP(Table1[[#This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 = 0, "",(_xlfn.XLOOKUP(C938,customers!$A$1:$A$1001,customers!$C$1:$C$1001,,0)))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_xlfn.XLOOKUP(Table1[[#This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 = 0, "",(_xlfn.XLOOKUP(C939,customers!$A$1:$A$1001,customers!$C$1:$C$1001,,0)))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_xlfn.XLOOKUP(Table1[[#This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 = 0, "",(_xlfn.XLOOKUP(C940,customers!$A$1:$A$1001,customers!$C$1:$C$1001,,0)))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_xlfn.XLOOKUP(Table1[[#This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 = 0, "",(_xlfn.XLOOKUP(C941,customers!$A$1:$A$1001,customers!$C$1:$C$1001,,0)))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_xlfn.XLOOKUP(Table1[[#This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 = 0, "",(_xlfn.XLOOKUP(C942,customers!$A$1:$A$1001,customers!$C$1:$C$1001,,0)))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_xlfn.XLOOKUP(Table1[[#This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 = 0, "",(_xlfn.XLOOKUP(C943,customers!$A$1:$A$1001,customers!$C$1:$C$1001,,0)))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_xlfn.XLOOKUP(Table1[[#This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 = 0, "",(_xlfn.XLOOKUP(C944,customers!$A$1:$A$1001,customers!$C$1:$C$1001,,0)))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_xlfn.XLOOKUP(Table1[[#This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 = 0, "",(_xlfn.XLOOKUP(C945,customers!$A$1:$A$1001,customers!$C$1:$C$1001,,0)))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_xlfn.XLOOKUP(Table1[[#This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 = 0, "",(_xlfn.XLOOKUP(C946,customers!$A$1:$A$1001,customers!$C$1:$C$1001,,0)))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_xlfn.XLOOKUP(Table1[[#This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 = 0, "",(_xlfn.XLOOKUP(C947,customers!$A$1:$A$1001,customers!$C$1:$C$1001,,0)))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_xlfn.XLOOKUP(Table1[[#This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 = 0, "",(_xlfn.XLOOKUP(C948,customers!$A$1:$A$1001,customers!$C$1:$C$1001,,0)))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_xlfn.XLOOKUP(Table1[[#This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 = 0, "",(_xlfn.XLOOKUP(C949,customers!$A$1:$A$1001,customers!$C$1:$C$1001,,0)))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_xlfn.XLOOKUP(Table1[[#This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 = 0, "",(_xlfn.XLOOKUP(C950,customers!$A$1:$A$1001,customers!$C$1:$C$1001,,0)))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_xlfn.XLOOKUP(Table1[[#This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 = 0, "",(_xlfn.XLOOKUP(C951,customers!$A$1:$A$1001,customers!$C$1:$C$1001,,0)))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_xlfn.XLOOKUP(Table1[[#This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 = 0, "",(_xlfn.XLOOKUP(C952,customers!$A$1:$A$1001,customers!$C$1:$C$1001,,0)))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_xlfn.XLOOKUP(Table1[[#This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 = 0, "",(_xlfn.XLOOKUP(C953,customers!$A$1:$A$1001,customers!$C$1:$C$1001,,0)))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_xlfn.XLOOKUP(Table1[[#This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 = 0, "",(_xlfn.XLOOKUP(C954,customers!$A$1:$A$1001,customers!$C$1:$C$1001,,0)))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_xlfn.XLOOKUP(Table1[[#This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 = 0, "",(_xlfn.XLOOKUP(C955,customers!$A$1:$A$1001,customers!$C$1:$C$1001,,0)))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_xlfn.XLOOKUP(Table1[[#This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 = 0, "",(_xlfn.XLOOKUP(C956,customers!$A$1:$A$1001,customers!$C$1:$C$1001,,0)))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_xlfn.XLOOKUP(Table1[[#This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 = 0, "",(_xlfn.XLOOKUP(C957,customers!$A$1:$A$1001,customers!$C$1:$C$1001,,0)))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_xlfn.XLOOKUP(Table1[[#This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 = 0, "",(_xlfn.XLOOKUP(C958,customers!$A$1:$A$1001,customers!$C$1:$C$1001,,0)))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_xlfn.XLOOKUP(Table1[[#This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 = 0, "",(_xlfn.XLOOKUP(C959,customers!$A$1:$A$1001,customers!$C$1:$C$1001,,0)))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_xlfn.XLOOKUP(Table1[[#This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 = 0, "",(_xlfn.XLOOKUP(C960,customers!$A$1:$A$1001,customers!$C$1:$C$1001,,0)))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_xlfn.XLOOKUP(Table1[[#This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 = 0, "",(_xlfn.XLOOKUP(C961,customers!$A$1:$A$1001,customers!$C$1:$C$1001,,0)))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_xlfn.XLOOKUP(Table1[[#This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 = 0, "",(_xlfn.XLOOKUP(C962,customers!$A$1:$A$1001,customers!$C$1:$C$1001,,0)))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_xlfn.XLOOKUP(Table1[[#This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 = 0, "",(_xlfn.XLOOKUP(C963,customers!$A$1:$A$1001,customers!$C$1:$C$1001,,0)))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E963*L963</f>
        <v>45.769999999999996</v>
      </c>
      <c r="N963" t="str">
        <f t="shared" ref="N963:N1001" si="46">IF(I963="Rob","Robusta",IF(I963="Exc","Excelsa",IF(I963="Ara","Arabica",IF(I963="Lib","Liberica",""))))</f>
        <v>Arabica</v>
      </c>
      <c r="O963" t="str">
        <f t="shared" ref="O963:O1001" si="47">IF(J963="M","Medium",IF(J963="L","Light",IF(J963="D","Dark","")))</f>
        <v>Dark</v>
      </c>
      <c r="P963" t="str">
        <f>_xlfn.XLOOKUP(Table1[[#This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 = 0, "",(_xlfn.XLOOKUP(C964,customers!$A$1:$A$1001,customers!$C$1:$C$1001,,0)))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_xlfn.XLOOKUP(Table1[[#This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 = 0, "",(_xlfn.XLOOKUP(C965,customers!$A$1:$A$1001,customers!$C$1:$C$1001,,0)))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_xlfn.XLOOKUP(Table1[[#This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 = 0, "",(_xlfn.XLOOKUP(C966,customers!$A$1:$A$1001,customers!$C$1:$C$1001,,0)))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_xlfn.XLOOKUP(Table1[[#This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 = 0, "",(_xlfn.XLOOKUP(C967,customers!$A$1:$A$1001,customers!$C$1:$C$1001,,0)))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_xlfn.XLOOKUP(Table1[[#This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 = 0, "",(_xlfn.XLOOKUP(C968,customers!$A$1:$A$1001,customers!$C$1:$C$1001,,0)))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_xlfn.XLOOKUP(Table1[[#This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 = 0, "",(_xlfn.XLOOKUP(C969,customers!$A$1:$A$1001,customers!$C$1:$C$1001,,0)))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_xlfn.XLOOKUP(Table1[[#This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 = 0, "",(_xlfn.XLOOKUP(C970,customers!$A$1:$A$1001,customers!$C$1:$C$1001,,0)))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_xlfn.XLOOKUP(Table1[[#This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 = 0, "",(_xlfn.XLOOKUP(C971,customers!$A$1:$A$1001,customers!$C$1:$C$1001,,0)))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_xlfn.XLOOKUP(Table1[[#This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 = 0, "",(_xlfn.XLOOKUP(C972,customers!$A$1:$A$1001,customers!$C$1:$C$1001,,0)))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_xlfn.XLOOKUP(Table1[[#This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 = 0, "",(_xlfn.XLOOKUP(C973,customers!$A$1:$A$1001,customers!$C$1:$C$1001,,0)))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_xlfn.XLOOKUP(Table1[[#This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 = 0, "",(_xlfn.XLOOKUP(C974,customers!$A$1:$A$1001,customers!$C$1:$C$1001,,0)))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_xlfn.XLOOKUP(Table1[[#This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 = 0, "",(_xlfn.XLOOKUP(C975,customers!$A$1:$A$1001,customers!$C$1:$C$1001,,0)))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_xlfn.XLOOKUP(Table1[[#This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 = 0, "",(_xlfn.XLOOKUP(C976,customers!$A$1:$A$1001,customers!$C$1:$C$1001,,0)))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_xlfn.XLOOKUP(Table1[[#This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 = 0, "",(_xlfn.XLOOKUP(C977,customers!$A$1:$A$1001,customers!$C$1:$C$1001,,0)))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_xlfn.XLOOKUP(Table1[[#This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 = 0, "",(_xlfn.XLOOKUP(C978,customers!$A$1:$A$1001,customers!$C$1:$C$1001,,0)))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_xlfn.XLOOKUP(Table1[[#This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 = 0, "",(_xlfn.XLOOKUP(C979,customers!$A$1:$A$1001,customers!$C$1:$C$1001,,0)))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_xlfn.XLOOKUP(Table1[[#This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 = 0, "",(_xlfn.XLOOKUP(C980,customers!$A$1:$A$1001,customers!$C$1:$C$1001,,0)))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_xlfn.XLOOKUP(Table1[[#This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 = 0, "",(_xlfn.XLOOKUP(C981,customers!$A$1:$A$1001,customers!$C$1:$C$1001,,0)))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_xlfn.XLOOKUP(Table1[[#This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 = 0, "",(_xlfn.XLOOKUP(C982,customers!$A$1:$A$1001,customers!$C$1:$C$1001,,0)))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_xlfn.XLOOKUP(Table1[[#This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 = 0, "",(_xlfn.XLOOKUP(C983,customers!$A$1:$A$1001,customers!$C$1:$C$1001,,0)))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_xlfn.XLOOKUP(Table1[[#This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 = 0, "",(_xlfn.XLOOKUP(C984,customers!$A$1:$A$1001,customers!$C$1:$C$1001,,0)))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_xlfn.XLOOKUP(Table1[[#This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 = 0, "",(_xlfn.XLOOKUP(C985,customers!$A$1:$A$1001,customers!$C$1:$C$1001,,0)))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_xlfn.XLOOKUP(Table1[[#This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 = 0, "",(_xlfn.XLOOKUP(C986,customers!$A$1:$A$1001,customers!$C$1:$C$1001,,0)))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_xlfn.XLOOKUP(Table1[[#This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 = 0, "",(_xlfn.XLOOKUP(C987,customers!$A$1:$A$1001,customers!$C$1:$C$1001,,0)))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_xlfn.XLOOKUP(Table1[[#This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 = 0, "",(_xlfn.XLOOKUP(C988,customers!$A$1:$A$1001,customers!$C$1:$C$1001,,0)))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_xlfn.XLOOKUP(Table1[[#This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 = 0, "",(_xlfn.XLOOKUP(C989,customers!$A$1:$A$1001,customers!$C$1:$C$1001,,0)))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_xlfn.XLOOKUP(Table1[[#This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 = 0, "",(_xlfn.XLOOKUP(C990,customers!$A$1:$A$1001,customers!$C$1:$C$1001,,0)))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_xlfn.XLOOKUP(Table1[[#This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 = 0, "",(_xlfn.XLOOKUP(C991,customers!$A$1:$A$1001,customers!$C$1:$C$1001,,0)))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_xlfn.XLOOKUP(Table1[[#This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 = 0, "",(_xlfn.XLOOKUP(C992,customers!$A$1:$A$1001,customers!$C$1:$C$1001,,0)))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_xlfn.XLOOKUP(Table1[[#This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 = 0, "",(_xlfn.XLOOKUP(C993,customers!$A$1:$A$1001,customers!$C$1:$C$1001,,0)))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_xlfn.XLOOKUP(Table1[[#This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 = 0, "",(_xlfn.XLOOKUP(C994,customers!$A$1:$A$1001,customers!$C$1:$C$1001,,0)))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_xlfn.XLOOKUP(Table1[[#This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 = 0, "",(_xlfn.XLOOKUP(C995,customers!$A$1:$A$1001,customers!$C$1:$C$1001,,0)))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_xlfn.XLOOKUP(Table1[[#This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 = 0, "",(_xlfn.XLOOKUP(C996,customers!$A$1:$A$1001,customers!$C$1:$C$1001,,0)))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_xlfn.XLOOKUP(Table1[[#This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 = 0, "",(_xlfn.XLOOKUP(C997,customers!$A$1:$A$1001,customers!$C$1:$C$1001,,0)))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_xlfn.XLOOKUP(Table1[[#This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 = 0, "",(_xlfn.XLOOKUP(C998,customers!$A$1:$A$1001,customers!$C$1:$C$1001,,0)))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_xlfn.XLOOKUP(Table1[[#This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 = 0, "",(_xlfn.XLOOKUP(C999,customers!$A$1:$A$1001,customers!$C$1:$C$1001,,0)))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_xlfn.XLOOKUP(Table1[[#This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 = 0, "",(_xlfn.XLOOKUP(C1000,customers!$A$1:$A$1001,customers!$C$1:$C$1001,,0)))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_xlfn.XLOOKUP(Table1[[#This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 = 0, "",(_xlfn.XLOOKUP(C1001,customers!$A$1:$A$1001,customers!$C$1:$C$1001,,0)))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81"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7187-DB49-4DDA-A6C9-FA30C6B59C9F}">
  <dimension ref="A1"/>
  <sheetViews>
    <sheetView showGridLines="0" tabSelected="1" workbookViewId="0">
      <selection activeCell="U28" sqref="U28"/>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 Sales Over Time</vt:lpstr>
      <vt:lpstr>Sheet2</vt:lpstr>
      <vt:lpstr>Country Barchart</vt:lpstr>
      <vt:lpstr>Top 5 Customers</vt:lpstr>
      <vt:lpstr>orders</vt:lpstr>
      <vt:lpstr>customers</vt:lpstr>
      <vt:lpstr>products</vt:lpstr>
      <vt:lpstr>Coffee Sales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Oyenike Babalola (Student)</cp:lastModifiedBy>
  <cp:revision/>
  <dcterms:created xsi:type="dcterms:W3CDTF">2022-11-26T09:51:45Z</dcterms:created>
  <dcterms:modified xsi:type="dcterms:W3CDTF">2025-05-26T09:38:51Z</dcterms:modified>
  <cp:category/>
  <cp:contentStatus/>
</cp:coreProperties>
</file>