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N\Desktop\NSFC-Latex\"/>
    </mc:Choice>
  </mc:AlternateContent>
  <bookViews>
    <workbookView xWindow="0" yWindow="0" windowWidth="28800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M12" i="1"/>
  <c r="M11" i="1"/>
  <c r="I12" i="1"/>
  <c r="I27" i="1"/>
  <c r="M13" i="1" l="1"/>
  <c r="I16" i="1"/>
  <c r="J16" i="1" s="1"/>
  <c r="I14" i="1"/>
  <c r="J14" i="1" s="1"/>
  <c r="J31" i="1"/>
  <c r="I18" i="1"/>
  <c r="I24" i="1"/>
  <c r="I23" i="1"/>
  <c r="I7" i="1"/>
  <c r="J7" i="1" s="1"/>
  <c r="I5" i="1"/>
  <c r="J5" i="1" s="1"/>
  <c r="I9" i="1" l="1"/>
  <c r="J9" i="1" s="1"/>
  <c r="J4" i="1"/>
  <c r="J29" i="1"/>
  <c r="I28" i="1"/>
  <c r="I26" i="1"/>
  <c r="I22" i="1"/>
  <c r="I21" i="1"/>
  <c r="J20" i="1" s="1"/>
  <c r="I13" i="1"/>
  <c r="J11" i="1" l="1"/>
  <c r="J25" i="1"/>
  <c r="M16" i="1" l="1"/>
  <c r="K4" i="1"/>
  <c r="I33" i="1" l="1"/>
  <c r="J32" i="1"/>
  <c r="J34" i="1" s="1"/>
  <c r="I32" i="1" l="1"/>
</calcChain>
</file>

<file path=xl/comments1.xml><?xml version="1.0" encoding="utf-8"?>
<comments xmlns="http://schemas.openxmlformats.org/spreadsheetml/2006/main">
  <authors>
    <author>NeysaChen</author>
  </authors>
  <commentList>
    <comment ref="I32" authorId="0" shapeId="0">
      <text>
        <r>
          <rPr>
            <sz val="9"/>
            <color indexed="81"/>
            <rFont val="Tahoma"/>
            <family val="2"/>
          </rPr>
          <t>根据J30填写</t>
        </r>
      </text>
    </comment>
    <comment ref="I33" authorId="0" shapeId="0">
      <text>
        <r>
          <rPr>
            <sz val="9"/>
            <color indexed="81"/>
            <rFont val="Tahoma"/>
            <family val="2"/>
          </rPr>
          <t>间接费用中的绩效支出都按照直接费用扣除设备购置费后的5%核定</t>
        </r>
      </text>
    </comment>
  </commentList>
</comments>
</file>

<file path=xl/sharedStrings.xml><?xml version="1.0" encoding="utf-8"?>
<sst xmlns="http://schemas.openxmlformats.org/spreadsheetml/2006/main" count="68" uniqueCount="58">
  <si>
    <t>实验用连接线缆、电子元器</t>
  </si>
  <si>
    <t>光源与照明系统光机加工</t>
  </si>
  <si>
    <t>光学系统测量与标定</t>
  </si>
  <si>
    <t>执行年限</t>
  </si>
  <si>
    <t>人次</t>
  </si>
  <si>
    <t>注册费</t>
  </si>
  <si>
    <t>实验用光学镜片、滤光片等</t>
  </si>
  <si>
    <t>天数</t>
  </si>
  <si>
    <t>次数</t>
  </si>
  <si>
    <t>人数</t>
  </si>
  <si>
    <t>专利</t>
  </si>
  <si>
    <t>论文</t>
  </si>
  <si>
    <t>项数</t>
  </si>
  <si>
    <t>金额/项</t>
  </si>
  <si>
    <t>文献资料</t>
  </si>
  <si>
    <t>文献检索</t>
  </si>
  <si>
    <t>国内会议</t>
  </si>
  <si>
    <t>国内办的国际会议</t>
  </si>
  <si>
    <t>硕士生</t>
  </si>
  <si>
    <t>博士生</t>
  </si>
  <si>
    <t>其他</t>
  </si>
  <si>
    <t>金额/月</t>
  </si>
  <si>
    <t>位数</t>
  </si>
  <si>
    <t>金额/位/天</t>
  </si>
  <si>
    <t>住宿/人/天</t>
  </si>
  <si>
    <t>差旅费/次</t>
  </si>
  <si>
    <t>单位支出</t>
  </si>
  <si>
    <t>绩效</t>
  </si>
  <si>
    <t>2. 材料费</t>
  </si>
  <si>
    <t>1. 设备费</t>
  </si>
  <si>
    <t>3. 测试化验加工</t>
  </si>
  <si>
    <t>4. 燃料动力费</t>
  </si>
  <si>
    <t>12. 间接费用</t>
  </si>
  <si>
    <t>合计</t>
  </si>
  <si>
    <t>天数/次</t>
  </si>
  <si>
    <t>金额/度</t>
  </si>
  <si>
    <t>预算总金额</t>
  </si>
  <si>
    <t>机票/次</t>
  </si>
  <si>
    <t>金额/人/天</t>
  </si>
  <si>
    <t>预算要求</t>
  </si>
  <si>
    <t>国家自然科学基金青年基金预算（单位:万元）</t>
  </si>
  <si>
    <t>四类会议</t>
  </si>
  <si>
    <t>用电</t>
  </si>
  <si>
    <t>千瓦/年</t>
  </si>
  <si>
    <t>参加国际会议</t>
  </si>
  <si>
    <t>邀请国外专家访问</t>
  </si>
  <si>
    <t>费用/人/天</t>
  </si>
  <si>
    <t>说明：
- 红色标记部分为固定值
- 蓝色可自由修改</t>
  </si>
  <si>
    <t>月数/年</t>
  </si>
  <si>
    <t>小计</t>
  </si>
  <si>
    <t>补贴/人/天</t>
  </si>
  <si>
    <t xml:space="preserve"> 500万以下20%
 500万元以上至1000 万元为13%
超过1000 万元为10%。</t>
  </si>
  <si>
    <t>直接费用</t>
  </si>
  <si>
    <t>5. 差旅、会议、国际合作与交流</t>
  </si>
  <si>
    <t>6. 出版/文献/信息传播
    /知识产权事务费</t>
  </si>
  <si>
    <t>7. 劳务费</t>
  </si>
  <si>
    <t>8. 专家咨询</t>
  </si>
  <si>
    <t>9. 其他费用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</si>
</sst>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宋体"/>
      <family val="2"/>
      <scheme val="minor"/>
    </font>
    <font>
      <sz val="9"/>
      <color theme="1"/>
      <name val="宋体"/>
      <family val="2"/>
      <scheme val="major"/>
    </font>
    <font>
      <b/>
      <sz val="9"/>
      <color theme="1"/>
      <name val="宋体"/>
      <family val="2"/>
      <scheme val="major"/>
    </font>
    <font>
      <b/>
      <sz val="8"/>
      <color theme="1"/>
      <name val="宋体"/>
      <family val="2"/>
      <scheme val="major"/>
    </font>
    <font>
      <sz val="8"/>
      <color theme="1"/>
      <name val="宋体"/>
      <family val="2"/>
      <scheme val="major"/>
    </font>
    <font>
      <b/>
      <sz val="8"/>
      <color rgb="FF333333"/>
      <name val="宋体"/>
      <family val="2"/>
      <scheme val="major"/>
    </font>
    <font>
      <sz val="8"/>
      <color rgb="FFFF0000"/>
      <name val="宋体"/>
      <family val="2"/>
      <scheme val="major"/>
    </font>
    <font>
      <sz val="8"/>
      <color theme="1" tint="0.499984740745262"/>
      <name val="宋体"/>
      <family val="2"/>
      <scheme val="major"/>
    </font>
    <font>
      <sz val="9"/>
      <color theme="1" tint="0.499984740745262"/>
      <name val="宋体"/>
      <family val="2"/>
      <scheme val="major"/>
    </font>
    <font>
      <b/>
      <sz val="16"/>
      <color theme="1"/>
      <name val="宋体"/>
      <family val="2"/>
      <scheme val="major"/>
    </font>
    <font>
      <sz val="8"/>
      <color theme="1" tint="0.34998626667073579"/>
      <name val="宋体"/>
      <family val="2"/>
      <scheme val="major"/>
    </font>
    <font>
      <sz val="9"/>
      <color rgb="FFFF0000"/>
      <name val="宋体"/>
      <family val="2"/>
      <scheme val="major"/>
    </font>
    <font>
      <sz val="9"/>
      <color indexed="81"/>
      <name val="Tahoma"/>
      <family val="2"/>
    </font>
    <font>
      <sz val="8"/>
      <color rgb="FF0070C0"/>
      <name val="宋体"/>
      <family val="2"/>
      <scheme val="major"/>
    </font>
    <font>
      <b/>
      <sz val="18"/>
      <color rgb="FFC00000"/>
      <name val="宋体"/>
      <family val="2"/>
      <scheme val="major"/>
    </font>
    <font>
      <sz val="11"/>
      <color rgb="FFC00000"/>
      <name val="宋体"/>
      <family val="2"/>
      <scheme val="maj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left" vertical="center"/>
      <protection hidden="1"/>
    </xf>
    <xf numFmtId="0" fontId="7" fillId="0" borderId="12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2" fontId="10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hidden="1"/>
    </xf>
    <xf numFmtId="0" fontId="5" fillId="0" borderId="12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left" vertical="center"/>
      <protection hidden="1"/>
    </xf>
    <xf numFmtId="2" fontId="10" fillId="0" borderId="10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11" fillId="0" borderId="7" xfId="0" applyNumberFormat="1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left" vertical="center"/>
      <protection hidden="1"/>
    </xf>
    <xf numFmtId="2" fontId="10" fillId="0" borderId="12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tabSelected="1" topLeftCell="C1" zoomScaleNormal="100" workbookViewId="0">
      <selection activeCell="M16" sqref="M16"/>
    </sheetView>
  </sheetViews>
  <sheetFormatPr defaultColWidth="9.125" defaultRowHeight="11.25"/>
  <cols>
    <col min="1" max="1" width="25.875" style="2" bestFit="1" customWidth="1"/>
    <col min="2" max="2" width="21.75" style="1" customWidth="1"/>
    <col min="3" max="6" width="9" style="1" bestFit="1" customWidth="1"/>
    <col min="7" max="8" width="4.375" style="1" bestFit="1" customWidth="1"/>
    <col min="9" max="9" width="5.625" style="4" customWidth="1"/>
    <col min="10" max="10" width="9.125" style="3"/>
    <col min="11" max="11" width="9.625" style="3" bestFit="1" customWidth="1"/>
    <col min="12" max="12" width="9.125" style="1"/>
    <col min="13" max="13" width="24.625" style="1" bestFit="1" customWidth="1"/>
    <col min="14" max="16384" width="9.125" style="1"/>
  </cols>
  <sheetData>
    <row r="1" spans="1:13" ht="36.75" customHeight="1">
      <c r="A1" s="63" t="s">
        <v>40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3" ht="27" customHeight="1">
      <c r="A2" s="45" t="s">
        <v>47</v>
      </c>
      <c r="B2" s="45"/>
      <c r="C2" s="45"/>
      <c r="D2" s="45"/>
      <c r="E2" s="45"/>
      <c r="F2" s="45"/>
      <c r="G2" s="45"/>
      <c r="H2" s="45"/>
      <c r="I2" s="47" t="s">
        <v>49</v>
      </c>
      <c r="J2" s="56" t="s">
        <v>33</v>
      </c>
      <c r="K2" s="77" t="s">
        <v>52</v>
      </c>
      <c r="L2" s="87" t="s">
        <v>39</v>
      </c>
    </row>
    <row r="3" spans="1:13">
      <c r="A3" s="46"/>
      <c r="B3" s="46"/>
      <c r="C3" s="46"/>
      <c r="D3" s="46"/>
      <c r="E3" s="46"/>
      <c r="F3" s="46"/>
      <c r="G3" s="46"/>
      <c r="H3" s="46"/>
      <c r="I3" s="48"/>
      <c r="J3" s="57"/>
      <c r="K3" s="78"/>
      <c r="L3" s="88"/>
    </row>
    <row r="4" spans="1:13">
      <c r="A4" s="8" t="s">
        <v>29</v>
      </c>
      <c r="B4" s="15"/>
      <c r="C4" s="17"/>
      <c r="D4" s="73"/>
      <c r="E4" s="73"/>
      <c r="F4" s="17"/>
      <c r="G4" s="17"/>
      <c r="H4" s="17"/>
      <c r="I4" s="18"/>
      <c r="J4" s="43">
        <f>D4</f>
        <v>0</v>
      </c>
      <c r="K4" s="86">
        <f>SUM(J4:J31)</f>
        <v>23.996000000000002</v>
      </c>
      <c r="L4" s="6"/>
    </row>
    <row r="5" spans="1:13">
      <c r="A5" s="69" t="s">
        <v>28</v>
      </c>
      <c r="B5" s="12" t="s">
        <v>0</v>
      </c>
      <c r="C5" s="27">
        <v>0.8</v>
      </c>
      <c r="D5" s="4"/>
      <c r="E5" s="27"/>
      <c r="F5" s="14"/>
      <c r="G5" s="14"/>
      <c r="H5" s="14"/>
      <c r="I5" s="54">
        <f>C5+C6</f>
        <v>1.6</v>
      </c>
      <c r="J5" s="71">
        <f>I5</f>
        <v>1.6</v>
      </c>
      <c r="K5" s="86"/>
      <c r="L5" s="6"/>
    </row>
    <row r="6" spans="1:13">
      <c r="A6" s="70"/>
      <c r="B6" s="10" t="s">
        <v>6</v>
      </c>
      <c r="C6" s="26">
        <v>0.8</v>
      </c>
      <c r="D6" s="33"/>
      <c r="E6" s="26"/>
      <c r="F6" s="13"/>
      <c r="G6" s="13"/>
      <c r="H6" s="13"/>
      <c r="I6" s="55"/>
      <c r="J6" s="72"/>
      <c r="K6" s="86"/>
      <c r="L6" s="6"/>
    </row>
    <row r="7" spans="1:13">
      <c r="A7" s="69" t="s">
        <v>30</v>
      </c>
      <c r="B7" s="12" t="s">
        <v>1</v>
      </c>
      <c r="C7" s="27">
        <v>1</v>
      </c>
      <c r="D7" s="4"/>
      <c r="E7" s="27"/>
      <c r="F7" s="14"/>
      <c r="G7" s="14"/>
      <c r="H7" s="14"/>
      <c r="I7" s="56">
        <f>C7+C8</f>
        <v>2</v>
      </c>
      <c r="J7" s="71">
        <f>I7</f>
        <v>2</v>
      </c>
      <c r="K7" s="86"/>
      <c r="L7" s="6"/>
    </row>
    <row r="8" spans="1:13">
      <c r="A8" s="70"/>
      <c r="B8" s="10" t="s">
        <v>2</v>
      </c>
      <c r="C8" s="26">
        <v>1</v>
      </c>
      <c r="D8" s="4"/>
      <c r="E8" s="26"/>
      <c r="F8" s="13"/>
      <c r="G8" s="13"/>
      <c r="H8" s="13"/>
      <c r="I8" s="57"/>
      <c r="J8" s="72"/>
      <c r="K8" s="86"/>
      <c r="L8" s="6"/>
    </row>
    <row r="9" spans="1:13" ht="15" customHeight="1">
      <c r="A9" s="61" t="s">
        <v>31</v>
      </c>
      <c r="B9" s="51" t="s">
        <v>42</v>
      </c>
      <c r="C9" s="5" t="s">
        <v>35</v>
      </c>
      <c r="D9" s="25" t="s">
        <v>43</v>
      </c>
      <c r="E9" s="25" t="s">
        <v>3</v>
      </c>
      <c r="F9" s="25"/>
      <c r="G9" s="25"/>
      <c r="H9" s="4"/>
      <c r="I9" s="54">
        <f>E10*C10*D10</f>
        <v>0.90000000000000013</v>
      </c>
      <c r="J9" s="71">
        <f>I9</f>
        <v>0.90000000000000013</v>
      </c>
      <c r="K9" s="86"/>
      <c r="L9" s="84"/>
    </row>
    <row r="10" spans="1:13">
      <c r="A10" s="62"/>
      <c r="B10" s="52"/>
      <c r="C10" s="28">
        <v>1E-4</v>
      </c>
      <c r="D10" s="26">
        <v>3000</v>
      </c>
      <c r="E10" s="26">
        <v>3</v>
      </c>
      <c r="F10" s="26"/>
      <c r="G10" s="26"/>
      <c r="H10" s="4"/>
      <c r="I10" s="55"/>
      <c r="J10" s="72"/>
      <c r="K10" s="86"/>
      <c r="L10" s="84"/>
    </row>
    <row r="11" spans="1:13" ht="15" customHeight="1">
      <c r="A11" s="58" t="s">
        <v>53</v>
      </c>
      <c r="B11" s="11"/>
      <c r="C11" s="25" t="s">
        <v>5</v>
      </c>
      <c r="D11" s="25" t="s">
        <v>25</v>
      </c>
      <c r="E11" s="25" t="s">
        <v>24</v>
      </c>
      <c r="F11" s="25" t="s">
        <v>50</v>
      </c>
      <c r="G11" s="25" t="s">
        <v>4</v>
      </c>
      <c r="H11" s="25" t="s">
        <v>7</v>
      </c>
      <c r="I11" s="19"/>
      <c r="J11" s="71">
        <f>I12+I13</f>
        <v>2.4159999999999999</v>
      </c>
      <c r="K11" s="86"/>
      <c r="L11" s="84"/>
      <c r="M11" s="1">
        <f>C12*G12+C13*G13</f>
        <v>0.85</v>
      </c>
    </row>
    <row r="12" spans="1:13">
      <c r="A12" s="59"/>
      <c r="B12" s="9" t="s">
        <v>16</v>
      </c>
      <c r="C12" s="29">
        <v>0.25</v>
      </c>
      <c r="D12" s="67">
        <v>0.3</v>
      </c>
      <c r="E12" s="67">
        <v>0.05</v>
      </c>
      <c r="F12" s="67">
        <v>1.7999999999999999E-2</v>
      </c>
      <c r="G12" s="30">
        <v>1</v>
      </c>
      <c r="H12" s="30">
        <v>4</v>
      </c>
      <c r="I12" s="20">
        <f>C12*G12+D12*G12+E12*G12*(H12-1)+F12*G12*H12</f>
        <v>0.77200000000000002</v>
      </c>
      <c r="J12" s="76"/>
      <c r="K12" s="86"/>
      <c r="L12" s="84"/>
      <c r="M12" s="1">
        <f>D12*(G12+G13)+E12*G12*(H12-1)+E12*G13*(H13-1)+F12*G12*H12+F12*G13*H13</f>
        <v>1.5659999999999998</v>
      </c>
    </row>
    <row r="13" spans="1:13">
      <c r="A13" s="59"/>
      <c r="B13" s="10" t="s">
        <v>17</v>
      </c>
      <c r="C13" s="31">
        <v>0.3</v>
      </c>
      <c r="D13" s="68"/>
      <c r="E13" s="68"/>
      <c r="F13" s="68"/>
      <c r="G13" s="26">
        <v>2</v>
      </c>
      <c r="H13" s="26">
        <v>4</v>
      </c>
      <c r="I13" s="21">
        <f>C13*G13+D12*G13+E12*(H13-1)*G13+F12*H13*G13</f>
        <v>1.6439999999999999</v>
      </c>
      <c r="J13" s="72"/>
      <c r="K13" s="86"/>
      <c r="L13" s="84"/>
      <c r="M13" s="1">
        <f>M11+M12</f>
        <v>2.4159999999999999</v>
      </c>
    </row>
    <row r="14" spans="1:13" ht="15" customHeight="1">
      <c r="A14" s="59"/>
      <c r="B14" s="49" t="s">
        <v>41</v>
      </c>
      <c r="C14" s="25" t="s">
        <v>38</v>
      </c>
      <c r="D14" s="25" t="s">
        <v>8</v>
      </c>
      <c r="E14" s="25" t="s">
        <v>9</v>
      </c>
      <c r="F14" s="25" t="s">
        <v>7</v>
      </c>
      <c r="G14" s="14"/>
      <c r="H14" s="14"/>
      <c r="I14" s="54">
        <f>C15*D15*E15*F15</f>
        <v>0.66</v>
      </c>
      <c r="J14" s="71">
        <f>I14</f>
        <v>0.66</v>
      </c>
      <c r="K14" s="86"/>
      <c r="L14" s="84"/>
    </row>
    <row r="15" spans="1:13" ht="15" customHeight="1">
      <c r="A15" s="59"/>
      <c r="B15" s="50"/>
      <c r="C15" s="31">
        <v>5.5E-2</v>
      </c>
      <c r="D15" s="26">
        <v>1</v>
      </c>
      <c r="E15" s="26">
        <v>6</v>
      </c>
      <c r="F15" s="26">
        <v>2</v>
      </c>
      <c r="G15" s="13"/>
      <c r="H15" s="13"/>
      <c r="I15" s="55"/>
      <c r="J15" s="72"/>
      <c r="K15" s="86"/>
      <c r="L15" s="84"/>
    </row>
    <row r="16" spans="1:13" ht="15" customHeight="1">
      <c r="A16" s="59"/>
      <c r="B16" s="49" t="s">
        <v>44</v>
      </c>
      <c r="C16" s="25" t="s">
        <v>5</v>
      </c>
      <c r="D16" s="25" t="s">
        <v>24</v>
      </c>
      <c r="E16" s="25" t="s">
        <v>37</v>
      </c>
      <c r="F16" s="25"/>
      <c r="G16" s="25" t="s">
        <v>7</v>
      </c>
      <c r="H16" s="25" t="s">
        <v>4</v>
      </c>
      <c r="I16" s="54">
        <f>(C17+D17*G17)*H17+E17*H17</f>
        <v>6</v>
      </c>
      <c r="J16" s="71">
        <f>I16+I18</f>
        <v>6</v>
      </c>
      <c r="K16" s="86"/>
      <c r="L16" s="84"/>
      <c r="M16" s="44">
        <f>J11+J14+J16</f>
        <v>9.0760000000000005</v>
      </c>
    </row>
    <row r="17" spans="1:13" ht="15" customHeight="1">
      <c r="A17" s="59"/>
      <c r="B17" s="53"/>
      <c r="C17" s="31">
        <v>0.5</v>
      </c>
      <c r="D17" s="31">
        <v>0.2</v>
      </c>
      <c r="E17" s="31">
        <v>1.5</v>
      </c>
      <c r="F17" s="31"/>
      <c r="G17" s="26">
        <v>5</v>
      </c>
      <c r="H17" s="26">
        <v>2</v>
      </c>
      <c r="I17" s="55"/>
      <c r="J17" s="76"/>
      <c r="K17" s="86"/>
      <c r="L17" s="84"/>
    </row>
    <row r="18" spans="1:13" ht="15" customHeight="1">
      <c r="A18" s="59"/>
      <c r="B18" s="53" t="s">
        <v>45</v>
      </c>
      <c r="C18" s="37" t="s">
        <v>46</v>
      </c>
      <c r="D18" s="37"/>
      <c r="E18" s="37"/>
      <c r="F18" s="37"/>
      <c r="G18" s="25" t="s">
        <v>7</v>
      </c>
      <c r="H18" s="25" t="s">
        <v>4</v>
      </c>
      <c r="I18" s="54">
        <f>C19*G19*H19</f>
        <v>0</v>
      </c>
      <c r="J18" s="76"/>
      <c r="K18" s="86"/>
      <c r="L18" s="84"/>
    </row>
    <row r="19" spans="1:13" ht="15" customHeight="1">
      <c r="A19" s="60"/>
      <c r="B19" s="50"/>
      <c r="C19" s="32">
        <v>0.25</v>
      </c>
      <c r="D19" s="4"/>
      <c r="E19" s="33"/>
      <c r="F19" s="4"/>
      <c r="G19" s="4">
        <v>0</v>
      </c>
      <c r="H19" s="4">
        <v>0</v>
      </c>
      <c r="I19" s="55"/>
      <c r="J19" s="72"/>
      <c r="K19" s="86"/>
      <c r="L19" s="84"/>
    </row>
    <row r="20" spans="1:13" ht="15" customHeight="1">
      <c r="A20" s="65" t="s">
        <v>54</v>
      </c>
      <c r="B20" s="12"/>
      <c r="C20" s="25" t="s">
        <v>13</v>
      </c>
      <c r="D20" s="25" t="s">
        <v>12</v>
      </c>
      <c r="E20" s="4"/>
      <c r="F20" s="25"/>
      <c r="G20" s="25"/>
      <c r="H20" s="25"/>
      <c r="I20" s="22"/>
      <c r="J20" s="71">
        <f>I21+I22+I23+I24</f>
        <v>3.3200000000000003</v>
      </c>
      <c r="K20" s="86"/>
      <c r="L20" s="84"/>
    </row>
    <row r="21" spans="1:13">
      <c r="A21" s="66"/>
      <c r="B21" s="9" t="s">
        <v>10</v>
      </c>
      <c r="C21" s="30">
        <v>0.6</v>
      </c>
      <c r="D21" s="30">
        <v>1</v>
      </c>
      <c r="E21" s="4"/>
      <c r="F21" s="16"/>
      <c r="G21" s="16"/>
      <c r="H21" s="16"/>
      <c r="I21" s="20">
        <f>D21*C21</f>
        <v>0.6</v>
      </c>
      <c r="J21" s="76"/>
      <c r="K21" s="86"/>
      <c r="L21" s="84"/>
    </row>
    <row r="22" spans="1:13">
      <c r="A22" s="66"/>
      <c r="B22" s="9" t="s">
        <v>11</v>
      </c>
      <c r="C22" s="30">
        <v>1.2</v>
      </c>
      <c r="D22" s="30">
        <v>2</v>
      </c>
      <c r="E22" s="4"/>
      <c r="F22" s="16"/>
      <c r="G22" s="16"/>
      <c r="H22" s="16"/>
      <c r="I22" s="20">
        <f>D22*C22</f>
        <v>2.4</v>
      </c>
      <c r="J22" s="76"/>
      <c r="K22" s="86"/>
      <c r="L22" s="84"/>
    </row>
    <row r="23" spans="1:13">
      <c r="A23" s="66"/>
      <c r="B23" s="9" t="s">
        <v>14</v>
      </c>
      <c r="C23" s="30">
        <v>0.16</v>
      </c>
      <c r="D23" s="4"/>
      <c r="E23" s="4"/>
      <c r="F23" s="16"/>
      <c r="G23" s="16"/>
      <c r="H23" s="16"/>
      <c r="I23" s="20">
        <f>C23</f>
        <v>0.16</v>
      </c>
      <c r="J23" s="76"/>
      <c r="K23" s="86"/>
      <c r="L23" s="84"/>
    </row>
    <row r="24" spans="1:13">
      <c r="A24" s="62"/>
      <c r="B24" s="10" t="s">
        <v>15</v>
      </c>
      <c r="C24" s="26">
        <v>0.16</v>
      </c>
      <c r="D24" s="4"/>
      <c r="E24" s="4"/>
      <c r="F24" s="13"/>
      <c r="G24" s="13"/>
      <c r="H24" s="13"/>
      <c r="I24" s="21">
        <f>C24</f>
        <v>0.16</v>
      </c>
      <c r="J24" s="72"/>
      <c r="K24" s="86"/>
      <c r="L24" s="84"/>
    </row>
    <row r="25" spans="1:13" ht="15" customHeight="1">
      <c r="A25" s="69" t="s">
        <v>55</v>
      </c>
      <c r="B25" s="12"/>
      <c r="C25" s="25" t="s">
        <v>21</v>
      </c>
      <c r="D25" s="25" t="s">
        <v>48</v>
      </c>
      <c r="E25" s="25" t="s">
        <v>9</v>
      </c>
      <c r="F25" s="25" t="s">
        <v>3</v>
      </c>
      <c r="G25" s="14"/>
      <c r="H25" s="14"/>
      <c r="I25" s="19"/>
      <c r="J25" s="71">
        <f>I26+I27+I28</f>
        <v>6.3</v>
      </c>
      <c r="K25" s="86"/>
      <c r="L25" s="74"/>
    </row>
    <row r="26" spans="1:13">
      <c r="A26" s="75"/>
      <c r="B26" s="9" t="s">
        <v>18</v>
      </c>
      <c r="C26" s="29">
        <v>0.15</v>
      </c>
      <c r="D26" s="30">
        <v>10</v>
      </c>
      <c r="E26" s="4">
        <v>1</v>
      </c>
      <c r="F26" s="16"/>
      <c r="G26" s="16"/>
      <c r="H26" s="16"/>
      <c r="I26" s="20">
        <f>C26*D26</f>
        <v>1.5</v>
      </c>
      <c r="J26" s="76"/>
      <c r="K26" s="86"/>
      <c r="L26" s="74"/>
    </row>
    <row r="27" spans="1:13">
      <c r="A27" s="75"/>
      <c r="B27" s="9" t="s">
        <v>19</v>
      </c>
      <c r="C27" s="29">
        <v>0.24</v>
      </c>
      <c r="D27" s="30">
        <v>10</v>
      </c>
      <c r="E27" s="4">
        <v>2</v>
      </c>
      <c r="F27" s="16"/>
      <c r="G27" s="16"/>
      <c r="H27" s="16"/>
      <c r="I27" s="20">
        <f>C27*D27*E27</f>
        <v>4.8</v>
      </c>
      <c r="J27" s="76"/>
      <c r="K27" s="86"/>
      <c r="L27" s="74"/>
    </row>
    <row r="28" spans="1:13">
      <c r="A28" s="70"/>
      <c r="B28" s="10" t="s">
        <v>20</v>
      </c>
      <c r="C28" s="31">
        <v>0.3</v>
      </c>
      <c r="D28" s="13">
        <v>0</v>
      </c>
      <c r="E28" s="4"/>
      <c r="F28" s="13"/>
      <c r="G28" s="13"/>
      <c r="H28" s="13"/>
      <c r="I28" s="21">
        <f>C28*D28</f>
        <v>0</v>
      </c>
      <c r="J28" s="72"/>
      <c r="K28" s="86"/>
      <c r="L28" s="74"/>
    </row>
    <row r="29" spans="1:13" ht="15" customHeight="1">
      <c r="A29" s="69" t="s">
        <v>56</v>
      </c>
      <c r="B29" s="23"/>
      <c r="C29" s="5" t="s">
        <v>23</v>
      </c>
      <c r="D29" s="25" t="s">
        <v>34</v>
      </c>
      <c r="E29" s="25" t="s">
        <v>22</v>
      </c>
      <c r="F29" s="25" t="s">
        <v>8</v>
      </c>
      <c r="G29" s="14"/>
      <c r="H29" s="14"/>
      <c r="I29" s="54">
        <f>D30*E30*F30*C30</f>
        <v>0.8</v>
      </c>
      <c r="J29" s="71">
        <f>I29</f>
        <v>0.8</v>
      </c>
      <c r="K29" s="86"/>
      <c r="L29" s="85"/>
    </row>
    <row r="30" spans="1:13">
      <c r="A30" s="70"/>
      <c r="B30" s="24"/>
      <c r="C30" s="28">
        <v>0.08</v>
      </c>
      <c r="D30" s="26">
        <v>2</v>
      </c>
      <c r="E30" s="26">
        <v>5</v>
      </c>
      <c r="F30" s="26">
        <v>1</v>
      </c>
      <c r="G30" s="13"/>
      <c r="H30" s="13"/>
      <c r="I30" s="55"/>
      <c r="J30" s="72"/>
      <c r="K30" s="86"/>
      <c r="L30" s="85"/>
    </row>
    <row r="31" spans="1:13">
      <c r="A31" s="8" t="s">
        <v>57</v>
      </c>
      <c r="B31" s="24"/>
      <c r="C31" s="34"/>
      <c r="D31" s="34"/>
      <c r="E31" s="34"/>
      <c r="F31" s="34"/>
      <c r="G31" s="34"/>
      <c r="H31" s="34"/>
      <c r="I31" s="18">
        <v>0</v>
      </c>
      <c r="J31" s="43">
        <f>I31</f>
        <v>0</v>
      </c>
      <c r="K31" s="86"/>
      <c r="L31" s="7"/>
    </row>
    <row r="32" spans="1:13">
      <c r="A32" s="61" t="s">
        <v>32</v>
      </c>
      <c r="B32" s="12" t="s">
        <v>26</v>
      </c>
      <c r="C32" s="35"/>
      <c r="D32" s="14"/>
      <c r="E32" s="14"/>
      <c r="F32" s="14"/>
      <c r="G32" s="14"/>
      <c r="H32" s="14"/>
      <c r="I32" s="19">
        <f>J32-I33</f>
        <v>3.5994000000000006</v>
      </c>
      <c r="J32" s="71">
        <f>K4*L32</f>
        <v>4.7992000000000008</v>
      </c>
      <c r="K32" s="79"/>
      <c r="L32" s="74">
        <v>0.2</v>
      </c>
      <c r="M32" s="82" t="s">
        <v>51</v>
      </c>
    </row>
    <row r="33" spans="1:13" ht="25.5" customHeight="1">
      <c r="A33" s="62"/>
      <c r="B33" s="10" t="s">
        <v>27</v>
      </c>
      <c r="C33" s="36"/>
      <c r="D33" s="13"/>
      <c r="E33" s="13"/>
      <c r="F33" s="13"/>
      <c r="G33" s="13"/>
      <c r="H33" s="13"/>
      <c r="I33" s="21">
        <f>K4*0.05</f>
        <v>1.1998000000000002</v>
      </c>
      <c r="J33" s="72"/>
      <c r="K33" s="80"/>
      <c r="L33" s="81"/>
      <c r="M33" s="83"/>
    </row>
    <row r="34" spans="1:13" ht="35.25" customHeight="1">
      <c r="A34" s="42" t="s">
        <v>36</v>
      </c>
      <c r="B34" s="39"/>
      <c r="C34" s="39"/>
      <c r="D34" s="39"/>
      <c r="E34" s="39"/>
      <c r="F34" s="39"/>
      <c r="G34" s="39"/>
      <c r="H34" s="39"/>
      <c r="I34" s="38"/>
      <c r="J34" s="40">
        <f>SUM(J4:J33)</f>
        <v>28.795200000000001</v>
      </c>
      <c r="K34" s="38"/>
      <c r="L34" s="41"/>
    </row>
  </sheetData>
  <mergeCells count="50">
    <mergeCell ref="K2:K3"/>
    <mergeCell ref="K32:K33"/>
    <mergeCell ref="L32:L33"/>
    <mergeCell ref="M32:M33"/>
    <mergeCell ref="J5:J6"/>
    <mergeCell ref="L20:L24"/>
    <mergeCell ref="L29:L30"/>
    <mergeCell ref="J25:J28"/>
    <mergeCell ref="J29:J30"/>
    <mergeCell ref="L9:L10"/>
    <mergeCell ref="L11:L13"/>
    <mergeCell ref="L14:L15"/>
    <mergeCell ref="L16:L19"/>
    <mergeCell ref="K4:K31"/>
    <mergeCell ref="J32:J33"/>
    <mergeCell ref="L2:L3"/>
    <mergeCell ref="A25:A28"/>
    <mergeCell ref="J20:J24"/>
    <mergeCell ref="J9:J10"/>
    <mergeCell ref="J11:J13"/>
    <mergeCell ref="B18:B19"/>
    <mergeCell ref="I18:I19"/>
    <mergeCell ref="J14:J15"/>
    <mergeCell ref="J16:J19"/>
    <mergeCell ref="A32:A33"/>
    <mergeCell ref="I29:I30"/>
    <mergeCell ref="A1:L1"/>
    <mergeCell ref="J2:J3"/>
    <mergeCell ref="A9:A10"/>
    <mergeCell ref="A20:A24"/>
    <mergeCell ref="F12:F13"/>
    <mergeCell ref="A5:A6"/>
    <mergeCell ref="A7:A8"/>
    <mergeCell ref="D12:D13"/>
    <mergeCell ref="E12:E13"/>
    <mergeCell ref="J7:J8"/>
    <mergeCell ref="D4:E4"/>
    <mergeCell ref="L25:L28"/>
    <mergeCell ref="I9:I10"/>
    <mergeCell ref="A29:A30"/>
    <mergeCell ref="A2:H3"/>
    <mergeCell ref="I2:I3"/>
    <mergeCell ref="B14:B15"/>
    <mergeCell ref="B9:B10"/>
    <mergeCell ref="B16:B17"/>
    <mergeCell ref="I16:I17"/>
    <mergeCell ref="I14:I15"/>
    <mergeCell ref="I5:I6"/>
    <mergeCell ref="I7:I8"/>
    <mergeCell ref="A11:A19"/>
  </mergeCells>
  <phoneticPr fontId="16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NeysaChen</dc:creator>
  <cp:lastModifiedBy>KITS</cp:lastModifiedBy>
  <dcterms:created xsi:type="dcterms:W3CDTF">2017-02-14T03:21:52Z</dcterms:created>
  <dcterms:modified xsi:type="dcterms:W3CDTF">2021-02-14T07:37:13Z</dcterms:modified>
</cp:coreProperties>
</file>