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1560" yWindow="1560" windowWidth="21030" windowHeight="15105" firstSheet="2" activeTab="13"/>
  </bookViews>
  <sheets>
    <sheet name="0102" sheetId="1" r:id="rId1"/>
    <sheet name="0103" sheetId="2" r:id="rId2"/>
    <sheet name="0106" sheetId="3" r:id="rId3"/>
    <sheet name="0107" sheetId="4" r:id="rId4"/>
    <sheet name="0108" sheetId="5" r:id="rId5"/>
    <sheet name="0109" sheetId="6" r:id="rId6"/>
    <sheet name="0110" sheetId="7" r:id="rId7"/>
    <sheet name="0113" sheetId="8" r:id="rId8"/>
    <sheet name="0114" sheetId="9" r:id="rId9"/>
    <sheet name="0115" sheetId="10" r:id="rId10"/>
    <sheet name="0116" sheetId="11" r:id="rId11"/>
    <sheet name="0117" sheetId="12" r:id="rId12"/>
    <sheet name="0121" sheetId="13" r:id="rId13"/>
    <sheet name="0121 (2)" sheetId="14" r:id="rId14"/>
    <sheet name="0122" sheetId="15" r:id="rId15"/>
    <sheet name="0123" sheetId="16" r:id="rId16"/>
    <sheet name="0124" sheetId="17" r:id="rId17"/>
    <sheet name="0127" sheetId="18" r:id="rId18"/>
    <sheet name="0128" sheetId="19" r:id="rId19"/>
    <sheet name="0129" sheetId="20" r:id="rId20"/>
    <sheet name="0130" sheetId="21" r:id="rId21"/>
    <sheet name="0131" sheetId="22" r:id="rId22"/>
    <sheet name="22" sheetId="23" r:id="rId23"/>
  </sheets>
</workbook>
</file>

<file path=xl/sharedStrings.xml><?xml version="1.0" encoding="utf-8"?>
<sst xmlns="http://schemas.openxmlformats.org/spreadsheetml/2006/main" uniqueCount="45" count="45">
  <si>
    <t>Virginia Credit Union</t>
  </si>
  <si>
    <t>ACH In Process Reconciliation</t>
  </si>
  <si>
    <t>Debits</t>
  </si>
  <si>
    <t>Credits</t>
  </si>
  <si>
    <t xml:space="preserve">EPN Fed Debits Presented </t>
  </si>
  <si>
    <t>EPN Fed Credits Presented</t>
  </si>
  <si>
    <t>Less:</t>
  </si>
  <si>
    <t>System TWD002 Rejects</t>
  </si>
  <si>
    <t>SAMEDAY</t>
  </si>
  <si>
    <t>WAREHOUSE</t>
  </si>
  <si>
    <t>Misc</t>
  </si>
  <si>
    <t>Payroll</t>
  </si>
  <si>
    <t>Net System Paid Items TWD002</t>
  </si>
  <si>
    <t>Net System Paid Items TWD02</t>
  </si>
  <si>
    <t>TWD002 ALTIN Rejects RPT # 1</t>
  </si>
  <si>
    <t>TWD002 ALTIN Rejects RPT # 2</t>
  </si>
  <si>
    <t>Items Cleard by Staff</t>
  </si>
  <si>
    <t>Items Cleared by Staff</t>
  </si>
  <si>
    <t>Unpaid Items</t>
  </si>
  <si>
    <t>TWD003 Returns</t>
  </si>
  <si>
    <t xml:space="preserve">TWD003 Returns </t>
  </si>
  <si>
    <t>Prior Day Returns</t>
  </si>
  <si>
    <t>TWD003 ALTIN Rejects RPT # 1</t>
  </si>
  <si>
    <t>TWD003 Paid Figure</t>
  </si>
  <si>
    <t>Adjustments</t>
  </si>
  <si>
    <t>TWD 1 AM Returns</t>
  </si>
  <si>
    <t>TWD 1 PM Returns</t>
  </si>
  <si>
    <t>TWD 1 AM Returns - Not Processed by TWD 2</t>
  </si>
  <si>
    <t>TWD 1 PM Returns - Not Processed by TWD 2</t>
  </si>
  <si>
    <t>TWD 1 IAT Returns</t>
  </si>
  <si>
    <t>TWD 2 EOD Paid/Returned Same Day</t>
  </si>
  <si>
    <t>TWD 2 ALTIN Rejects/Reg D Automated Returns</t>
  </si>
  <si>
    <t>Debit Difference</t>
  </si>
  <si>
    <t>Credit Difference</t>
  </si>
  <si>
    <t>Notes:</t>
  </si>
  <si>
    <t>Notes: Orig debit return $50.12 settled 1/3/2020; processed 1/6/2020</t>
  </si>
  <si>
    <t>TWD1 PM Returns untimely return</t>
  </si>
  <si>
    <t>Notes: Orig rtn $1267.85 settled 01/07/2020 processed 01/08/2020</t>
  </si>
  <si>
    <t>Notes: Orig rtn $216.37 settled 01/09/20 processed on 01/10/20</t>
  </si>
  <si>
    <t>Notes: Orig rtn $216.37 settled 01/09/2020 processed 01/10/2020</t>
  </si>
  <si>
    <t>Notes: Orig rtn $787.85 settled 01/13/2020 processed 01/14/2020</t>
  </si>
  <si>
    <t>Notes:Orig rtn $787.85 setl'd 01/13 procs'd 11/14 &amp; $999.22 setl'd 01/14 procs'd 01/15</t>
  </si>
  <si>
    <t>Notes:Orig rtn $999.22 setl'd 01/14 procs'd 01/15 &amp; $138.84 setl'd 01/15 procs'd 01/16</t>
  </si>
  <si>
    <t>Notes: Orig rtn $138.84 settled on 1/15/20 processed on 1/16/20</t>
  </si>
  <si>
    <t>01/21/2020</t>
  </si>
</sst>
</file>

<file path=xl/styles.xml><?xml version="1.0" encoding="utf-8"?>
<styleSheet xmlns="http://schemas.openxmlformats.org/spreadsheetml/2006/main">
  <numFmts count="6">
    <numFmt numFmtId="0" formatCode="General"/>
    <numFmt numFmtId="14" formatCode="m/d/yyyy"/>
    <numFmt numFmtId="164" formatCode="_(&quot;$&quot;* #,##0.00_);_(&quot;$&quot;* \(#,##0.00\);_(&quot;$&quot;* &quot;-&quot;??_);_(@_)"/>
    <numFmt numFmtId="39" formatCode="#,##0.00_);!(#,##0.00!)"/>
    <numFmt numFmtId="16" formatCode="d-mmm"/>
    <numFmt numFmtId="40" formatCode="#,##0.00_);[Red]!(#,##0.00!)"/>
  </numFmts>
  <fonts count="4">
    <font>
      <name val="Calibri"/>
      <sz val="11"/>
    </font>
    <font>
      <name val="Arial"/>
      <b/>
      <charset val="134"/>
      <sz val="14"/>
      <color rgb="FF000000"/>
    </font>
    <font>
      <name val="Arial"/>
      <b/>
      <charset val="134"/>
      <sz val="10"/>
      <color rgb="FF000000"/>
    </font>
    <font>
      <name val="Arial"/>
      <charset val="134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1" xfId="0" applyFont="1" applyBorder="1" applyAlignment="1">
      <alignment horizontal="center" vertical="bottom"/>
    </xf>
    <xf numFmtId="0" fontId="3" fillId="0" borderId="0" xfId="0" applyFont="1" applyAlignment="1">
      <alignment vertical="bottom"/>
    </xf>
    <xf numFmtId="0" fontId="2" fillId="0" borderId="0" xfId="0" applyFont="1" applyAlignment="1">
      <alignment vertical="bottom"/>
    </xf>
    <xf numFmtId="14" fontId="3" fillId="2" borderId="0" xfId="0" applyNumberFormat="1" applyFont="1" applyFill="1" applyAlignment="1">
      <alignment vertical="bottom"/>
    </xf>
    <xf numFmtId="164" fontId="2" fillId="2" borderId="0" xfId="0" applyNumberFormat="1" applyFont="1" applyFill="1" applyAlignment="1">
      <alignment vertical="bottom"/>
    </xf>
    <xf numFmtId="39" fontId="3" fillId="2" borderId="0" xfId="0" applyNumberFormat="1" applyFont="1" applyFill="1" applyAlignment="1">
      <alignment vertical="bottom"/>
    </xf>
    <xf numFmtId="39" fontId="3" fillId="0" borderId="0" xfId="0" applyNumberFormat="1" applyFont="1" applyAlignment="1">
      <alignment vertical="bottom"/>
    </xf>
    <xf numFmtId="16" fontId="3" fillId="0" borderId="0" xfId="0" applyNumberFormat="1" applyFont="1" applyAlignment="1">
      <alignment vertical="bottom"/>
    </xf>
    <xf numFmtId="40" fontId="3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sharedStrings" Target="sharedStrings.xml"/><Relationship Id="rId25" Type="http://schemas.openxmlformats.org/officeDocument/2006/relationships/styles" Target="styles.xml"/><Relationship Id="rId2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6" showZeros="0">
      <selection activeCell="M27" sqref="M27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43832.0</v>
      </c>
      <c r="D7" s="3"/>
      <c r="E7" s="3"/>
      <c r="F7" s="6">
        <v>2.962677286E7</v>
      </c>
      <c r="G7" s="3"/>
      <c r="H7" s="4" t="s">
        <v>5</v>
      </c>
      <c r="I7" s="3"/>
      <c r="J7" s="3"/>
      <c r="K7" s="3"/>
      <c r="L7" s="3"/>
      <c r="M7" s="6">
        <v>1.542150916E7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403147.42</v>
      </c>
      <c r="E11" s="3"/>
      <c r="F11" s="3"/>
      <c r="G11" s="3"/>
      <c r="H11" s="3"/>
      <c r="I11" s="3" t="s">
        <v>8</v>
      </c>
      <c r="J11" s="3"/>
      <c r="K11" s="7">
        <v>18569.95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138748.08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11746.04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-2.922362544E7</v>
      </c>
      <c r="G14" s="3"/>
      <c r="H14" s="3"/>
      <c r="I14" s="3" t="s">
        <v>13</v>
      </c>
      <c r="J14" s="3"/>
      <c r="K14" s="3"/>
      <c r="L14" s="3"/>
      <c r="M14" s="8">
        <f>-M7+K11+K12+K16+K18</f>
        <v>-1.526402113E7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>
        <v>170.0</v>
      </c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8763.63</v>
      </c>
      <c r="E21" s="3"/>
      <c r="F21" s="8">
        <f>-D21</f>
        <v>-8763.63</v>
      </c>
      <c r="G21" s="3"/>
      <c r="H21" s="3"/>
      <c r="I21" s="3" t="s">
        <v>17</v>
      </c>
      <c r="J21" s="3"/>
      <c r="K21" s="7">
        <v>800.0</v>
      </c>
      <c r="L21" s="3"/>
      <c r="M21" s="8">
        <f>-K21</f>
        <v>-800.0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190471.77</v>
      </c>
      <c r="E24" s="3"/>
      <c r="F24" s="8">
        <f>-D24</f>
        <v>-190471.77</v>
      </c>
      <c r="G24" s="3"/>
      <c r="H24" s="3"/>
      <c r="I24" s="3" t="s">
        <v>20</v>
      </c>
      <c r="J24" s="3"/>
      <c r="K24" s="7">
        <v>26547.34</v>
      </c>
      <c r="L24" s="3"/>
      <c r="M24" s="8">
        <f>-K24</f>
        <v>-26547.34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2716.7</v>
      </c>
      <c r="G26" s="3"/>
      <c r="H26" s="3"/>
      <c r="I26" s="3" t="s">
        <v>21</v>
      </c>
      <c r="J26" s="3"/>
      <c r="K26" s="3"/>
      <c r="L26" s="3"/>
      <c r="M26" s="7">
        <v>2453.17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>
        <f>-D28</f>
        <v>0.0</v>
      </c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206745.24</v>
      </c>
      <c r="E30" s="3"/>
      <c r="F30" s="8">
        <f>-D30</f>
        <v>-206745.24</v>
      </c>
      <c r="G30" s="3"/>
      <c r="H30" s="3"/>
      <c r="I30" s="3" t="s">
        <v>23</v>
      </c>
      <c r="J30" s="3"/>
      <c r="K30" s="7">
        <v>132593.86</v>
      </c>
      <c r="L30" s="3"/>
      <c r="M30" s="8">
        <f>-K30</f>
        <v>-132593.86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-9600.34</v>
      </c>
      <c r="G33" s="3"/>
      <c r="H33" s="3"/>
      <c r="I33" s="3" t="s">
        <v>25</v>
      </c>
      <c r="J33" s="3"/>
      <c r="K33" s="3"/>
      <c r="L33" s="3"/>
      <c r="M33" s="7">
        <v>0.83</v>
      </c>
    </row>
    <row r="34" spans="8:8" ht="13.5" customHeight="1">
      <c r="A34" s="3"/>
      <c r="B34" s="3" t="s">
        <v>26</v>
      </c>
      <c r="C34" s="3"/>
      <c r="D34" s="3"/>
      <c r="E34" s="3"/>
      <c r="F34" s="7">
        <v>-2035.83</v>
      </c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>
        <v>9600.34</v>
      </c>
      <c r="G35" s="3"/>
      <c r="H35" s="3"/>
      <c r="I35" s="3" t="s">
        <v>27</v>
      </c>
      <c r="J35" s="3"/>
      <c r="K35" s="3"/>
      <c r="L35" s="3"/>
      <c r="M35" s="7">
        <v>-0.83</v>
      </c>
    </row>
    <row r="36" spans="8:8" ht="13.5" customHeight="1">
      <c r="A36" s="3"/>
      <c r="B36" s="3" t="s">
        <v>28</v>
      </c>
      <c r="C36" s="3"/>
      <c r="D36" s="3"/>
      <c r="E36" s="3"/>
      <c r="F36" s="7">
        <v>2035.83</v>
      </c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>
        <v>116.52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-1.9103794102193206E-9</v>
      </c>
      <c r="G40" s="3"/>
      <c r="H40" s="4" t="s">
        <v>33</v>
      </c>
      <c r="I40" s="3"/>
      <c r="J40" s="3"/>
      <c r="K40" s="3"/>
      <c r="L40" s="3"/>
      <c r="M40" s="11">
        <f>SUM(M7:M39)</f>
        <v>-6.402842700481415E-10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B42" sqref="B42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43845.0</v>
      </c>
      <c r="D7" s="3"/>
      <c r="E7" s="3"/>
      <c r="F7" s="6">
        <v>1.330715855E7</v>
      </c>
      <c r="G7" s="3"/>
      <c r="H7" s="4" t="s">
        <v>5</v>
      </c>
      <c r="I7" s="3"/>
      <c r="J7" s="3"/>
      <c r="K7" s="3"/>
      <c r="L7" s="3"/>
      <c r="M7" s="6">
        <v>3.399961836E7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267537.4</v>
      </c>
      <c r="E11" s="3"/>
      <c r="F11" s="3"/>
      <c r="G11" s="3"/>
      <c r="H11" s="3"/>
      <c r="I11" s="3" t="s">
        <v>8</v>
      </c>
      <c r="J11" s="3"/>
      <c r="K11" s="7">
        <v>32844.73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43496.28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483410.14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-1.303962115E7</v>
      </c>
      <c r="G14" s="3"/>
      <c r="H14" s="3"/>
      <c r="I14" s="3" t="s">
        <v>13</v>
      </c>
      <c r="J14" s="3"/>
      <c r="K14" s="3"/>
      <c r="L14" s="3"/>
      <c r="M14" s="8">
        <f>-M7+K11+K12+K16+K18</f>
        <v>-3.392327735E7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6490.52</v>
      </c>
      <c r="E21" s="3"/>
      <c r="F21" s="8">
        <f>-D21</f>
        <v>-6490.52</v>
      </c>
      <c r="G21" s="3"/>
      <c r="H21" s="3"/>
      <c r="I21" s="3" t="s">
        <v>17</v>
      </c>
      <c r="J21" s="3"/>
      <c r="K21" s="7">
        <v>1240.61</v>
      </c>
      <c r="L21" s="3"/>
      <c r="M21" s="8">
        <f>-K21</f>
        <v>-1240.61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145652.74</v>
      </c>
      <c r="E24" s="3"/>
      <c r="F24" s="8">
        <f>-D24</f>
        <v>-145652.74</v>
      </c>
      <c r="G24" s="3"/>
      <c r="H24" s="3"/>
      <c r="I24" s="3" t="s">
        <v>20</v>
      </c>
      <c r="J24" s="3"/>
      <c r="K24" s="7">
        <v>13107.69</v>
      </c>
      <c r="L24" s="3"/>
      <c r="M24" s="8">
        <f>-K24</f>
        <v>-13107.69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3387.04</v>
      </c>
      <c r="G26" s="3"/>
      <c r="H26" s="3"/>
      <c r="I26" s="3" t="s">
        <v>21</v>
      </c>
      <c r="J26" s="3"/>
      <c r="K26" s="3"/>
      <c r="L26" s="3"/>
      <c r="M26" s="7">
        <v>3428.21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>
        <v>829.5</v>
      </c>
      <c r="E28" s="3"/>
      <c r="F28" s="10"/>
      <c r="G28" s="3"/>
      <c r="H28" s="3"/>
      <c r="I28" s="3" t="s">
        <v>22</v>
      </c>
      <c r="J28" s="3"/>
      <c r="K28" s="7">
        <v>5.99</v>
      </c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118891.18</v>
      </c>
      <c r="E30" s="3"/>
      <c r="F30" s="8">
        <f>-D30</f>
        <v>-118891.18</v>
      </c>
      <c r="G30" s="3"/>
      <c r="H30" s="3"/>
      <c r="I30" s="3" t="s">
        <v>23</v>
      </c>
      <c r="J30" s="3"/>
      <c r="K30" s="7">
        <v>65420.92</v>
      </c>
      <c r="L30" s="3"/>
      <c r="M30" s="8">
        <f>-K30</f>
        <v>-65420.92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-3870.32</v>
      </c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>
        <v>-9331.32</v>
      </c>
      <c r="G34" s="3"/>
      <c r="H34" s="3"/>
      <c r="I34" s="3" t="s">
        <v>26</v>
      </c>
      <c r="J34" s="3"/>
      <c r="K34" s="3"/>
      <c r="L34" s="3"/>
      <c r="M34" s="7">
        <v>0.51</v>
      </c>
    </row>
    <row r="35" spans="8:8" ht="13.5" customHeight="1">
      <c r="A35" s="3"/>
      <c r="B35" s="3" t="s">
        <v>27</v>
      </c>
      <c r="C35" s="3"/>
      <c r="D35" s="3"/>
      <c r="E35" s="3"/>
      <c r="F35" s="7">
        <v>3870.32</v>
      </c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>
        <v>9331.32</v>
      </c>
      <c r="G36" s="3"/>
      <c r="H36" s="3"/>
      <c r="I36" s="3" t="s">
        <v>28</v>
      </c>
      <c r="J36" s="3"/>
      <c r="K36" s="3"/>
      <c r="L36" s="3"/>
      <c r="M36" s="7">
        <v>-0.51</v>
      </c>
    </row>
    <row r="37" spans="8:8" ht="13.5" customHeight="1">
      <c r="A37" s="3"/>
      <c r="B37" s="3" t="s">
        <v>29</v>
      </c>
      <c r="C37" s="3"/>
      <c r="D37" s="3"/>
      <c r="E37" s="3"/>
      <c r="F37" s="7">
        <v>23.0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>
        <v>87.0</v>
      </c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3.92901711165905E-10</v>
      </c>
      <c r="G40" s="3"/>
      <c r="H40" s="4" t="s">
        <v>33</v>
      </c>
      <c r="I40" s="3"/>
      <c r="J40" s="3"/>
      <c r="K40" s="3"/>
      <c r="L40" s="3"/>
      <c r="M40" s="11">
        <f>SUM(M7:M39)</f>
        <v>-2.0881998352706432E-9</v>
      </c>
    </row>
    <row r="41" spans="8:8" ht="13.5" customHeight="1">
      <c r="A41" s="3"/>
      <c r="B41" s="3" t="s">
        <v>42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7" showZeros="0">
      <selection activeCell="H36" sqref="H36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43846.0</v>
      </c>
      <c r="D7" s="3"/>
      <c r="E7" s="3"/>
      <c r="F7" s="6">
        <v>1.439803713E7</v>
      </c>
      <c r="G7" s="3"/>
      <c r="H7" s="4" t="s">
        <v>5</v>
      </c>
      <c r="I7" s="3"/>
      <c r="J7" s="3"/>
      <c r="K7" s="3"/>
      <c r="L7" s="3"/>
      <c r="M7" s="6">
        <v>2.775051908E7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247313.7</v>
      </c>
      <c r="E11" s="3"/>
      <c r="F11" s="3"/>
      <c r="G11" s="3"/>
      <c r="H11" s="3"/>
      <c r="I11" s="3" t="s">
        <v>8</v>
      </c>
      <c r="J11" s="3"/>
      <c r="K11" s="7">
        <v>4143.51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34920.27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47943.5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-1.415072343E7</v>
      </c>
      <c r="G14" s="3"/>
      <c r="H14" s="3"/>
      <c r="I14" s="3" t="s">
        <v>13</v>
      </c>
      <c r="J14" s="3"/>
      <c r="K14" s="3"/>
      <c r="L14" s="3"/>
      <c r="M14" s="8">
        <f>-M7+K11+K12+K16+K18</f>
        <v>-2.77111553E7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>
        <v>300.0</v>
      </c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509.99</v>
      </c>
      <c r="E21" s="3"/>
      <c r="F21" s="8">
        <f>-D21</f>
        <v>-509.99</v>
      </c>
      <c r="G21" s="3"/>
      <c r="H21" s="3"/>
      <c r="I21" s="3" t="s">
        <v>17</v>
      </c>
      <c r="J21" s="3"/>
      <c r="K21" s="7">
        <v>650.0</v>
      </c>
      <c r="L21" s="3"/>
      <c r="M21" s="8">
        <f>-K21</f>
        <v>-650.0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133549.45</v>
      </c>
      <c r="E24" s="3"/>
      <c r="F24" s="8">
        <f>-D24</f>
        <v>-133549.45</v>
      </c>
      <c r="G24" s="3"/>
      <c r="H24" s="3"/>
      <c r="I24" s="3" t="s">
        <v>20</v>
      </c>
      <c r="J24" s="3"/>
      <c r="K24" s="7">
        <v>10492.28</v>
      </c>
      <c r="L24" s="3"/>
      <c r="M24" s="8">
        <f>-K24</f>
        <v>-10492.28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3463.97</v>
      </c>
      <c r="G26" s="3"/>
      <c r="H26" s="3"/>
      <c r="I26" s="3" t="s">
        <v>21</v>
      </c>
      <c r="J26" s="3"/>
      <c r="K26" s="3"/>
      <c r="L26" s="3"/>
      <c r="M26" s="7">
        <v>8633.66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>
        <v>50.0</v>
      </c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116890.84</v>
      </c>
      <c r="E30" s="3"/>
      <c r="F30" s="8">
        <f>-D30</f>
        <v>-116890.84</v>
      </c>
      <c r="G30" s="3"/>
      <c r="H30" s="3"/>
      <c r="I30" s="3" t="s">
        <v>23</v>
      </c>
      <c r="J30" s="3"/>
      <c r="K30" s="7">
        <v>36855.16</v>
      </c>
      <c r="L30" s="3"/>
      <c r="M30" s="8">
        <f>-K30</f>
        <v>-36855.16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-2949.31</v>
      </c>
      <c r="G33" s="3"/>
      <c r="H33" s="3"/>
      <c r="I33" s="3" t="s">
        <v>25</v>
      </c>
      <c r="J33" s="3"/>
      <c r="K33" s="3"/>
      <c r="L33" s="3"/>
      <c r="M33" s="7">
        <v>0.99</v>
      </c>
    </row>
    <row r="34" spans="8:8" ht="13.5" customHeight="1">
      <c r="A34" s="3"/>
      <c r="B34" s="3" t="s">
        <v>26</v>
      </c>
      <c r="C34" s="3"/>
      <c r="D34" s="3"/>
      <c r="E34" s="3"/>
      <c r="F34" s="7">
        <v>-4917.88</v>
      </c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>
        <v>2949.31</v>
      </c>
      <c r="G35" s="3"/>
      <c r="H35" s="3"/>
      <c r="I35" s="3" t="s">
        <v>27</v>
      </c>
      <c r="J35" s="3"/>
      <c r="K35" s="3"/>
      <c r="L35" s="3"/>
      <c r="M35" s="7">
        <v>-0.99</v>
      </c>
    </row>
    <row r="36" spans="8:8" ht="13.5" customHeight="1">
      <c r="A36" s="3"/>
      <c r="B36" s="3" t="s">
        <v>28</v>
      </c>
      <c r="C36" s="3"/>
      <c r="D36" s="3"/>
      <c r="E36" s="3"/>
      <c r="F36" s="7">
        <v>4917.88</v>
      </c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>
        <v>172.61</v>
      </c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1.1190195436938666E-9</v>
      </c>
      <c r="G40" s="3"/>
      <c r="H40" s="4" t="s">
        <v>33</v>
      </c>
      <c r="I40" s="3"/>
      <c r="J40" s="3"/>
      <c r="K40" s="3"/>
      <c r="L40" s="3"/>
      <c r="M40" s="11">
        <f>SUM(M7:M39)</f>
        <v>-2.5320332497358322E-9</v>
      </c>
    </row>
    <row r="41" spans="8:8" ht="13.5" customHeight="1">
      <c r="A41" s="3"/>
      <c r="B41" s="3" t="s">
        <v>43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 zoomScale="44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 zoomScale="38">
      <selection activeCell="A1" sqref="A1:IV65536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 t="s">
        <v>44</v>
      </c>
      <c r="D7" s="3"/>
      <c r="E7" s="3"/>
      <c r="F7" s="6">
        <v>3.579923551E7</v>
      </c>
      <c r="G7" s="3"/>
      <c r="H7" s="4" t="s">
        <v>5</v>
      </c>
      <c r="I7" s="3"/>
      <c r="J7" s="3"/>
      <c r="K7" s="3"/>
      <c r="L7" s="3"/>
      <c r="M7" s="6">
        <v>5824531.209999999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424400.64999999997</v>
      </c>
      <c r="E11" s="3"/>
      <c r="F11" s="3"/>
      <c r="G11" s="3"/>
      <c r="H11" s="3"/>
      <c r="I11" s="3" t="s">
        <v>8</v>
      </c>
      <c r="J11" s="3"/>
      <c r="K11" s="7">
        <v>8478.849999999999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15596.43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-3.537483486E7</v>
      </c>
      <c r="G14" s="3"/>
      <c r="H14" s="3"/>
      <c r="I14" s="3" t="s">
        <v>13</v>
      </c>
      <c r="J14" s="3"/>
      <c r="K14" s="3"/>
      <c r="L14" s="3"/>
      <c r="M14" s="8">
        <f>-M7+K11+K12+K16+K18</f>
        <v>-5800455.93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3013.02</v>
      </c>
      <c r="E21" s="3"/>
      <c r="F21" s="8">
        <f>-D21</f>
        <v>-3013.02</v>
      </c>
      <c r="G21" s="3"/>
      <c r="H21" s="3"/>
      <c r="I21" s="3" t="s">
        <v>17</v>
      </c>
      <c r="J21" s="3"/>
      <c r="K21" s="7">
        <v>10330.76</v>
      </c>
      <c r="L21" s="3"/>
      <c r="M21" s="8">
        <f>-K21</f>
        <v>-10330.76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421387.6299999985</v>
      </c>
      <c r="G40" s="3"/>
      <c r="H40" s="4" t="s">
        <v>33</v>
      </c>
      <c r="I40" s="3"/>
      <c r="J40" s="3"/>
      <c r="K40" s="3"/>
      <c r="L40" s="3"/>
      <c r="M40" s="11">
        <f>SUM(M7:M39)</f>
        <v>13744.51999999933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tabSelected="1" workbookViewId="0" showZeros="0" zoomScale="38">
      <selection activeCell="A1" sqref="A1:IV65536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 t="s">
        <v>44</v>
      </c>
      <c r="D7" s="3"/>
      <c r="E7" s="3"/>
      <c r="F7" s="6">
        <v>3.579923551E7</v>
      </c>
      <c r="G7" s="3"/>
      <c r="H7" s="4" t="s">
        <v>5</v>
      </c>
      <c r="I7" s="3"/>
      <c r="J7" s="3"/>
      <c r="K7" s="3"/>
      <c r="L7" s="3"/>
      <c r="M7" s="6">
        <v>5824531.209999999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424400.64999999997</v>
      </c>
      <c r="E11" s="3"/>
      <c r="F11" s="3"/>
      <c r="G11" s="3"/>
      <c r="H11" s="3"/>
      <c r="I11" s="3" t="s">
        <v>8</v>
      </c>
      <c r="J11" s="3"/>
      <c r="K11" s="7">
        <v>8478.849999999999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15596.43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-3.537483486E7</v>
      </c>
      <c r="G14" s="3"/>
      <c r="H14" s="3"/>
      <c r="I14" s="3" t="s">
        <v>13</v>
      </c>
      <c r="J14" s="3"/>
      <c r="K14" s="3"/>
      <c r="L14" s="3"/>
      <c r="M14" s="8">
        <f>-M7+K11+K12+K16+K18</f>
        <v>-5800455.93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3013.02</v>
      </c>
      <c r="E21" s="3"/>
      <c r="F21" s="8">
        <f>-D21</f>
        <v>-3013.02</v>
      </c>
      <c r="G21" s="3"/>
      <c r="H21" s="3"/>
      <c r="I21" s="3" t="s">
        <v>17</v>
      </c>
      <c r="J21" s="3"/>
      <c r="K21" s="7">
        <v>10330.76</v>
      </c>
      <c r="L21" s="3"/>
      <c r="M21" s="8">
        <f>-K21</f>
        <v>-10330.76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421387.6299999985</v>
      </c>
      <c r="G40" s="3"/>
      <c r="H40" s="4" t="s">
        <v>33</v>
      </c>
      <c r="I40" s="3"/>
      <c r="J40" s="3"/>
      <c r="K40" s="3"/>
      <c r="L40" s="3"/>
      <c r="M40" s="11">
        <f>SUM(M7:M39)</f>
        <v>13744.51999999933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9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>
        <v>0.0</v>
      </c>
      <c r="G7" s="3"/>
      <c r="H7" s="4" t="s">
        <v>5</v>
      </c>
      <c r="I7" s="3"/>
      <c r="J7" s="3"/>
      <c r="K7" s="3"/>
      <c r="L7" s="3"/>
      <c r="M7" s="6">
        <v>1.068853689E7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-1.068853689E7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9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>
        <v>0.0</v>
      </c>
      <c r="G7" s="3"/>
      <c r="H7" s="4" t="s">
        <v>5</v>
      </c>
      <c r="I7" s="3"/>
      <c r="J7" s="3"/>
      <c r="K7" s="3"/>
      <c r="L7" s="3"/>
      <c r="M7" s="6">
        <v>98103.5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-98103.5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I41" sqref="I41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9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9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3" showZeros="0">
      <selection activeCell="F46" sqref="F46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43833.0</v>
      </c>
      <c r="D7" s="3"/>
      <c r="E7" s="3"/>
      <c r="F7" s="6">
        <v>2.287300712E7</v>
      </c>
      <c r="G7" s="3"/>
      <c r="H7" s="4" t="s">
        <v>5</v>
      </c>
      <c r="I7" s="3"/>
      <c r="J7" s="3"/>
      <c r="K7" s="3"/>
      <c r="L7" s="3"/>
      <c r="M7" s="6">
        <v>3.502363134E7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409829.91</v>
      </c>
      <c r="E11" s="3"/>
      <c r="F11" s="3"/>
      <c r="G11" s="3"/>
      <c r="H11" s="3"/>
      <c r="I11" s="3" t="s">
        <v>8</v>
      </c>
      <c r="J11" s="3"/>
      <c r="K11" s="7">
        <v>9148.64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56249.5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60774.59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-2.246317721E7</v>
      </c>
      <c r="G14" s="3"/>
      <c r="H14" s="3"/>
      <c r="I14" s="3" t="s">
        <v>13</v>
      </c>
      <c r="J14" s="3"/>
      <c r="K14" s="3"/>
      <c r="L14" s="3"/>
      <c r="M14" s="8">
        <f>-M7+K11+K12+K16+K18</f>
        <v>-3.49582332E7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18354.75</v>
      </c>
      <c r="E21" s="3"/>
      <c r="F21" s="8">
        <f>-D21</f>
        <v>-18354.75</v>
      </c>
      <c r="G21" s="3"/>
      <c r="H21" s="3"/>
      <c r="I21" s="3" t="s">
        <v>17</v>
      </c>
      <c r="J21" s="3"/>
      <c r="K21" s="7">
        <v>1341.5</v>
      </c>
      <c r="L21" s="3"/>
      <c r="M21" s="8">
        <f>-K21</f>
        <v>-1341.5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219125.5</v>
      </c>
      <c r="E24" s="3"/>
      <c r="F24" s="8">
        <f>-D24</f>
        <v>-219125.5</v>
      </c>
      <c r="G24" s="3"/>
      <c r="H24" s="3"/>
      <c r="I24" s="3" t="s">
        <v>20</v>
      </c>
      <c r="J24" s="3"/>
      <c r="K24" s="7">
        <v>20558.94</v>
      </c>
      <c r="L24" s="3"/>
      <c r="M24" s="8">
        <f>-K24</f>
        <v>-20558.94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6357.77</v>
      </c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173272.53</v>
      </c>
      <c r="E30" s="3"/>
      <c r="F30" s="8">
        <f>-D30</f>
        <v>-173272.53</v>
      </c>
      <c r="G30" s="3"/>
      <c r="H30" s="3"/>
      <c r="I30" s="3" t="s">
        <v>23</v>
      </c>
      <c r="J30" s="3"/>
      <c r="K30" s="7">
        <v>43497.7</v>
      </c>
      <c r="L30" s="3"/>
      <c r="M30" s="8">
        <f>-K30</f>
        <v>-43497.7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>
        <v>200.0</v>
      </c>
    </row>
    <row r="34" spans="8:8" ht="13.5" customHeight="1">
      <c r="A34" s="3"/>
      <c r="B34" s="3" t="s">
        <v>26</v>
      </c>
      <c r="C34" s="3"/>
      <c r="D34" s="3"/>
      <c r="E34" s="3"/>
      <c r="F34" s="7">
        <v>-5001.93</v>
      </c>
      <c r="G34" s="3"/>
      <c r="H34" s="3"/>
      <c r="I34" s="3" t="s">
        <v>26</v>
      </c>
      <c r="J34" s="3"/>
      <c r="K34" s="3"/>
      <c r="L34" s="3"/>
      <c r="M34" s="7">
        <v>86.96</v>
      </c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>
        <v>-200.0</v>
      </c>
    </row>
    <row r="36" spans="8:8" ht="13.5" customHeight="1">
      <c r="A36" s="3"/>
      <c r="B36" s="3" t="s">
        <v>28</v>
      </c>
      <c r="C36" s="3"/>
      <c r="D36" s="3"/>
      <c r="E36" s="3"/>
      <c r="F36" s="7">
        <v>5001.93</v>
      </c>
      <c r="G36" s="3"/>
      <c r="H36" s="3"/>
      <c r="I36" s="3" t="s">
        <v>28</v>
      </c>
      <c r="J36" s="3"/>
      <c r="K36" s="3"/>
      <c r="L36" s="3"/>
      <c r="M36" s="7">
        <v>-86.96</v>
      </c>
    </row>
    <row r="37" spans="8:8" ht="13.5" customHeight="1">
      <c r="A37" s="3"/>
      <c r="B37" s="3" t="s">
        <v>29</v>
      </c>
      <c r="C37" s="3"/>
      <c r="D37" s="3"/>
      <c r="E37" s="3"/>
      <c r="F37" s="7">
        <v>10.1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>
        <v>-5445.0</v>
      </c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1.4006218407303095E-10</v>
      </c>
      <c r="G40" s="3"/>
      <c r="H40" s="4" t="s">
        <v>33</v>
      </c>
      <c r="I40" s="3"/>
      <c r="J40" s="3"/>
      <c r="K40" s="3"/>
      <c r="L40" s="3"/>
      <c r="M40" s="11">
        <f>SUM(M7:M39)</f>
        <v>5.966143135083257E-10</v>
      </c>
    </row>
    <row r="41" spans="8:8" ht="13.5" customHeight="1">
      <c r="A41" s="3"/>
      <c r="B41" s="3" t="s">
        <v>35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9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3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4" showZeros="0">
      <selection activeCell="M28" sqref="M2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13" showZeros="0">
      <selection activeCell="M29" sqref="M29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/>
      <c r="D7" s="3"/>
      <c r="E7" s="3"/>
      <c r="F7" s="6"/>
      <c r="G7" s="3"/>
      <c r="H7" s="4" t="s">
        <v>5</v>
      </c>
      <c r="I7" s="3"/>
      <c r="J7" s="3"/>
      <c r="K7" s="3"/>
      <c r="L7" s="3"/>
      <c r="M7" s="6"/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/>
      <c r="E11" s="3"/>
      <c r="F11" s="3"/>
      <c r="G11" s="3"/>
      <c r="H11" s="3"/>
      <c r="I11" s="3" t="s">
        <v>8</v>
      </c>
      <c r="J11" s="3"/>
      <c r="K11" s="7"/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/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0.0</v>
      </c>
      <c r="G14" s="3"/>
      <c r="H14" s="3"/>
      <c r="I14" s="3" t="s">
        <v>13</v>
      </c>
      <c r="J14" s="3"/>
      <c r="K14" s="3"/>
      <c r="L14" s="3"/>
      <c r="M14" s="8">
        <f>-M7+K11+K12+K16+K18</f>
        <v>0.0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/>
      <c r="E21" s="3"/>
      <c r="F21" s="8">
        <f>-D21</f>
        <v>0.0</v>
      </c>
      <c r="G21" s="3"/>
      <c r="H21" s="3"/>
      <c r="I21" s="3" t="s">
        <v>17</v>
      </c>
      <c r="J21" s="3"/>
      <c r="K21" s="7"/>
      <c r="L21" s="3"/>
      <c r="M21" s="8">
        <f>-K21</f>
        <v>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/>
      <c r="E24" s="3"/>
      <c r="F24" s="8">
        <f>-D24</f>
        <v>0.0</v>
      </c>
      <c r="G24" s="3"/>
      <c r="H24" s="3"/>
      <c r="I24" s="3" t="s">
        <v>20</v>
      </c>
      <c r="J24" s="3"/>
      <c r="K24" s="7"/>
      <c r="L24" s="3"/>
      <c r="M24" s="8">
        <f>-K24</f>
        <v>0.0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/>
      <c r="E30" s="3"/>
      <c r="F30" s="8">
        <f>-D30</f>
        <v>0.0</v>
      </c>
      <c r="G30" s="3"/>
      <c r="H30" s="3"/>
      <c r="I30" s="3" t="s">
        <v>23</v>
      </c>
      <c r="J30" s="3"/>
      <c r="K30" s="7"/>
      <c r="L30" s="3"/>
      <c r="M30" s="8">
        <f>-K30</f>
        <v>0.0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/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/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/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/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0.0</v>
      </c>
      <c r="G40" s="3"/>
      <c r="H40" s="4" t="s">
        <v>33</v>
      </c>
      <c r="I40" s="3"/>
      <c r="J40" s="3"/>
      <c r="K40" s="3"/>
      <c r="L40" s="3"/>
      <c r="M40" s="11">
        <f>SUM(M7:M39)</f>
        <v>0.0</v>
      </c>
    </row>
    <row r="41" spans="8:8" ht="13.5" customHeight="1">
      <c r="A41" s="3"/>
      <c r="B41" s="3" t="s">
        <v>34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7" showZeros="0">
      <selection activeCell="B44" sqref="B44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43836.0</v>
      </c>
      <c r="D7" s="3"/>
      <c r="E7" s="3"/>
      <c r="F7" s="6">
        <v>3.408265818E7</v>
      </c>
      <c r="G7" s="3"/>
      <c r="H7" s="4" t="s">
        <v>5</v>
      </c>
      <c r="I7" s="3"/>
      <c r="J7" s="3"/>
      <c r="K7" s="3"/>
      <c r="L7" s="3"/>
      <c r="M7" s="6">
        <v>7736181.56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452083.47</v>
      </c>
      <c r="E11" s="3"/>
      <c r="F11" s="3"/>
      <c r="G11" s="3"/>
      <c r="H11" s="3"/>
      <c r="I11" s="3" t="s">
        <v>8</v>
      </c>
      <c r="J11" s="3"/>
      <c r="K11" s="7">
        <v>104878.71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3128.2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-3.363057471E7</v>
      </c>
      <c r="G14" s="3"/>
      <c r="H14" s="3"/>
      <c r="I14" s="3" t="s">
        <v>13</v>
      </c>
      <c r="J14" s="3"/>
      <c r="K14" s="3"/>
      <c r="L14" s="3"/>
      <c r="M14" s="8">
        <f>-M7+K11+K12+K16+K18</f>
        <v>-7628174.65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10874.63</v>
      </c>
      <c r="E21" s="3"/>
      <c r="F21" s="8">
        <f>-D21</f>
        <v>-10874.63</v>
      </c>
      <c r="G21" s="3"/>
      <c r="H21" s="3"/>
      <c r="I21" s="3" t="s">
        <v>17</v>
      </c>
      <c r="J21" s="3"/>
      <c r="K21" s="7">
        <v>1035.0</v>
      </c>
      <c r="L21" s="3"/>
      <c r="M21" s="8">
        <f>-K21</f>
        <v>-1035.0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232741.87</v>
      </c>
      <c r="E24" s="3"/>
      <c r="F24" s="8">
        <f>-D24</f>
        <v>-232741.87</v>
      </c>
      <c r="G24" s="3"/>
      <c r="H24" s="3"/>
      <c r="I24" s="3" t="s">
        <v>20</v>
      </c>
      <c r="J24" s="3"/>
      <c r="K24" s="7">
        <v>6312.07</v>
      </c>
      <c r="L24" s="3"/>
      <c r="M24" s="8">
        <f>-K24</f>
        <v>-6312.07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23404.74</v>
      </c>
      <c r="G26" s="3"/>
      <c r="H26" s="3"/>
      <c r="I26" s="3" t="s">
        <v>21</v>
      </c>
      <c r="J26" s="3"/>
      <c r="K26" s="3"/>
      <c r="L26" s="3"/>
      <c r="M26" s="7">
        <v>2019.5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>
        <v>1.0</v>
      </c>
      <c r="E28" s="3"/>
      <c r="F28" s="10"/>
      <c r="G28" s="3"/>
      <c r="H28" s="3"/>
      <c r="I28" s="3" t="s">
        <v>22</v>
      </c>
      <c r="J28" s="3"/>
      <c r="K28" s="7">
        <v>19019.64</v>
      </c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232012.25</v>
      </c>
      <c r="E30" s="3"/>
      <c r="F30" s="8">
        <f>-D30</f>
        <v>-232012.25</v>
      </c>
      <c r="G30" s="3"/>
      <c r="H30" s="3"/>
      <c r="I30" s="3" t="s">
        <v>23</v>
      </c>
      <c r="J30" s="3"/>
      <c r="K30" s="7">
        <v>102679.34</v>
      </c>
      <c r="L30" s="3"/>
      <c r="M30" s="8">
        <f>-K30</f>
        <v>-102679.34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-7434.71</v>
      </c>
      <c r="G33" s="3"/>
      <c r="H33" s="3"/>
      <c r="I33" s="3" t="s">
        <v>25</v>
      </c>
      <c r="J33" s="3"/>
      <c r="K33" s="3"/>
      <c r="L33" s="3"/>
      <c r="M33" s="7">
        <v>1.61</v>
      </c>
    </row>
    <row r="34" spans="8:8" ht="13.5" customHeight="1">
      <c r="A34" s="3"/>
      <c r="B34" s="3" t="s">
        <v>26</v>
      </c>
      <c r="C34" s="3"/>
      <c r="D34" s="3"/>
      <c r="E34" s="3"/>
      <c r="F34" s="7">
        <v>-4809.04</v>
      </c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>
        <v>7434.71</v>
      </c>
      <c r="G35" s="3"/>
      <c r="H35" s="3"/>
      <c r="I35" s="3" t="s">
        <v>27</v>
      </c>
      <c r="J35" s="3"/>
      <c r="K35" s="3"/>
      <c r="L35" s="3"/>
      <c r="M35" s="7">
        <v>-1.61</v>
      </c>
    </row>
    <row r="36" spans="8:8" ht="13.5" customHeight="1">
      <c r="A36" s="3"/>
      <c r="B36" s="3" t="s">
        <v>28</v>
      </c>
      <c r="C36" s="3"/>
      <c r="D36" s="3"/>
      <c r="E36" s="3"/>
      <c r="F36" s="7">
        <v>4809.04</v>
      </c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>
        <v>81.05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>
        <v>59.49</v>
      </c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-1.2014069739052502E-9</v>
      </c>
      <c r="G40" s="3"/>
      <c r="H40" s="4" t="s">
        <v>33</v>
      </c>
      <c r="I40" s="3"/>
      <c r="J40" s="3"/>
      <c r="K40" s="3"/>
      <c r="L40" s="3"/>
      <c r="M40" s="11">
        <f>SUM(M7:M39)</f>
        <v>-7.8580342233181E-10</v>
      </c>
    </row>
    <row r="41" spans="8:8" ht="13.5" customHeight="1">
      <c r="A41" s="3"/>
      <c r="B41" s="3" t="s">
        <v>35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A41" sqref="A41:F41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43837.0</v>
      </c>
      <c r="D7" s="3"/>
      <c r="E7" s="3"/>
      <c r="F7" s="6">
        <v>1.998814618E7</v>
      </c>
      <c r="G7" s="3"/>
      <c r="H7" s="4" t="s">
        <v>5</v>
      </c>
      <c r="I7" s="3"/>
      <c r="J7" s="3"/>
      <c r="K7" s="3"/>
      <c r="L7" s="3"/>
      <c r="M7" s="6">
        <v>6408817.51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422214.55</v>
      </c>
      <c r="E11" s="3"/>
      <c r="F11" s="3"/>
      <c r="G11" s="3"/>
      <c r="H11" s="3"/>
      <c r="I11" s="3" t="s">
        <v>8</v>
      </c>
      <c r="J11" s="3"/>
      <c r="K11" s="7">
        <v>225390.31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23418.67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326.0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-1.956593163E7</v>
      </c>
      <c r="G14" s="3"/>
      <c r="H14" s="3"/>
      <c r="I14" s="3" t="s">
        <v>13</v>
      </c>
      <c r="J14" s="3"/>
      <c r="K14" s="3"/>
      <c r="L14" s="3"/>
      <c r="M14" s="8">
        <f>-M7+K11+K12+K16+K18</f>
        <v>-6160008.53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17304.7</v>
      </c>
      <c r="E21" s="3"/>
      <c r="F21" s="8">
        <f>-D21</f>
        <v>-17304.7</v>
      </c>
      <c r="G21" s="3"/>
      <c r="H21" s="3"/>
      <c r="I21" s="3" t="s">
        <v>17</v>
      </c>
      <c r="J21" s="3"/>
      <c r="K21" s="7">
        <v>250.0</v>
      </c>
      <c r="L21" s="3"/>
      <c r="M21" s="8">
        <f>-K21</f>
        <v>-250.0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196597.96</v>
      </c>
      <c r="E24" s="3"/>
      <c r="F24" s="8">
        <f>-D24</f>
        <v>-196597.96</v>
      </c>
      <c r="G24" s="3"/>
      <c r="H24" s="3"/>
      <c r="I24" s="3" t="s">
        <v>20</v>
      </c>
      <c r="J24" s="3"/>
      <c r="K24" s="7">
        <v>8032.5</v>
      </c>
      <c r="L24" s="3"/>
      <c r="M24" s="8">
        <f>-K24</f>
        <v>-8032.5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3045.74</v>
      </c>
      <c r="G26" s="3"/>
      <c r="H26" s="3"/>
      <c r="I26" s="3" t="s">
        <v>21</v>
      </c>
      <c r="J26" s="3"/>
      <c r="K26" s="3"/>
      <c r="L26" s="3"/>
      <c r="M26" s="7">
        <v>1118.0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211505.63</v>
      </c>
      <c r="E30" s="3"/>
      <c r="F30" s="8">
        <f>-D30</f>
        <v>-211505.63</v>
      </c>
      <c r="G30" s="3"/>
      <c r="H30" s="3"/>
      <c r="I30" s="3" t="s">
        <v>23</v>
      </c>
      <c r="J30" s="3"/>
      <c r="K30" s="7">
        <v>241644.48</v>
      </c>
      <c r="L30" s="3"/>
      <c r="M30" s="8">
        <f>-K30</f>
        <v>-241644.48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-2141.46</v>
      </c>
      <c r="G33" s="3"/>
      <c r="H33" s="3"/>
      <c r="I33" s="3" t="s">
        <v>25</v>
      </c>
      <c r="J33" s="3"/>
      <c r="K33" s="3"/>
      <c r="L33" s="3"/>
      <c r="M33" s="7">
        <v>1.12</v>
      </c>
    </row>
    <row r="34" spans="8:8" ht="13.5" customHeight="1">
      <c r="A34" s="3"/>
      <c r="B34" s="3" t="s">
        <v>26</v>
      </c>
      <c r="C34" s="3"/>
      <c r="D34" s="3"/>
      <c r="E34" s="3"/>
      <c r="F34" s="7">
        <v>-5830.17</v>
      </c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>
        <v>2141.46</v>
      </c>
      <c r="G35" s="3"/>
      <c r="H35" s="3"/>
      <c r="I35" s="3" t="s">
        <v>27</v>
      </c>
      <c r="J35" s="3"/>
      <c r="K35" s="3"/>
      <c r="L35" s="3"/>
      <c r="M35" s="7">
        <v>-1.12</v>
      </c>
    </row>
    <row r="36" spans="8:8" ht="13.5" customHeight="1">
      <c r="A36" s="3"/>
      <c r="B36" s="3" t="s">
        <v>28</v>
      </c>
      <c r="C36" s="3"/>
      <c r="D36" s="3"/>
      <c r="E36" s="3"/>
      <c r="F36" s="7">
        <v>5830.17</v>
      </c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36</v>
      </c>
      <c r="C38" s="3"/>
      <c r="D38" s="3"/>
      <c r="E38" s="3"/>
      <c r="F38" s="7">
        <v>148.0</v>
      </c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7.275957614183426E-10</v>
      </c>
      <c r="G40" s="3"/>
      <c r="H40" s="4" t="s">
        <v>33</v>
      </c>
      <c r="I40" s="3"/>
      <c r="J40" s="3"/>
      <c r="K40" s="3"/>
      <c r="L40" s="3"/>
      <c r="M40" s="11">
        <f>SUM(M7:M39)</f>
        <v>-4.94765117764473E-10</v>
      </c>
    </row>
    <row r="41" spans="8:8" ht="13.5" customHeight="1">
      <c r="A41" s="3"/>
      <c r="B41" s="3" t="s">
        <v>37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G43" sqref="G43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43838.0</v>
      </c>
      <c r="D7" s="3"/>
      <c r="E7" s="3"/>
      <c r="F7" s="6">
        <v>1.253120066E7</v>
      </c>
      <c r="G7" s="3"/>
      <c r="H7" s="4" t="s">
        <v>5</v>
      </c>
      <c r="I7" s="3"/>
      <c r="J7" s="3"/>
      <c r="K7" s="3"/>
      <c r="L7" s="3"/>
      <c r="M7" s="6">
        <v>1.629340711E7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184026.17</v>
      </c>
      <c r="E11" s="3"/>
      <c r="F11" s="3"/>
      <c r="G11" s="3"/>
      <c r="H11" s="3"/>
      <c r="I11" s="3" t="s">
        <v>8</v>
      </c>
      <c r="J11" s="3"/>
      <c r="K11" s="7">
        <v>54510.4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49959.67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-1.234717449E7</v>
      </c>
      <c r="G14" s="3"/>
      <c r="H14" s="3"/>
      <c r="I14" s="3" t="s">
        <v>13</v>
      </c>
      <c r="J14" s="3"/>
      <c r="K14" s="3"/>
      <c r="L14" s="3"/>
      <c r="M14" s="8">
        <f>-M7+K11+K12+K16+K18</f>
        <v>-1.618879104E7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>
        <v>146.0</v>
      </c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19451.12</v>
      </c>
      <c r="E21" s="3"/>
      <c r="F21" s="8">
        <f>-D21</f>
        <v>-19451.12</v>
      </c>
      <c r="G21" s="3"/>
      <c r="H21" s="3"/>
      <c r="I21" s="3" t="s">
        <v>17</v>
      </c>
      <c r="J21" s="3"/>
      <c r="K21" s="7">
        <v>1035.0</v>
      </c>
      <c r="L21" s="3"/>
      <c r="M21" s="8">
        <f>-K21</f>
        <v>-1035.0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82100.24</v>
      </c>
      <c r="E24" s="3"/>
      <c r="F24" s="8">
        <f>-D24</f>
        <v>-82100.24</v>
      </c>
      <c r="G24" s="3"/>
      <c r="H24" s="3"/>
      <c r="I24" s="3" t="s">
        <v>20</v>
      </c>
      <c r="J24" s="3"/>
      <c r="K24" s="7">
        <v>52423.46</v>
      </c>
      <c r="L24" s="3"/>
      <c r="M24" s="8">
        <f>-K24</f>
        <v>-52423.46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818.93</v>
      </c>
      <c r="G26" s="3"/>
      <c r="H26" s="3"/>
      <c r="I26" s="3" t="s">
        <v>21</v>
      </c>
      <c r="J26" s="3"/>
      <c r="K26" s="3"/>
      <c r="L26" s="3"/>
      <c r="M26" s="7">
        <v>24708.18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83324.66</v>
      </c>
      <c r="E30" s="3"/>
      <c r="F30" s="8">
        <f>-D30</f>
        <v>-83324.66</v>
      </c>
      <c r="G30" s="3"/>
      <c r="H30" s="3"/>
      <c r="I30" s="3" t="s">
        <v>23</v>
      </c>
      <c r="J30" s="3"/>
      <c r="K30" s="7">
        <v>75865.79</v>
      </c>
      <c r="L30" s="3"/>
      <c r="M30" s="8">
        <f>-K30</f>
        <v>-75865.79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-10088.08</v>
      </c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>
        <v>-1443.2</v>
      </c>
      <c r="G34" s="3"/>
      <c r="H34" s="3"/>
      <c r="I34" s="3" t="s">
        <v>26</v>
      </c>
      <c r="J34" s="3"/>
      <c r="K34" s="3"/>
      <c r="L34" s="3"/>
      <c r="M34" s="7">
        <v>3.01</v>
      </c>
    </row>
    <row r="35" spans="8:8" ht="13.5" customHeight="1">
      <c r="A35" s="3"/>
      <c r="B35" s="3" t="s">
        <v>27</v>
      </c>
      <c r="C35" s="3"/>
      <c r="D35" s="3"/>
      <c r="E35" s="3"/>
      <c r="F35" s="7">
        <v>10088.08</v>
      </c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>
        <v>1443.2</v>
      </c>
      <c r="G36" s="3"/>
      <c r="H36" s="3"/>
      <c r="I36" s="3" t="s">
        <v>28</v>
      </c>
      <c r="J36" s="3"/>
      <c r="K36" s="3"/>
      <c r="L36" s="3"/>
      <c r="M36" s="7">
        <v>-3.01</v>
      </c>
    </row>
    <row r="37" spans="8:8" ht="13.5" customHeight="1">
      <c r="A37" s="3"/>
      <c r="B37" s="3" t="s">
        <v>29</v>
      </c>
      <c r="C37" s="3"/>
      <c r="D37" s="3"/>
      <c r="E37" s="3"/>
      <c r="F37" s="7">
        <v>30.92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-8.624567726656096E-11</v>
      </c>
      <c r="G40" s="3"/>
      <c r="H40" s="4" t="s">
        <v>33</v>
      </c>
      <c r="I40" s="3"/>
      <c r="J40" s="3"/>
      <c r="K40" s="3"/>
      <c r="L40" s="3"/>
      <c r="M40" s="11">
        <f>SUM(M7:M39)</f>
        <v>3.055902197957039E-10</v>
      </c>
    </row>
    <row r="41" spans="8:8" ht="13.5" customHeight="1">
      <c r="A41" s="3"/>
      <c r="B41" s="3" t="s">
        <v>37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topLeftCell="A22" showZeros="0">
      <selection activeCell="D48" sqref="D48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43839.0</v>
      </c>
      <c r="D7" s="3"/>
      <c r="E7" s="3"/>
      <c r="F7" s="6">
        <v>1.103671837E7</v>
      </c>
      <c r="G7" s="3"/>
      <c r="H7" s="4" t="s">
        <v>5</v>
      </c>
      <c r="I7" s="3"/>
      <c r="J7" s="3"/>
      <c r="K7" s="3"/>
      <c r="L7" s="3"/>
      <c r="M7" s="6">
        <v>9555725.59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120599.85</v>
      </c>
      <c r="E11" s="3"/>
      <c r="F11" s="3"/>
      <c r="G11" s="3"/>
      <c r="H11" s="3"/>
      <c r="I11" s="3" t="s">
        <v>8</v>
      </c>
      <c r="J11" s="3"/>
      <c r="K11" s="7">
        <v>16709.96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3779.71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9232.9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-1.091611852E7</v>
      </c>
      <c r="G14" s="3"/>
      <c r="H14" s="3"/>
      <c r="I14" s="3" t="s">
        <v>13</v>
      </c>
      <c r="J14" s="3"/>
      <c r="K14" s="3"/>
      <c r="L14" s="3"/>
      <c r="M14" s="8">
        <f>-M7+K11+K12+K16+K18</f>
        <v>-9534933.91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>
        <v>302.01</v>
      </c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3385.54</v>
      </c>
      <c r="E21" s="3"/>
      <c r="F21" s="8">
        <f>-D21</f>
        <v>-3385.54</v>
      </c>
      <c r="G21" s="3"/>
      <c r="H21" s="3"/>
      <c r="I21" s="3" t="s">
        <v>17</v>
      </c>
      <c r="J21" s="3"/>
      <c r="K21" s="7">
        <v>200.0</v>
      </c>
      <c r="L21" s="3"/>
      <c r="M21" s="8">
        <f>-K21</f>
        <v>-200.0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64434.4</v>
      </c>
      <c r="E24" s="3"/>
      <c r="F24" s="8">
        <f>-D24</f>
        <v>-64434.4</v>
      </c>
      <c r="G24" s="3"/>
      <c r="H24" s="3"/>
      <c r="I24" s="3" t="s">
        <v>20</v>
      </c>
      <c r="J24" s="3"/>
      <c r="K24" s="7">
        <v>2722.4</v>
      </c>
      <c r="L24" s="3"/>
      <c r="M24" s="8">
        <f>-K24</f>
        <v>-2722.4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/>
      <c r="G26" s="3"/>
      <c r="H26" s="3"/>
      <c r="I26" s="3" t="s">
        <v>21</v>
      </c>
      <c r="J26" s="3"/>
      <c r="K26" s="3"/>
      <c r="L26" s="3"/>
      <c r="M26" s="7">
        <v>1999.0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52864.96</v>
      </c>
      <c r="E30" s="3"/>
      <c r="F30" s="8">
        <f>-D30</f>
        <v>-52864.96</v>
      </c>
      <c r="G30" s="3"/>
      <c r="H30" s="3"/>
      <c r="I30" s="3" t="s">
        <v>23</v>
      </c>
      <c r="J30" s="3"/>
      <c r="K30" s="7">
        <v>19868.28</v>
      </c>
      <c r="L30" s="3"/>
      <c r="M30" s="8">
        <f>-K30</f>
        <v>-19868.28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-248.21</v>
      </c>
      <c r="G33" s="3"/>
      <c r="H33" s="3"/>
      <c r="I33" s="3" t="s">
        <v>25</v>
      </c>
      <c r="J33" s="3"/>
      <c r="K33" s="3"/>
      <c r="L33" s="3"/>
      <c r="M33" s="7">
        <v>4.0</v>
      </c>
    </row>
    <row r="34" spans="8:8" ht="13.5" customHeight="1">
      <c r="A34" s="3"/>
      <c r="B34" s="3" t="s">
        <v>26</v>
      </c>
      <c r="C34" s="3"/>
      <c r="D34" s="3"/>
      <c r="E34" s="3"/>
      <c r="F34" s="7">
        <v>-2046.99</v>
      </c>
      <c r="G34" s="3"/>
      <c r="H34" s="3"/>
      <c r="I34" s="3" t="s">
        <v>26</v>
      </c>
      <c r="J34" s="3"/>
      <c r="K34" s="3"/>
      <c r="L34" s="3"/>
      <c r="M34" s="7">
        <v>10.96</v>
      </c>
    </row>
    <row r="35" spans="8:8" ht="13.5" customHeight="1">
      <c r="A35" s="3"/>
      <c r="B35" s="3" t="s">
        <v>27</v>
      </c>
      <c r="C35" s="3"/>
      <c r="D35" s="3"/>
      <c r="E35" s="3"/>
      <c r="F35" s="7">
        <v>248.21</v>
      </c>
      <c r="G35" s="3"/>
      <c r="H35" s="3"/>
      <c r="I35" s="3" t="s">
        <v>27</v>
      </c>
      <c r="J35" s="3"/>
      <c r="K35" s="3"/>
      <c r="L35" s="3"/>
      <c r="M35" s="7">
        <v>-4.0</v>
      </c>
    </row>
    <row r="36" spans="8:8" ht="13.5" customHeight="1">
      <c r="A36" s="3"/>
      <c r="B36" s="3" t="s">
        <v>28</v>
      </c>
      <c r="C36" s="3"/>
      <c r="D36" s="3"/>
      <c r="E36" s="3"/>
      <c r="F36" s="7">
        <v>2046.99</v>
      </c>
      <c r="G36" s="3"/>
      <c r="H36" s="3"/>
      <c r="I36" s="3" t="s">
        <v>28</v>
      </c>
      <c r="J36" s="3"/>
      <c r="K36" s="3"/>
      <c r="L36" s="3"/>
      <c r="M36" s="7">
        <v>-10.96</v>
      </c>
    </row>
    <row r="37" spans="8:8" ht="13.5" customHeight="1">
      <c r="A37" s="3"/>
      <c r="B37" s="3" t="s">
        <v>29</v>
      </c>
      <c r="C37" s="3"/>
      <c r="D37" s="3"/>
      <c r="E37" s="3"/>
      <c r="F37" s="7">
        <v>85.05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-3.6648373225034447E-10</v>
      </c>
      <c r="G40" s="3"/>
      <c r="H40" s="4" t="s">
        <v>33</v>
      </c>
      <c r="I40" s="3"/>
      <c r="J40" s="3"/>
      <c r="K40" s="3"/>
      <c r="L40" s="3"/>
      <c r="M40" s="11">
        <f>SUM(M7:M39)</f>
        <v>-2.9831426218152046E-10</v>
      </c>
    </row>
    <row r="41" spans="8:8" ht="13.5" customHeight="1">
      <c r="A41" s="3"/>
      <c r="B41" s="3" t="s">
        <v>38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B42" sqref="B42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43840.0</v>
      </c>
      <c r="D7" s="3"/>
      <c r="E7" s="3"/>
      <c r="F7" s="6">
        <v>1.328063688E7</v>
      </c>
      <c r="G7" s="3"/>
      <c r="H7" s="4" t="s">
        <v>5</v>
      </c>
      <c r="I7" s="3"/>
      <c r="J7" s="3"/>
      <c r="K7" s="3"/>
      <c r="L7" s="3"/>
      <c r="M7" s="6">
        <v>3.57231433E7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188692.79</v>
      </c>
      <c r="E11" s="3"/>
      <c r="F11" s="3"/>
      <c r="G11" s="3"/>
      <c r="H11" s="3"/>
      <c r="I11" s="3" t="s">
        <v>8</v>
      </c>
      <c r="J11" s="3"/>
      <c r="K11" s="7">
        <v>19703.42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24390.57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>
        <v>181301.0</v>
      </c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-1.309183899E7</v>
      </c>
      <c r="G14" s="3"/>
      <c r="H14" s="3"/>
      <c r="I14" s="3" t="s">
        <v>13</v>
      </c>
      <c r="J14" s="3"/>
      <c r="K14" s="3"/>
      <c r="L14" s="3"/>
      <c r="M14" s="8">
        <f>-M7+K11+K12+K16+K18</f>
        <v>-3.567891231E7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>
        <v>105.1</v>
      </c>
      <c r="E18" s="3"/>
      <c r="F18" s="3"/>
      <c r="G18" s="3"/>
      <c r="H18" s="3"/>
      <c r="I18" s="3" t="s">
        <v>15</v>
      </c>
      <c r="J18" s="3"/>
      <c r="K18" s="7">
        <v>137.0</v>
      </c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1090.95</v>
      </c>
      <c r="E21" s="3"/>
      <c r="F21" s="8">
        <f>-D21</f>
        <v>-1090.95</v>
      </c>
      <c r="G21" s="3"/>
      <c r="H21" s="3"/>
      <c r="I21" s="3" t="s">
        <v>17</v>
      </c>
      <c r="J21" s="3"/>
      <c r="K21" s="7">
        <v>880.95</v>
      </c>
      <c r="L21" s="3"/>
      <c r="M21" s="8">
        <f>-K21</f>
        <v>-880.95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88112.34</v>
      </c>
      <c r="E24" s="3"/>
      <c r="F24" s="8">
        <f>-D24</f>
        <v>-88112.34</v>
      </c>
      <c r="G24" s="3"/>
      <c r="H24" s="3"/>
      <c r="I24" s="3" t="s">
        <v>20</v>
      </c>
      <c r="J24" s="3"/>
      <c r="K24" s="7">
        <v>10636.79</v>
      </c>
      <c r="L24" s="3"/>
      <c r="M24" s="8">
        <f>-K24</f>
        <v>-10636.79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563.08</v>
      </c>
      <c r="G26" s="3"/>
      <c r="H26" s="3"/>
      <c r="I26" s="3" t="s">
        <v>21</v>
      </c>
      <c r="J26" s="3"/>
      <c r="K26" s="3"/>
      <c r="L26" s="3"/>
      <c r="M26" s="7">
        <v>4784.4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99929.59</v>
      </c>
      <c r="E30" s="3"/>
      <c r="F30" s="8">
        <f>-D30</f>
        <v>-99929.59</v>
      </c>
      <c r="G30" s="3"/>
      <c r="H30" s="3"/>
      <c r="I30" s="3" t="s">
        <v>23</v>
      </c>
      <c r="J30" s="3"/>
      <c r="K30" s="7">
        <v>37497.65</v>
      </c>
      <c r="L30" s="3"/>
      <c r="M30" s="8">
        <f>-K30</f>
        <v>-37497.65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-1079.59</v>
      </c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>
        <v>-1353.11</v>
      </c>
      <c r="G34" s="3"/>
      <c r="H34" s="3"/>
      <c r="I34" s="3" t="s">
        <v>26</v>
      </c>
      <c r="J34" s="3"/>
      <c r="K34" s="3"/>
      <c r="L34" s="3"/>
      <c r="M34" s="7">
        <v>0.25</v>
      </c>
    </row>
    <row r="35" spans="8:8" ht="13.5" customHeight="1">
      <c r="A35" s="3"/>
      <c r="B35" s="3" t="s">
        <v>27</v>
      </c>
      <c r="C35" s="3"/>
      <c r="D35" s="3"/>
      <c r="E35" s="3"/>
      <c r="F35" s="7">
        <v>1079.59</v>
      </c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>
        <v>1353.11</v>
      </c>
      <c r="G36" s="3"/>
      <c r="H36" s="3"/>
      <c r="I36" s="3" t="s">
        <v>28</v>
      </c>
      <c r="J36" s="3"/>
      <c r="K36" s="3"/>
      <c r="L36" s="3"/>
      <c r="M36" s="7">
        <v>-0.25</v>
      </c>
    </row>
    <row r="37" spans="8:8" ht="13.5" customHeight="1">
      <c r="A37" s="3"/>
      <c r="B37" s="3" t="s">
        <v>29</v>
      </c>
      <c r="C37" s="3"/>
      <c r="D37" s="3"/>
      <c r="E37" s="3"/>
      <c r="F37" s="7">
        <v>57.81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>
        <v>-285.9</v>
      </c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5.931610758125316E-10</v>
      </c>
      <c r="G40" s="3"/>
      <c r="H40" s="4" t="s">
        <v>33</v>
      </c>
      <c r="I40" s="3"/>
      <c r="J40" s="3"/>
      <c r="K40" s="3"/>
      <c r="L40" s="3"/>
      <c r="M40" s="11">
        <f>SUM(M7:M39)</f>
        <v>-5.362380761653185E-9</v>
      </c>
    </row>
    <row r="41" spans="8:8" ht="13.5" customHeight="1">
      <c r="A41" s="3"/>
      <c r="B41" s="3" t="s">
        <v>39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B42" sqref="B42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43843.0</v>
      </c>
      <c r="D7" s="3"/>
      <c r="E7" s="3"/>
      <c r="F7" s="6">
        <v>2.523640325E7</v>
      </c>
      <c r="G7" s="3"/>
      <c r="H7" s="4" t="s">
        <v>5</v>
      </c>
      <c r="I7" s="3"/>
      <c r="J7" s="3"/>
      <c r="K7" s="3"/>
      <c r="L7" s="3"/>
      <c r="M7" s="6">
        <v>5527263.16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288508.65</v>
      </c>
      <c r="E11" s="3"/>
      <c r="F11" s="3"/>
      <c r="G11" s="3"/>
      <c r="H11" s="3"/>
      <c r="I11" s="3" t="s">
        <v>8</v>
      </c>
      <c r="J11" s="3"/>
      <c r="K11" s="7">
        <v>12707.22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6127.04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-2.49478946E7</v>
      </c>
      <c r="G14" s="3"/>
      <c r="H14" s="3"/>
      <c r="I14" s="3" t="s">
        <v>13</v>
      </c>
      <c r="J14" s="3"/>
      <c r="K14" s="3"/>
      <c r="L14" s="3"/>
      <c r="M14" s="8">
        <f>-M7+K11+K12+K16+K18</f>
        <v>-5508428.9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21526.35</v>
      </c>
      <c r="E21" s="3"/>
      <c r="F21" s="8">
        <f>-D21</f>
        <v>-21526.35</v>
      </c>
      <c r="G21" s="3"/>
      <c r="H21" s="3"/>
      <c r="I21" s="3" t="s">
        <v>17</v>
      </c>
      <c r="J21" s="3"/>
      <c r="K21" s="7">
        <v>991.0</v>
      </c>
      <c r="L21" s="3"/>
      <c r="M21" s="8">
        <f>-K21</f>
        <v>-991.0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118375.18</v>
      </c>
      <c r="E24" s="3"/>
      <c r="F24" s="8">
        <f>-D24</f>
        <v>-118375.18</v>
      </c>
      <c r="G24" s="3"/>
      <c r="H24" s="3"/>
      <c r="I24" s="3" t="s">
        <v>20</v>
      </c>
      <c r="J24" s="3"/>
      <c r="K24" s="7">
        <v>3488.85</v>
      </c>
      <c r="L24" s="3"/>
      <c r="M24" s="8">
        <f>-K24</f>
        <v>-3488.85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1191.08</v>
      </c>
      <c r="G26" s="3"/>
      <c r="H26" s="3"/>
      <c r="I26" s="3" t="s">
        <v>21</v>
      </c>
      <c r="J26" s="3"/>
      <c r="K26" s="3"/>
      <c r="L26" s="3"/>
      <c r="M26" s="7"/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/>
      <c r="E28" s="3"/>
      <c r="F28" s="10"/>
      <c r="G28" s="3"/>
      <c r="H28" s="3"/>
      <c r="I28" s="3" t="s">
        <v>22</v>
      </c>
      <c r="J28" s="3"/>
      <c r="K28" s="7"/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149878.85</v>
      </c>
      <c r="E30" s="3"/>
      <c r="F30" s="8">
        <f>-D30</f>
        <v>-149878.85</v>
      </c>
      <c r="G30" s="3"/>
      <c r="H30" s="3"/>
      <c r="I30" s="3" t="s">
        <v>23</v>
      </c>
      <c r="J30" s="3"/>
      <c r="K30" s="7">
        <v>14354.41</v>
      </c>
      <c r="L30" s="3"/>
      <c r="M30" s="8">
        <f>-K30</f>
        <v>-14354.41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-126.31</v>
      </c>
      <c r="G33" s="3"/>
      <c r="H33" s="3"/>
      <c r="I33" s="3" t="s">
        <v>25</v>
      </c>
      <c r="J33" s="3"/>
      <c r="K33" s="3"/>
      <c r="L33" s="3"/>
      <c r="M33" s="7">
        <v>22.31</v>
      </c>
    </row>
    <row r="34" spans="8:8" ht="13.5" customHeight="1">
      <c r="A34" s="3"/>
      <c r="B34" s="3" t="s">
        <v>26</v>
      </c>
      <c r="C34" s="3"/>
      <c r="D34" s="3"/>
      <c r="E34" s="3"/>
      <c r="F34" s="7">
        <v>-8400.35</v>
      </c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>
        <v>126.31</v>
      </c>
      <c r="G35" s="3"/>
      <c r="H35" s="3"/>
      <c r="I35" s="3" t="s">
        <v>27</v>
      </c>
      <c r="J35" s="3"/>
      <c r="K35" s="3"/>
      <c r="L35" s="3"/>
      <c r="M35" s="7">
        <v>-22.31</v>
      </c>
    </row>
    <row r="36" spans="8:8" ht="13.5" customHeight="1">
      <c r="A36" s="3"/>
      <c r="B36" s="3" t="s">
        <v>28</v>
      </c>
      <c r="C36" s="3"/>
      <c r="D36" s="3"/>
      <c r="E36" s="3"/>
      <c r="F36" s="7">
        <v>8400.35</v>
      </c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>
        <v>80.65</v>
      </c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/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-1.478468902860186E-9</v>
      </c>
      <c r="G40" s="3"/>
      <c r="H40" s="4" t="s">
        <v>33</v>
      </c>
      <c r="I40" s="3"/>
      <c r="J40" s="3"/>
      <c r="K40" s="3"/>
      <c r="L40" s="3"/>
      <c r="M40" s="11">
        <f>SUM(M7:M39)</f>
        <v>-2.2373569663614035E-10</v>
      </c>
    </row>
    <row r="41" spans="8:8" ht="13.5" customHeight="1">
      <c r="A41" s="3"/>
      <c r="B41" s="3" t="s">
        <v>40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Zeros="0">
      <selection activeCell="B42" sqref="B42"/>
    </sheetView>
  </sheetViews>
  <sheetFormatPr defaultRowHeight="15.0" defaultColWidth="9"/>
  <cols>
    <col min="1" max="1" customWidth="1" width="8.285156" style="0"/>
    <col min="2" max="2" customWidth="1" width="18.285156" style="0"/>
    <col min="3" max="3" customWidth="1" width="11.285156" style="0"/>
    <col min="4" max="4" customWidth="1" width="11.285156" style="0"/>
    <col min="5" max="5" customWidth="1" width="6.2851562" style="0"/>
    <col min="6" max="6" customWidth="1" width="16.0" style="0"/>
    <col min="7" max="7" customWidth="1" width="4.5703125" style="0"/>
    <col min="8" max="8" customWidth="1" width="9.5703125" style="0"/>
    <col min="9" max="9" customWidth="1" width="30.570312" style="0"/>
    <col min="10" max="10" customWidth="1" width="9.7109375" style="0"/>
    <col min="11" max="11" customWidth="1" width="14.7109375" style="0"/>
    <col min="12" max="12" customWidth="1" width="5.7109375" style="0"/>
    <col min="13" max="13" customWidth="1" width="15.425781" style="0"/>
    <col min="257" max="16384" width="9" style="0" hidden="0"/>
  </cols>
  <sheetData>
    <row r="1" spans="8:8" ht="18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8:8" ht="18.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8:8" ht="13.5" customHeight="1"/>
    <row r="4" spans="8:8" ht="13.5" customHeight="1"/>
    <row r="5" spans="8:8" ht="13.5" customHeight="1">
      <c r="A5" s="2" t="s">
        <v>2</v>
      </c>
      <c r="B5" s="2"/>
      <c r="C5" s="2"/>
      <c r="D5" s="2"/>
      <c r="E5" s="2"/>
      <c r="F5" s="2"/>
      <c r="G5" s="3"/>
      <c r="H5" s="2" t="s">
        <v>3</v>
      </c>
      <c r="I5" s="2"/>
      <c r="J5" s="2"/>
      <c r="K5" s="2"/>
      <c r="L5" s="2"/>
      <c r="M5" s="2"/>
    </row>
    <row r="6" spans="8:8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8:8" ht="13.5" customHeight="1">
      <c r="A7" s="4" t="s">
        <v>4</v>
      </c>
      <c r="B7" s="3"/>
      <c r="C7" s="5">
        <v>43844.0</v>
      </c>
      <c r="D7" s="3"/>
      <c r="E7" s="3"/>
      <c r="F7" s="6">
        <v>1.713260653E7</v>
      </c>
      <c r="G7" s="3"/>
      <c r="H7" s="4" t="s">
        <v>5</v>
      </c>
      <c r="I7" s="3"/>
      <c r="J7" s="3"/>
      <c r="K7" s="3"/>
      <c r="L7" s="3"/>
      <c r="M7" s="6">
        <v>6026998.11</v>
      </c>
    </row>
    <row r="8" spans="8: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8:8" ht="13.5" customHeight="1">
      <c r="A9" s="4" t="s">
        <v>6</v>
      </c>
      <c r="B9" s="3"/>
      <c r="C9" s="3"/>
      <c r="D9" s="3"/>
      <c r="E9" s="3"/>
      <c r="F9" s="3"/>
      <c r="G9" s="3"/>
      <c r="H9" s="4" t="s">
        <v>6</v>
      </c>
      <c r="I9" s="3"/>
      <c r="J9" s="3"/>
      <c r="K9" s="3"/>
      <c r="L9" s="3"/>
      <c r="M9" s="3"/>
    </row>
    <row r="10" spans="8:8" ht="13.5" customHeight="1">
      <c r="A10" s="3"/>
      <c r="B10" s="3" t="s">
        <v>7</v>
      </c>
      <c r="C10" s="3"/>
      <c r="D10" s="3"/>
      <c r="E10" s="3"/>
      <c r="F10" s="3"/>
      <c r="G10" s="3"/>
      <c r="H10" s="3"/>
      <c r="I10" s="3" t="s">
        <v>7</v>
      </c>
      <c r="J10" s="3"/>
      <c r="K10" s="3"/>
      <c r="L10" s="3"/>
      <c r="M10" s="3"/>
    </row>
    <row r="11" spans="8:8" ht="13.5" customHeight="1">
      <c r="A11" s="3"/>
      <c r="B11" s="3" t="s">
        <v>8</v>
      </c>
      <c r="C11" s="3"/>
      <c r="D11" s="7">
        <v>232486.57</v>
      </c>
      <c r="E11" s="3"/>
      <c r="F11" s="3"/>
      <c r="G11" s="3"/>
      <c r="H11" s="3"/>
      <c r="I11" s="3" t="s">
        <v>8</v>
      </c>
      <c r="J11" s="3"/>
      <c r="K11" s="7">
        <v>5020.29</v>
      </c>
      <c r="L11" s="3"/>
      <c r="M11" s="3"/>
    </row>
    <row r="12" spans="8:8" ht="13.5" customHeight="1">
      <c r="A12" s="3"/>
      <c r="B12" s="3" t="s">
        <v>9</v>
      </c>
      <c r="C12" s="3"/>
      <c r="D12" s="7"/>
      <c r="E12" s="3"/>
      <c r="F12" s="3"/>
      <c r="G12" s="3"/>
      <c r="H12" s="3"/>
      <c r="I12" s="3" t="s">
        <v>9</v>
      </c>
      <c r="J12" s="3"/>
      <c r="K12" s="7">
        <v>12216.6</v>
      </c>
      <c r="L12" s="3"/>
      <c r="M12" s="3"/>
    </row>
    <row r="13" spans="8:8" ht="13.5" customHeight="1">
      <c r="A13" s="3"/>
      <c r="B13" s="3" t="s">
        <v>10</v>
      </c>
      <c r="C13" s="3"/>
      <c r="D13" s="7"/>
      <c r="E13" s="3"/>
      <c r="F13" s="3"/>
      <c r="G13" s="3"/>
      <c r="H13" s="3"/>
      <c r="I13" s="3" t="s">
        <v>11</v>
      </c>
      <c r="J13" s="3"/>
      <c r="K13" s="7"/>
      <c r="L13" s="3"/>
      <c r="M13" s="3"/>
    </row>
    <row r="14" spans="8:8" ht="13.5" customHeight="1">
      <c r="A14" s="3"/>
      <c r="B14" s="3" t="s">
        <v>12</v>
      </c>
      <c r="C14" s="3"/>
      <c r="D14" s="3"/>
      <c r="E14" s="3"/>
      <c r="F14" s="8">
        <f>-F7+D11+D12+D16+D18</f>
        <v>-1.690011996E7</v>
      </c>
      <c r="G14" s="3"/>
      <c r="H14" s="3"/>
      <c r="I14" s="3" t="s">
        <v>13</v>
      </c>
      <c r="J14" s="3"/>
      <c r="K14" s="3"/>
      <c r="L14" s="3"/>
      <c r="M14" s="8">
        <f>-M7+K11+K12+K16+K18</f>
        <v>-6009761.22</v>
      </c>
    </row>
    <row r="15" spans="8:8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8:8" ht="13.5" customHeight="1">
      <c r="A16" s="3"/>
      <c r="B16" s="3" t="s">
        <v>14</v>
      </c>
      <c r="C16" s="3"/>
      <c r="D16" s="7"/>
      <c r="E16" s="3"/>
      <c r="F16" s="3"/>
      <c r="G16" s="3"/>
      <c r="H16" s="3"/>
      <c r="I16" s="3" t="s">
        <v>14</v>
      </c>
      <c r="J16" s="3"/>
      <c r="K16" s="7"/>
      <c r="L16" s="3"/>
      <c r="M16" s="3"/>
    </row>
    <row r="17" spans="8:8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8:8" ht="13.5" customHeight="1">
      <c r="A18" s="3"/>
      <c r="B18" s="3" t="s">
        <v>15</v>
      </c>
      <c r="C18" s="3"/>
      <c r="D18" s="7"/>
      <c r="E18" s="3"/>
      <c r="F18" s="3"/>
      <c r="G18" s="3"/>
      <c r="H18" s="3"/>
      <c r="I18" s="3" t="s">
        <v>15</v>
      </c>
      <c r="J18" s="3"/>
      <c r="K18" s="7"/>
      <c r="L18" s="3"/>
      <c r="M18" s="3"/>
    </row>
    <row r="19" spans="8:8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8:8" ht="13.5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8:8" ht="13.5" customHeight="1">
      <c r="A21" s="3"/>
      <c r="B21" s="3" t="s">
        <v>16</v>
      </c>
      <c r="C21" s="3"/>
      <c r="D21" s="7">
        <v>8641.09</v>
      </c>
      <c r="E21" s="3"/>
      <c r="F21" s="8">
        <f>-D21</f>
        <v>-8641.09</v>
      </c>
      <c r="G21" s="3"/>
      <c r="H21" s="3"/>
      <c r="I21" s="3" t="s">
        <v>17</v>
      </c>
      <c r="J21" s="3"/>
      <c r="K21" s="7">
        <v>1320.0</v>
      </c>
      <c r="L21" s="3"/>
      <c r="M21" s="8">
        <f>-K21</f>
        <v>-1320.0</v>
      </c>
    </row>
    <row r="22" spans="8:8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8:8" ht="13.5" customHeight="1">
      <c r="A23" s="3"/>
      <c r="B23" s="3" t="s">
        <v>18</v>
      </c>
      <c r="C23" s="3"/>
      <c r="D23" s="3"/>
      <c r="E23" s="3"/>
      <c r="F23" s="3"/>
      <c r="G23" s="3"/>
      <c r="H23" s="3"/>
      <c r="I23" s="3" t="s">
        <v>18</v>
      </c>
      <c r="J23" s="3"/>
      <c r="K23" s="3"/>
      <c r="L23" s="3"/>
      <c r="M23" s="3"/>
    </row>
    <row r="24" spans="8:8" ht="13.5" customHeight="1">
      <c r="A24" s="3"/>
      <c r="B24" s="3" t="s">
        <v>19</v>
      </c>
      <c r="C24" s="3"/>
      <c r="D24" s="7">
        <v>108403.78</v>
      </c>
      <c r="E24" s="3"/>
      <c r="F24" s="8">
        <f>-D24</f>
        <v>-108403.78</v>
      </c>
      <c r="G24" s="3"/>
      <c r="H24" s="3"/>
      <c r="I24" s="3" t="s">
        <v>20</v>
      </c>
      <c r="J24" s="3"/>
      <c r="K24" s="7">
        <v>2950.68</v>
      </c>
      <c r="L24" s="3"/>
      <c r="M24" s="8">
        <f>-K24</f>
        <v>-2950.68</v>
      </c>
    </row>
    <row r="25" spans="8: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8:8" ht="13.5" customHeight="1">
      <c r="A26" s="3"/>
      <c r="B26" s="3" t="s">
        <v>21</v>
      </c>
      <c r="C26" s="3"/>
      <c r="D26" s="3"/>
      <c r="E26" s="3"/>
      <c r="F26" s="7">
        <v>3876.45</v>
      </c>
      <c r="G26" s="3"/>
      <c r="H26" s="3"/>
      <c r="I26" s="3" t="s">
        <v>21</v>
      </c>
      <c r="J26" s="3"/>
      <c r="K26" s="3"/>
      <c r="L26" s="3"/>
      <c r="M26" s="7">
        <v>1202.0</v>
      </c>
    </row>
    <row r="27" spans="8:8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8:8" ht="13.5" customHeight="1">
      <c r="A28" s="3"/>
      <c r="B28" s="3" t="s">
        <v>22</v>
      </c>
      <c r="C28" s="3"/>
      <c r="D28" s="7">
        <v>90.0</v>
      </c>
      <c r="E28" s="3"/>
      <c r="F28" s="10"/>
      <c r="G28" s="3"/>
      <c r="H28" s="3"/>
      <c r="I28" s="3" t="s">
        <v>22</v>
      </c>
      <c r="J28" s="3"/>
      <c r="K28" s="7">
        <v>25.0</v>
      </c>
      <c r="L28" s="3"/>
      <c r="M28" s="8"/>
    </row>
    <row r="29" spans="8:8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8:8" ht="13.5" customHeight="1">
      <c r="A30" s="3"/>
      <c r="B30" s="3" t="s">
        <v>23</v>
      </c>
      <c r="C30" s="3"/>
      <c r="D30" s="7">
        <v>119421.15</v>
      </c>
      <c r="E30" s="3"/>
      <c r="F30" s="8">
        <f>-D30</f>
        <v>-119421.15</v>
      </c>
      <c r="G30" s="3"/>
      <c r="H30" s="3"/>
      <c r="I30" s="3" t="s">
        <v>23</v>
      </c>
      <c r="J30" s="3"/>
      <c r="K30" s="7">
        <v>14168.21</v>
      </c>
      <c r="L30" s="3"/>
      <c r="M30" s="8">
        <f>-K30</f>
        <v>-14168.21</v>
      </c>
    </row>
    <row r="31" spans="8:8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8:8" ht="13.5" customHeight="1">
      <c r="A32" s="3"/>
      <c r="B32" s="4" t="s">
        <v>24</v>
      </c>
      <c r="C32" s="3"/>
      <c r="D32" s="3"/>
      <c r="E32" s="3"/>
      <c r="F32" s="3"/>
      <c r="G32" s="3"/>
      <c r="H32" s="3"/>
      <c r="I32" s="4" t="s">
        <v>24</v>
      </c>
      <c r="J32" s="3"/>
      <c r="K32" s="3"/>
      <c r="L32" s="3"/>
      <c r="M32" s="3"/>
    </row>
    <row r="33" spans="8:8" ht="13.5" customHeight="1">
      <c r="A33" s="3"/>
      <c r="B33" s="3" t="s">
        <v>25</v>
      </c>
      <c r="C33" s="3"/>
      <c r="D33" s="3"/>
      <c r="E33" s="3"/>
      <c r="F33" s="7">
        <v>-11331.62</v>
      </c>
      <c r="G33" s="3"/>
      <c r="H33" s="3"/>
      <c r="I33" s="3" t="s">
        <v>25</v>
      </c>
      <c r="J33" s="3"/>
      <c r="K33" s="3"/>
      <c r="L33" s="3"/>
      <c r="M33" s="7"/>
    </row>
    <row r="34" spans="8:8" ht="13.5" customHeight="1">
      <c r="A34" s="3"/>
      <c r="B34" s="3" t="s">
        <v>26</v>
      </c>
      <c r="C34" s="3"/>
      <c r="D34" s="3"/>
      <c r="E34" s="3"/>
      <c r="F34" s="7">
        <v>-8829.3</v>
      </c>
      <c r="G34" s="3"/>
      <c r="H34" s="3"/>
      <c r="I34" s="3" t="s">
        <v>26</v>
      </c>
      <c r="J34" s="3"/>
      <c r="K34" s="3"/>
      <c r="L34" s="3"/>
      <c r="M34" s="7"/>
    </row>
    <row r="35" spans="8:8" ht="13.5" customHeight="1">
      <c r="A35" s="3"/>
      <c r="B35" s="3" t="s">
        <v>27</v>
      </c>
      <c r="C35" s="3"/>
      <c r="D35" s="3"/>
      <c r="E35" s="3"/>
      <c r="F35" s="7">
        <v>11331.62</v>
      </c>
      <c r="G35" s="3"/>
      <c r="H35" s="3"/>
      <c r="I35" s="3" t="s">
        <v>27</v>
      </c>
      <c r="J35" s="3"/>
      <c r="K35" s="3"/>
      <c r="L35" s="3"/>
      <c r="M35" s="7"/>
    </row>
    <row r="36" spans="8:8" ht="13.5" customHeight="1">
      <c r="A36" s="3"/>
      <c r="B36" s="3" t="s">
        <v>28</v>
      </c>
      <c r="C36" s="3"/>
      <c r="D36" s="3"/>
      <c r="E36" s="3"/>
      <c r="F36" s="7">
        <v>8829.3</v>
      </c>
      <c r="G36" s="3"/>
      <c r="H36" s="3"/>
      <c r="I36" s="3" t="s">
        <v>28</v>
      </c>
      <c r="J36" s="3"/>
      <c r="K36" s="3"/>
      <c r="L36" s="3"/>
      <c r="M36" s="7"/>
    </row>
    <row r="37" spans="8:8" ht="13.5" customHeight="1">
      <c r="A37" s="3"/>
      <c r="B37" s="3" t="s">
        <v>29</v>
      </c>
      <c r="C37" s="3"/>
      <c r="D37" s="3"/>
      <c r="E37" s="3"/>
      <c r="F37" s="7"/>
      <c r="G37" s="3"/>
      <c r="H37" s="3"/>
      <c r="I37" s="3" t="s">
        <v>29</v>
      </c>
      <c r="J37" s="3"/>
      <c r="K37" s="3"/>
      <c r="L37" s="3"/>
      <c r="M37" s="7"/>
    </row>
    <row r="38" spans="8:8" ht="13.5" customHeight="1">
      <c r="A38" s="3"/>
      <c r="B38" s="3" t="s">
        <v>30</v>
      </c>
      <c r="C38" s="3"/>
      <c r="D38" s="3"/>
      <c r="E38" s="3"/>
      <c r="F38" s="7"/>
      <c r="G38" s="3"/>
      <c r="H38" s="3"/>
      <c r="I38" s="3" t="s">
        <v>10</v>
      </c>
      <c r="J38" s="3"/>
      <c r="K38" s="3"/>
      <c r="L38" s="3"/>
      <c r="M38" s="7"/>
    </row>
    <row r="39" spans="8:8" ht="13.5" customHeight="1">
      <c r="A39" s="3"/>
      <c r="B39" s="3" t="s">
        <v>31</v>
      </c>
      <c r="C39" s="3"/>
      <c r="D39" s="3"/>
      <c r="E39" s="3"/>
      <c r="F39" s="7">
        <v>103.0</v>
      </c>
      <c r="G39" s="3"/>
      <c r="H39" s="3"/>
      <c r="I39" s="3" t="s">
        <v>10</v>
      </c>
      <c r="J39" s="3"/>
      <c r="K39" s="3"/>
      <c r="L39" s="3"/>
      <c r="M39" s="7">
        <v>0.0</v>
      </c>
    </row>
    <row r="40" spans="8:8" ht="13.5" customHeight="1">
      <c r="A40" s="4" t="s">
        <v>32</v>
      </c>
      <c r="B40" s="3"/>
      <c r="C40" s="3"/>
      <c r="D40" s="3"/>
      <c r="E40" s="3"/>
      <c r="F40" s="11">
        <f>SUM(F7:F39)</f>
        <v>3.0740920919924974E-10</v>
      </c>
      <c r="G40" s="3"/>
      <c r="H40" s="4" t="s">
        <v>33</v>
      </c>
      <c r="I40" s="3"/>
      <c r="J40" s="3"/>
      <c r="K40" s="3"/>
      <c r="L40" s="3"/>
      <c r="M40" s="11">
        <f>SUM(M7:M39)</f>
        <v>5.966285243630409E-10</v>
      </c>
    </row>
    <row r="41" spans="8:8" ht="13.5" customHeight="1">
      <c r="A41" s="3"/>
      <c r="B41" s="3" t="s">
        <v>41</v>
      </c>
      <c r="C41" s="3"/>
      <c r="D41" s="3"/>
      <c r="E41" s="3"/>
      <c r="F41" s="3"/>
      <c r="G41" s="3"/>
      <c r="H41" s="3"/>
      <c r="I41" s="3" t="s">
        <v>34</v>
      </c>
      <c r="J41" s="3"/>
      <c r="K41" s="3"/>
      <c r="L41" s="3"/>
      <c r="M41" s="3"/>
    </row>
    <row r="42" spans="8:8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8:8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8:8" ht="13.5" customHeight="1"/>
    <row r="45" spans="8:8" ht="13.5" customHeight="1"/>
    <row r="46" spans="8:8" ht="13.5" customHeight="1"/>
    <row r="47" spans="8:8" ht="13.5" customHeight="1"/>
    <row r="48" spans="8:8" ht="13.5" customHeight="1"/>
    <row r="49" spans="8:8" ht="13.5" customHeight="1"/>
    <row r="50" spans="8:8" ht="13.5" customHeight="1"/>
    <row r="51" spans="8:8" ht="13.5" customHeight="1"/>
    <row r="52" spans="8:8" ht="13.5" customHeight="1"/>
    <row r="53" spans="8:8" ht="13.5" customHeight="1"/>
    <row r="54" spans="8:8" ht="13.5" customHeight="1"/>
    <row r="55" spans="8:8" ht="13.5" customHeight="1"/>
    <row r="56" spans="8:8" ht="13.5" customHeight="1"/>
    <row r="57" spans="8:8" ht="13.5" customHeight="1"/>
    <row r="58" spans="8:8" ht="13.5" customHeight="1"/>
    <row r="59" spans="8:8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Virginia Credit Union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Jones</dc:creator>
  <cp:lastModifiedBy>Nezam Uddin</cp:lastModifiedBy>
  <dcterms:created xsi:type="dcterms:W3CDTF">2019-04-12T08:13:00Z</dcterms:created>
  <dcterms:modified xsi:type="dcterms:W3CDTF">2020-02-23T17:38:05Z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