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oj disk\Faks\SFU\Propedevtika\"/>
    </mc:Choice>
  </mc:AlternateContent>
  <bookViews>
    <workbookView xWindow="0" yWindow="0" windowWidth="17256" windowHeight="5208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8" i="1" l="1"/>
  <c r="E29" i="1"/>
  <c r="D28" i="1"/>
  <c r="D29" i="1"/>
  <c r="C29" i="1"/>
  <c r="C28" i="1"/>
  <c r="B29" i="1"/>
  <c r="B28" i="1"/>
  <c r="B23" i="1"/>
  <c r="C23" i="1"/>
  <c r="B24" i="1"/>
  <c r="C24" i="1"/>
  <c r="B25" i="1"/>
  <c r="C25" i="1"/>
  <c r="B20" i="1"/>
  <c r="C20" i="1"/>
  <c r="B21" i="1"/>
  <c r="C21" i="1"/>
  <c r="B22" i="1"/>
  <c r="C22" i="1"/>
  <c r="B17" i="1"/>
  <c r="C17" i="1"/>
  <c r="B18" i="1"/>
  <c r="C18" i="1"/>
  <c r="B19" i="1"/>
  <c r="C19" i="1"/>
  <c r="B11" i="1"/>
  <c r="C11" i="1"/>
  <c r="B12" i="1"/>
  <c r="C12" i="1"/>
  <c r="B13" i="1"/>
  <c r="C13" i="1"/>
  <c r="B14" i="1"/>
  <c r="C14" i="1"/>
  <c r="B15" i="1"/>
  <c r="C15" i="1"/>
  <c r="B16" i="1"/>
  <c r="C16" i="1"/>
  <c r="E3" i="1"/>
  <c r="E4" i="1"/>
  <c r="E5" i="1"/>
  <c r="E6" i="1"/>
  <c r="E7" i="1"/>
  <c r="E8" i="1"/>
  <c r="E9" i="1"/>
  <c r="E10" i="1"/>
  <c r="E2" i="1"/>
  <c r="D3" i="1"/>
  <c r="D4" i="1"/>
  <c r="D5" i="1"/>
  <c r="D6" i="1"/>
  <c r="D7" i="1"/>
  <c r="D8" i="1"/>
  <c r="D9" i="1"/>
  <c r="D10" i="1"/>
  <c r="D2" i="1"/>
  <c r="C3" i="1"/>
  <c r="C4" i="1"/>
  <c r="C5" i="1"/>
  <c r="C6" i="1"/>
  <c r="C7" i="1"/>
  <c r="C8" i="1"/>
  <c r="C9" i="1"/>
  <c r="C10" i="1"/>
  <c r="C2" i="1"/>
  <c r="B3" i="1"/>
  <c r="B4" i="1"/>
  <c r="B5" i="1"/>
  <c r="B6" i="1"/>
  <c r="B7" i="1"/>
  <c r="B8" i="1"/>
  <c r="B9" i="1"/>
  <c r="B10" i="1"/>
  <c r="B2" i="1"/>
  <c r="D25" i="1" l="1"/>
  <c r="E25" i="1"/>
  <c r="E24" i="1"/>
  <c r="D24" i="1"/>
  <c r="D23" i="1"/>
  <c r="E23" i="1"/>
  <c r="D22" i="1"/>
  <c r="E21" i="1"/>
  <c r="D21" i="1"/>
  <c r="D20" i="1"/>
  <c r="E22" i="1"/>
  <c r="E20" i="1"/>
  <c r="D19" i="1"/>
  <c r="D18" i="1"/>
  <c r="D17" i="1"/>
  <c r="E18" i="1"/>
  <c r="E17" i="1"/>
  <c r="E19" i="1"/>
  <c r="D16" i="1"/>
  <c r="D15" i="1"/>
  <c r="D14" i="1"/>
  <c r="D13" i="1"/>
  <c r="D12" i="1"/>
  <c r="D11" i="1"/>
  <c r="E16" i="1"/>
  <c r="E14" i="1"/>
  <c r="E12" i="1"/>
  <c r="E15" i="1"/>
  <c r="E13" i="1"/>
  <c r="E11" i="1"/>
</calcChain>
</file>

<file path=xl/sharedStrings.xml><?xml version="1.0" encoding="utf-8"?>
<sst xmlns="http://schemas.openxmlformats.org/spreadsheetml/2006/main" count="35" uniqueCount="35">
  <si>
    <t>razred</t>
  </si>
  <si>
    <t>plača</t>
  </si>
  <si>
    <t>naziv</t>
  </si>
  <si>
    <t>min</t>
  </si>
  <si>
    <t>max</t>
  </si>
  <si>
    <t>r_min</t>
  </si>
  <si>
    <t>r_max</t>
  </si>
  <si>
    <t>Zdravnik specialist - psihiater</t>
  </si>
  <si>
    <t>Psiholog – delo z osebami s psihično motnjo</t>
  </si>
  <si>
    <t>Psiholog II</t>
  </si>
  <si>
    <t>Psiholog III</t>
  </si>
  <si>
    <t>Specializant klinične psihologije</t>
  </si>
  <si>
    <t>Klinični psiholog specialist I</t>
  </si>
  <si>
    <t>Klinični psiholog specialist II</t>
  </si>
  <si>
    <t>Klinični psiholog specialist III</t>
  </si>
  <si>
    <t>Delovni terapevt v intenzivnih oddelkih psihiatrije</t>
  </si>
  <si>
    <t>avg</t>
  </si>
  <si>
    <t>sd</t>
  </si>
  <si>
    <t>Psiholog višji svetovalec</t>
  </si>
  <si>
    <t>Psiholog samostojni svetovalec</t>
  </si>
  <si>
    <t>Psiholog</t>
  </si>
  <si>
    <t>Klinični psiholog specialist višji svetovalec</t>
  </si>
  <si>
    <t>Klinični psiholog specialist samostojni svetovalec</t>
  </si>
  <si>
    <t>Klinični psiholog specialist</t>
  </si>
  <si>
    <t>Delovni terapevt višji svetovalec</t>
  </si>
  <si>
    <t>Delovni terapevt samostojni svetovalec</t>
  </si>
  <si>
    <t>Delovni terapevt</t>
  </si>
  <si>
    <t>Delovni terapevt s specialnimi znanji višji svetovalec</t>
  </si>
  <si>
    <t>Delovni terapevt s specialnimi znanji samostojni svetovalec</t>
  </si>
  <si>
    <t>Delovni terapevt s specialnimi znanji</t>
  </si>
  <si>
    <t>Delovni terapevt specialist višji svetovalec</t>
  </si>
  <si>
    <t>Delovni terapevt specialist samostojni svetovalec</t>
  </si>
  <si>
    <t>Delovni terapevt specialist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</si>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</sst>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* #,##0.00\ &quot;€&quot;_-;\-* #,##0.00\ &quot;€&quot;_-;_-* &quot;-&quot;??\ &quot;€&quot;_-;_-@_-"/>
    <numFmt numFmtId="167" formatCode="_-* #,##0.00\ [$€-1]_-;\-* #,##0.00\ [$€-1]_-;_-* &quot;-&quot;??\ [$€-1]_-;_-@_-"/>
  </numFmts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44" fontId="0" fillId="0" borderId="0" xfId="0" applyNumberFormat="1"/>
    <xf numFmtId="44" fontId="2" fillId="0" borderId="2" xfId="0" applyNumberFormat="1" applyFont="1" applyBorder="1" applyAlignment="1">
      <alignment horizontal="right" vertical="center"/>
    </xf>
    <xf numFmtId="44" fontId="2" fillId="0" borderId="5" xfId="0" applyNumberFormat="1" applyFont="1" applyBorder="1" applyAlignment="1">
      <alignment horizontal="right" vertical="center"/>
    </xf>
    <xf numFmtId="44" fontId="2" fillId="0" borderId="3" xfId="0" applyNumberFormat="1" applyFont="1" applyBorder="1" applyAlignment="1">
      <alignment horizontal="right" vertical="center"/>
    </xf>
    <xf numFmtId="44" fontId="2" fillId="0" borderId="6" xfId="0" applyNumberFormat="1" applyFont="1" applyBorder="1" applyAlignment="1">
      <alignment horizontal="right" vertical="center"/>
    </xf>
    <xf numFmtId="0" fontId="0" fillId="0" borderId="0" xfId="0" applyNumberFormat="1"/>
    <xf numFmtId="167" fontId="0" fillId="0" borderId="0" xfId="1" applyNumberFormat="1" applyFont="1"/>
    <xf numFmtId="0" fontId="0" fillId="0" borderId="0" xfId="1" applyNumberFormat="1" applyFont="1"/>
  </cellXfs>
  <cellStyles count="2">
    <cellStyle name="Navadno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zoomScale="80" zoomScaleNormal="80" workbookViewId="0">
      <selection activeCell="D22" sqref="D22"/>
    </sheetView>
  </sheetViews>
  <sheetFormatPr defaultRowHeight="14.4" x14ac:dyDescent="0.3"/>
  <cols>
    <col min="1" max="1" width="32.21875" customWidth="1"/>
    <col min="2" max="3" width="10.77734375" style="9" bestFit="1" customWidth="1"/>
    <col min="4" max="5" width="10.77734375" style="9" customWidth="1"/>
    <col min="9" max="9" width="10.44140625" style="3" bestFit="1" customWidth="1"/>
  </cols>
  <sheetData>
    <row r="1" spans="1:9" ht="15" thickBot="1" x14ac:dyDescent="0.35">
      <c r="A1" t="s">
        <v>2</v>
      </c>
      <c r="B1" s="10" t="s">
        <v>3</v>
      </c>
      <c r="C1" s="10" t="s">
        <v>4</v>
      </c>
      <c r="D1" s="10" t="s">
        <v>16</v>
      </c>
      <c r="E1" s="10" t="s">
        <v>17</v>
      </c>
      <c r="F1" t="s">
        <v>5</v>
      </c>
      <c r="G1" t="s">
        <v>6</v>
      </c>
      <c r="H1" t="s">
        <v>0</v>
      </c>
      <c r="I1" s="8" t="s">
        <v>1</v>
      </c>
    </row>
    <row r="2" spans="1:9" ht="15" thickBot="1" x14ac:dyDescent="0.35">
      <c r="A2" t="s">
        <v>7</v>
      </c>
      <c r="B2" s="9">
        <f>VLOOKUP(F2,$H$2:$I$67,2,FALSE)</f>
        <v>2671.56</v>
      </c>
      <c r="C2" s="9">
        <f>VLOOKUP(G2,$H$2:$I$67,2,FALSE)</f>
        <v>4277.26</v>
      </c>
      <c r="D2" s="9">
        <f>AVERAGE(B2:C2)</f>
        <v>3474.41</v>
      </c>
      <c r="E2" s="9">
        <f>_xlfn.STDEV.P(B2:C2)</f>
        <v>802.8500000000015</v>
      </c>
      <c r="F2">
        <v>45</v>
      </c>
      <c r="G2">
        <v>57</v>
      </c>
      <c r="H2" s="1">
        <v>1</v>
      </c>
      <c r="I2" s="4">
        <v>475.66</v>
      </c>
    </row>
    <row r="3" spans="1:9" ht="15" thickBot="1" x14ac:dyDescent="0.35">
      <c r="A3" t="s">
        <v>8</v>
      </c>
      <c r="B3" s="9">
        <f t="shared" ref="B3:B10" si="0">VLOOKUP(F3,$H$2:$I$67,2,FALSE)</f>
        <v>1952.08</v>
      </c>
      <c r="C3" s="9">
        <f t="shared" ref="C3:C10" si="1">VLOOKUP(G3,$H$2:$I$67,2,FALSE)</f>
        <v>2889.57</v>
      </c>
      <c r="D3" s="9">
        <f t="shared" ref="D3:D10" si="2">AVERAGE(B3:C3)</f>
        <v>2420.8249999999998</v>
      </c>
      <c r="E3" s="9">
        <f t="shared" ref="E3:E10" si="3">_xlfn.STDEV.P(B3:C3)</f>
        <v>468.74500000000143</v>
      </c>
      <c r="F3">
        <v>37</v>
      </c>
      <c r="G3">
        <v>47</v>
      </c>
      <c r="H3" s="2">
        <v>2</v>
      </c>
      <c r="I3" s="5">
        <v>494.69</v>
      </c>
    </row>
    <row r="4" spans="1:9" ht="15" thickBot="1" x14ac:dyDescent="0.35">
      <c r="A4" t="s">
        <v>9</v>
      </c>
      <c r="B4" s="9">
        <f t="shared" si="0"/>
        <v>1877.01</v>
      </c>
      <c r="C4" s="9">
        <f t="shared" si="1"/>
        <v>2778.42</v>
      </c>
      <c r="D4" s="9">
        <f t="shared" si="2"/>
        <v>2327.7150000000001</v>
      </c>
      <c r="E4" s="9">
        <f t="shared" si="3"/>
        <v>450.70499999999993</v>
      </c>
      <c r="F4">
        <v>36</v>
      </c>
      <c r="G4">
        <v>46</v>
      </c>
      <c r="H4" s="2">
        <v>3</v>
      </c>
      <c r="I4" s="5">
        <v>514.46</v>
      </c>
    </row>
    <row r="5" spans="1:9" ht="15" thickBot="1" x14ac:dyDescent="0.35">
      <c r="A5" t="s">
        <v>10</v>
      </c>
      <c r="B5" s="9">
        <f t="shared" si="0"/>
        <v>1735.39</v>
      </c>
      <c r="C5" s="9">
        <f t="shared" si="1"/>
        <v>2568.81</v>
      </c>
      <c r="D5" s="9">
        <f t="shared" si="2"/>
        <v>2152.1</v>
      </c>
      <c r="E5" s="9">
        <f t="shared" si="3"/>
        <v>416.71000000000026</v>
      </c>
      <c r="F5">
        <v>34</v>
      </c>
      <c r="G5">
        <v>44</v>
      </c>
      <c r="H5" s="2">
        <v>4</v>
      </c>
      <c r="I5" s="5">
        <v>535.04999999999995</v>
      </c>
    </row>
    <row r="6" spans="1:9" ht="15" thickBot="1" x14ac:dyDescent="0.35">
      <c r="A6" t="s">
        <v>11</v>
      </c>
      <c r="B6" s="9">
        <f t="shared" si="0"/>
        <v>2195.84</v>
      </c>
      <c r="C6" s="9">
        <f t="shared" si="1"/>
        <v>3250.36</v>
      </c>
      <c r="D6" s="9">
        <f t="shared" si="2"/>
        <v>2723.1000000000004</v>
      </c>
      <c r="E6" s="9">
        <f t="shared" si="3"/>
        <v>527.25999999999885</v>
      </c>
      <c r="F6">
        <v>40</v>
      </c>
      <c r="G6">
        <v>50</v>
      </c>
      <c r="H6" s="2">
        <v>5</v>
      </c>
      <c r="I6" s="5">
        <v>556.45000000000005</v>
      </c>
    </row>
    <row r="7" spans="1:9" ht="15" thickBot="1" x14ac:dyDescent="0.35">
      <c r="A7" t="s">
        <v>12</v>
      </c>
      <c r="B7" s="9">
        <f t="shared" si="0"/>
        <v>2889.57</v>
      </c>
      <c r="C7" s="9">
        <f t="shared" si="1"/>
        <v>4277.26</v>
      </c>
      <c r="D7" s="9">
        <f t="shared" si="2"/>
        <v>3583.415</v>
      </c>
      <c r="E7" s="9">
        <f t="shared" si="3"/>
        <v>693.84500000000276</v>
      </c>
      <c r="F7">
        <v>47</v>
      </c>
      <c r="G7">
        <v>57</v>
      </c>
      <c r="H7" s="2">
        <v>6</v>
      </c>
      <c r="I7" s="5">
        <v>578.72</v>
      </c>
    </row>
    <row r="8" spans="1:9" ht="15" thickBot="1" x14ac:dyDescent="0.35">
      <c r="A8" t="s">
        <v>13</v>
      </c>
      <c r="B8" s="9">
        <f t="shared" si="0"/>
        <v>2778.42</v>
      </c>
      <c r="C8" s="9">
        <f t="shared" si="1"/>
        <v>4112.74</v>
      </c>
      <c r="D8" s="9">
        <f t="shared" si="2"/>
        <v>3445.58</v>
      </c>
      <c r="E8" s="9">
        <f t="shared" si="3"/>
        <v>667.16000000000054</v>
      </c>
      <c r="F8">
        <v>46</v>
      </c>
      <c r="G8">
        <v>56</v>
      </c>
      <c r="H8" s="2">
        <v>7</v>
      </c>
      <c r="I8" s="5">
        <v>601.84</v>
      </c>
    </row>
    <row r="9" spans="1:9" ht="15" thickBot="1" x14ac:dyDescent="0.35">
      <c r="A9" t="s">
        <v>14</v>
      </c>
      <c r="B9" s="9">
        <f t="shared" si="0"/>
        <v>2470.0100000000002</v>
      </c>
      <c r="C9" s="9">
        <f t="shared" si="1"/>
        <v>3656.22</v>
      </c>
      <c r="D9" s="9">
        <f t="shared" si="2"/>
        <v>3063.1149999999998</v>
      </c>
      <c r="E9" s="9">
        <f t="shared" si="3"/>
        <v>593.10500000000127</v>
      </c>
      <c r="F9">
        <v>43</v>
      </c>
      <c r="G9">
        <v>53</v>
      </c>
      <c r="H9" s="2">
        <v>8</v>
      </c>
      <c r="I9" s="5">
        <v>625.94000000000005</v>
      </c>
    </row>
    <row r="10" spans="1:9" ht="15" thickBot="1" x14ac:dyDescent="0.35">
      <c r="A10" t="s">
        <v>15</v>
      </c>
      <c r="B10" s="9">
        <f t="shared" si="0"/>
        <v>1804.8</v>
      </c>
      <c r="C10" s="9">
        <f t="shared" si="1"/>
        <v>2671.56</v>
      </c>
      <c r="D10" s="9">
        <f t="shared" si="2"/>
        <v>2238.1799999999998</v>
      </c>
      <c r="E10" s="9">
        <f t="shared" si="3"/>
        <v>433.37999999999965</v>
      </c>
      <c r="F10">
        <v>35</v>
      </c>
      <c r="G10">
        <v>45</v>
      </c>
      <c r="H10" s="2">
        <v>9</v>
      </c>
      <c r="I10" s="5">
        <v>650.98</v>
      </c>
    </row>
    <row r="11" spans="1:9" ht="15" thickBot="1" x14ac:dyDescent="0.35">
      <c r="A11" t="s">
        <v>18</v>
      </c>
      <c r="B11" s="9">
        <f t="shared" ref="B11:B16" si="4">VLOOKUP(F11,$H$2:$I$67,2,FALSE)</f>
        <v>2375</v>
      </c>
      <c r="C11" s="9">
        <f t="shared" ref="C11:C16" si="5">VLOOKUP(G11,$H$2:$I$67,2,FALSE)</f>
        <v>2889.57</v>
      </c>
      <c r="D11" s="9">
        <f t="shared" ref="D11:D16" si="6">AVERAGE(B11:C11)</f>
        <v>2632.2849999999999</v>
      </c>
      <c r="E11" s="9">
        <f t="shared" ref="E11:E16" si="7">_xlfn.STDEV.P(B11:C11)</f>
        <v>257.28500000000008</v>
      </c>
      <c r="F11">
        <v>42</v>
      </c>
      <c r="G11">
        <v>47</v>
      </c>
      <c r="H11" s="2">
        <v>10</v>
      </c>
      <c r="I11" s="5">
        <v>677.03</v>
      </c>
    </row>
    <row r="12" spans="1:9" ht="15" thickBot="1" x14ac:dyDescent="0.35">
      <c r="A12" t="s">
        <v>19</v>
      </c>
      <c r="B12" s="9">
        <f t="shared" si="4"/>
        <v>1952.08</v>
      </c>
      <c r="C12" s="9">
        <f t="shared" si="5"/>
        <v>2375</v>
      </c>
      <c r="D12" s="9">
        <f t="shared" si="6"/>
        <v>2163.54</v>
      </c>
      <c r="E12" s="9">
        <f t="shared" si="7"/>
        <v>211.46000000000004</v>
      </c>
      <c r="F12">
        <v>37</v>
      </c>
      <c r="G12">
        <v>42</v>
      </c>
      <c r="H12" s="2">
        <v>11</v>
      </c>
      <c r="I12" s="5">
        <v>704.1</v>
      </c>
    </row>
    <row r="13" spans="1:9" ht="15" thickBot="1" x14ac:dyDescent="0.35">
      <c r="A13" t="s">
        <v>20</v>
      </c>
      <c r="B13" s="9">
        <f t="shared" si="4"/>
        <v>1735.39</v>
      </c>
      <c r="C13" s="9">
        <f t="shared" si="5"/>
        <v>2111.39</v>
      </c>
      <c r="D13" s="9">
        <f t="shared" si="6"/>
        <v>1923.3899999999999</v>
      </c>
      <c r="E13" s="9">
        <f t="shared" si="7"/>
        <v>187.99999999999989</v>
      </c>
      <c r="F13">
        <v>34</v>
      </c>
      <c r="G13">
        <v>39</v>
      </c>
      <c r="H13" s="2">
        <v>12</v>
      </c>
      <c r="I13" s="5">
        <v>732.26</v>
      </c>
    </row>
    <row r="14" spans="1:9" ht="15" thickBot="1" x14ac:dyDescent="0.35">
      <c r="A14" t="s">
        <v>21</v>
      </c>
      <c r="B14" s="9">
        <f t="shared" si="4"/>
        <v>3125.35</v>
      </c>
      <c r="C14" s="9">
        <f t="shared" si="5"/>
        <v>3802.47</v>
      </c>
      <c r="D14" s="9">
        <f t="shared" si="6"/>
        <v>3463.91</v>
      </c>
      <c r="E14" s="9">
        <f t="shared" si="7"/>
        <v>338.55999999999995</v>
      </c>
      <c r="F14">
        <v>49</v>
      </c>
      <c r="G14">
        <v>54</v>
      </c>
      <c r="H14" s="2">
        <v>13</v>
      </c>
      <c r="I14" s="5">
        <v>761.55</v>
      </c>
    </row>
    <row r="15" spans="1:9" ht="15" thickBot="1" x14ac:dyDescent="0.35">
      <c r="A15" t="s">
        <v>22</v>
      </c>
      <c r="B15" s="9">
        <f t="shared" si="4"/>
        <v>2671.56</v>
      </c>
      <c r="C15" s="9">
        <f t="shared" si="5"/>
        <v>3250.36</v>
      </c>
      <c r="D15" s="9">
        <f t="shared" si="6"/>
        <v>2960.96</v>
      </c>
      <c r="E15" s="9">
        <f t="shared" si="7"/>
        <v>289.40000000000009</v>
      </c>
      <c r="F15">
        <v>45</v>
      </c>
      <c r="G15">
        <v>50</v>
      </c>
      <c r="H15" s="2">
        <v>14</v>
      </c>
      <c r="I15" s="5">
        <v>792.02</v>
      </c>
    </row>
    <row r="16" spans="1:9" ht="15" thickBot="1" x14ac:dyDescent="0.35">
      <c r="A16" t="s">
        <v>23</v>
      </c>
      <c r="B16" s="9">
        <f t="shared" si="4"/>
        <v>2375</v>
      </c>
      <c r="C16" s="9">
        <f t="shared" si="5"/>
        <v>2889.57</v>
      </c>
      <c r="D16" s="9">
        <f t="shared" si="6"/>
        <v>2632.2849999999999</v>
      </c>
      <c r="E16" s="9">
        <f t="shared" si="7"/>
        <v>257.28500000000008</v>
      </c>
      <c r="F16">
        <v>42</v>
      </c>
      <c r="G16">
        <v>47</v>
      </c>
      <c r="H16" s="2">
        <v>15</v>
      </c>
      <c r="I16" s="5">
        <v>823.7</v>
      </c>
    </row>
    <row r="17" spans="1:9" ht="15" thickBot="1" x14ac:dyDescent="0.35">
      <c r="A17" t="s">
        <v>24</v>
      </c>
      <c r="B17" s="9">
        <f t="shared" ref="B17:B19" si="8">VLOOKUP(F17,$H$2:$I$67,2,FALSE)</f>
        <v>2111.39</v>
      </c>
      <c r="C17" s="9">
        <f t="shared" ref="C17:C19" si="9">VLOOKUP(G17,$H$2:$I$67,2,FALSE)</f>
        <v>2568.81</v>
      </c>
      <c r="D17" s="9">
        <f t="shared" ref="D17:D19" si="10">AVERAGE(B17:C17)</f>
        <v>2340.1</v>
      </c>
      <c r="E17" s="9">
        <f t="shared" ref="E17:E19" si="11">_xlfn.STDEV.P(B17:C17)</f>
        <v>228.71000000000004</v>
      </c>
      <c r="F17">
        <v>39</v>
      </c>
      <c r="G17">
        <v>44</v>
      </c>
      <c r="H17" s="2">
        <v>16</v>
      </c>
      <c r="I17" s="5">
        <v>856.64</v>
      </c>
    </row>
    <row r="18" spans="1:9" ht="15" thickBot="1" x14ac:dyDescent="0.35">
      <c r="A18" t="s">
        <v>25</v>
      </c>
      <c r="B18" s="9">
        <f t="shared" si="8"/>
        <v>1735.39</v>
      </c>
      <c r="C18" s="9">
        <f t="shared" si="9"/>
        <v>2111.39</v>
      </c>
      <c r="D18" s="9">
        <f t="shared" si="10"/>
        <v>1923.3899999999999</v>
      </c>
      <c r="E18" s="9">
        <f t="shared" si="11"/>
        <v>187.99999999999989</v>
      </c>
      <c r="F18">
        <v>34</v>
      </c>
      <c r="G18">
        <v>39</v>
      </c>
      <c r="H18" s="2">
        <v>17</v>
      </c>
      <c r="I18" s="5">
        <v>890.92</v>
      </c>
    </row>
    <row r="19" spans="1:9" ht="15" thickBot="1" x14ac:dyDescent="0.35">
      <c r="A19" t="s">
        <v>26</v>
      </c>
      <c r="B19" s="9">
        <f t="shared" si="8"/>
        <v>1542.77</v>
      </c>
      <c r="C19" s="9">
        <f t="shared" si="9"/>
        <v>1877.01</v>
      </c>
      <c r="D19" s="9">
        <f t="shared" si="10"/>
        <v>1709.8899999999999</v>
      </c>
      <c r="E19" s="9">
        <f t="shared" si="11"/>
        <v>167.12</v>
      </c>
      <c r="F19">
        <v>31</v>
      </c>
      <c r="G19">
        <v>36</v>
      </c>
      <c r="H19" s="2">
        <v>18</v>
      </c>
      <c r="I19" s="5">
        <v>926.55</v>
      </c>
    </row>
    <row r="20" spans="1:9" ht="15" thickBot="1" x14ac:dyDescent="0.35">
      <c r="A20" t="s">
        <v>27</v>
      </c>
      <c r="B20" s="9">
        <f t="shared" ref="B20:B22" si="12">VLOOKUP(F20,$H$2:$I$67,2,FALSE)</f>
        <v>2283.67</v>
      </c>
      <c r="C20" s="9">
        <f t="shared" ref="C20:C22" si="13">VLOOKUP(G20,$H$2:$I$67,2,FALSE)</f>
        <v>2778.42</v>
      </c>
      <c r="D20" s="9">
        <f t="shared" ref="D20:D22" si="14">AVERAGE(B20:C20)</f>
        <v>2531.0450000000001</v>
      </c>
      <c r="E20" s="9">
        <f t="shared" ref="E20:E22" si="15">_xlfn.STDEV.P(B20:C20)</f>
        <v>247.375</v>
      </c>
      <c r="F20">
        <v>41</v>
      </c>
      <c r="G20">
        <v>46</v>
      </c>
      <c r="H20" s="2">
        <v>19</v>
      </c>
      <c r="I20" s="5">
        <v>963.6</v>
      </c>
    </row>
    <row r="21" spans="1:9" ht="15" thickBot="1" x14ac:dyDescent="0.35">
      <c r="A21" t="s">
        <v>28</v>
      </c>
      <c r="B21" s="9">
        <f t="shared" si="12"/>
        <v>1877.01</v>
      </c>
      <c r="C21" s="9">
        <f t="shared" si="13"/>
        <v>2283.67</v>
      </c>
      <c r="D21" s="9">
        <f t="shared" si="14"/>
        <v>2080.34</v>
      </c>
      <c r="E21" s="9">
        <f t="shared" si="15"/>
        <v>203.33000000000004</v>
      </c>
      <c r="F21">
        <v>36</v>
      </c>
      <c r="G21">
        <v>41</v>
      </c>
      <c r="H21" s="2">
        <v>20</v>
      </c>
      <c r="I21" s="5">
        <v>1002.15</v>
      </c>
    </row>
    <row r="22" spans="1:9" ht="15" thickBot="1" x14ac:dyDescent="0.35">
      <c r="A22" t="s">
        <v>29</v>
      </c>
      <c r="B22" s="9">
        <f t="shared" si="12"/>
        <v>1668.64</v>
      </c>
      <c r="C22" s="9">
        <f t="shared" si="13"/>
        <v>2030.17</v>
      </c>
      <c r="D22" s="9">
        <f t="shared" si="14"/>
        <v>1849.4050000000002</v>
      </c>
      <c r="E22" s="9">
        <f t="shared" si="15"/>
        <v>180.76499999999999</v>
      </c>
      <c r="F22">
        <v>33</v>
      </c>
      <c r="G22">
        <v>38</v>
      </c>
      <c r="H22" s="2">
        <v>21</v>
      </c>
      <c r="I22" s="5">
        <v>1042.24</v>
      </c>
    </row>
    <row r="23" spans="1:9" ht="15" thickBot="1" x14ac:dyDescent="0.35">
      <c r="A23" t="s">
        <v>30</v>
      </c>
      <c r="B23" s="9">
        <f t="shared" ref="B23:B25" si="16">VLOOKUP(F23,$H$2:$I$67,2,FALSE)</f>
        <v>2568.81</v>
      </c>
      <c r="C23" s="9">
        <f t="shared" ref="C23:C25" si="17">VLOOKUP(G23,$H$2:$I$67,2,FALSE)</f>
        <v>3125.35</v>
      </c>
      <c r="D23" s="9">
        <f t="shared" ref="D23:D29" si="18">AVERAGE(B23:C23)</f>
        <v>2847.08</v>
      </c>
      <c r="E23" s="9">
        <f t="shared" ref="E23:E29" si="19">_xlfn.STDEV.P(B23:C23)</f>
        <v>278.27</v>
      </c>
      <c r="F23">
        <v>44</v>
      </c>
      <c r="G23">
        <v>49</v>
      </c>
      <c r="H23" s="2">
        <v>22</v>
      </c>
      <c r="I23" s="5">
        <v>1083.94</v>
      </c>
    </row>
    <row r="24" spans="1:9" ht="15" thickBot="1" x14ac:dyDescent="0.35">
      <c r="A24" t="s">
        <v>31</v>
      </c>
      <c r="B24" s="9">
        <f t="shared" si="16"/>
        <v>2111.39</v>
      </c>
      <c r="C24" s="9">
        <f t="shared" si="17"/>
        <v>2568.81</v>
      </c>
      <c r="D24" s="9">
        <f t="shared" si="18"/>
        <v>2340.1</v>
      </c>
      <c r="E24" s="9">
        <f t="shared" si="19"/>
        <v>228.71000000000004</v>
      </c>
      <c r="F24">
        <v>39</v>
      </c>
      <c r="G24">
        <v>44</v>
      </c>
      <c r="H24" s="2">
        <v>23</v>
      </c>
      <c r="I24" s="5">
        <v>1127.3</v>
      </c>
    </row>
    <row r="25" spans="1:9" ht="15" thickBot="1" x14ac:dyDescent="0.35">
      <c r="A25" t="s">
        <v>32</v>
      </c>
      <c r="B25" s="9">
        <f t="shared" si="16"/>
        <v>1877.01</v>
      </c>
      <c r="C25" s="9">
        <f t="shared" si="17"/>
        <v>2283.67</v>
      </c>
      <c r="D25" s="9">
        <f t="shared" si="18"/>
        <v>2080.34</v>
      </c>
      <c r="E25" s="9">
        <f t="shared" si="19"/>
        <v>203.33000000000004</v>
      </c>
      <c r="F25">
        <v>36</v>
      </c>
      <c r="G25">
        <v>41</v>
      </c>
      <c r="H25" s="2">
        <v>24</v>
      </c>
      <c r="I25" s="5">
        <v>1172.3800000000001</v>
      </c>
    </row>
    <row r="26" spans="1:9" ht="15" thickBot="1" x14ac:dyDescent="0.35">
      <c r="H26" s="2">
        <v>25</v>
      </c>
      <c r="I26" s="5">
        <v>1219.27</v>
      </c>
    </row>
    <row r="27" spans="1:9" ht="15" thickBot="1" x14ac:dyDescent="0.35">
      <c r="H27" s="2">
        <v>26</v>
      </c>
      <c r="I27" s="5">
        <v>1268.04</v>
      </c>
    </row>
    <row r="28" spans="1:9" ht="15" thickBot="1" x14ac:dyDescent="0.35">
      <c r="A28" t="s">
        <v>33</v>
      </c>
      <c r="B28" s="9">
        <f>MIN(B2:B10)</f>
        <v>1735.39</v>
      </c>
      <c r="C28" s="9">
        <f>MAX(C2:C10)</f>
        <v>4277.26</v>
      </c>
      <c r="D28" s="9">
        <f t="shared" si="18"/>
        <v>3006.3250000000003</v>
      </c>
      <c r="E28" s="9">
        <f t="shared" si="19"/>
        <v>1270.9350000000002</v>
      </c>
      <c r="H28" s="2">
        <v>27</v>
      </c>
      <c r="I28" s="5">
        <v>1318.75</v>
      </c>
    </row>
    <row r="29" spans="1:9" ht="15" thickBot="1" x14ac:dyDescent="0.35">
      <c r="A29" t="s">
        <v>34</v>
      </c>
      <c r="B29" s="9">
        <f>MIN(B11:B25)</f>
        <v>1542.77</v>
      </c>
      <c r="C29" s="9">
        <f>MAX(C11:C25)</f>
        <v>3802.47</v>
      </c>
      <c r="D29" s="9">
        <f t="shared" si="18"/>
        <v>2672.62</v>
      </c>
      <c r="E29" s="9">
        <f t="shared" si="19"/>
        <v>1129.8499999999999</v>
      </c>
      <c r="H29" s="2">
        <v>28</v>
      </c>
      <c r="I29" s="5">
        <v>1371.5</v>
      </c>
    </row>
    <row r="30" spans="1:9" ht="15" thickBot="1" x14ac:dyDescent="0.35">
      <c r="H30" s="2">
        <v>29</v>
      </c>
      <c r="I30" s="5">
        <v>1426.38</v>
      </c>
    </row>
    <row r="31" spans="1:9" ht="15" thickBot="1" x14ac:dyDescent="0.35">
      <c r="H31" s="2">
        <v>30</v>
      </c>
      <c r="I31" s="5">
        <v>1483.42</v>
      </c>
    </row>
    <row r="32" spans="1:9" ht="15" thickBot="1" x14ac:dyDescent="0.35">
      <c r="H32" s="2">
        <v>31</v>
      </c>
      <c r="I32" s="5">
        <v>1542.77</v>
      </c>
    </row>
    <row r="33" spans="8:9" ht="15" thickBot="1" x14ac:dyDescent="0.35">
      <c r="H33" s="2">
        <v>32</v>
      </c>
      <c r="I33" s="5">
        <v>1604.47</v>
      </c>
    </row>
    <row r="34" spans="8:9" ht="15" thickBot="1" x14ac:dyDescent="0.35">
      <c r="H34" s="2">
        <v>33</v>
      </c>
      <c r="I34" s="5">
        <v>1668.64</v>
      </c>
    </row>
    <row r="35" spans="8:9" ht="15" thickBot="1" x14ac:dyDescent="0.35">
      <c r="H35" s="1">
        <v>34</v>
      </c>
      <c r="I35" s="6">
        <v>1735.39</v>
      </c>
    </row>
    <row r="36" spans="8:9" ht="15" thickBot="1" x14ac:dyDescent="0.35">
      <c r="H36" s="2">
        <v>35</v>
      </c>
      <c r="I36" s="7">
        <v>1804.8</v>
      </c>
    </row>
    <row r="37" spans="8:9" ht="15" thickBot="1" x14ac:dyDescent="0.35">
      <c r="H37" s="2">
        <v>36</v>
      </c>
      <c r="I37" s="7">
        <v>1877.01</v>
      </c>
    </row>
    <row r="38" spans="8:9" ht="15" thickBot="1" x14ac:dyDescent="0.35">
      <c r="H38" s="2">
        <v>37</v>
      </c>
      <c r="I38" s="7">
        <v>1952.08</v>
      </c>
    </row>
    <row r="39" spans="8:9" ht="15" thickBot="1" x14ac:dyDescent="0.35">
      <c r="H39" s="2">
        <v>38</v>
      </c>
      <c r="I39" s="7">
        <v>2030.17</v>
      </c>
    </row>
    <row r="40" spans="8:9" ht="15" thickBot="1" x14ac:dyDescent="0.35">
      <c r="H40" s="2">
        <v>39</v>
      </c>
      <c r="I40" s="7">
        <v>2111.39</v>
      </c>
    </row>
    <row r="41" spans="8:9" ht="15" thickBot="1" x14ac:dyDescent="0.35">
      <c r="H41" s="2">
        <v>40</v>
      </c>
      <c r="I41" s="7">
        <v>2195.84</v>
      </c>
    </row>
    <row r="42" spans="8:9" ht="15" thickBot="1" x14ac:dyDescent="0.35">
      <c r="H42" s="2">
        <v>41</v>
      </c>
      <c r="I42" s="7">
        <v>2283.67</v>
      </c>
    </row>
    <row r="43" spans="8:9" ht="15" thickBot="1" x14ac:dyDescent="0.35">
      <c r="H43" s="2">
        <v>42</v>
      </c>
      <c r="I43" s="7">
        <v>2375</v>
      </c>
    </row>
    <row r="44" spans="8:9" ht="15" thickBot="1" x14ac:dyDescent="0.35">
      <c r="H44" s="2">
        <v>43</v>
      </c>
      <c r="I44" s="7">
        <v>2470.0100000000002</v>
      </c>
    </row>
    <row r="45" spans="8:9" ht="15" thickBot="1" x14ac:dyDescent="0.35">
      <c r="H45" s="2">
        <v>44</v>
      </c>
      <c r="I45" s="7">
        <v>2568.81</v>
      </c>
    </row>
    <row r="46" spans="8:9" ht="15" thickBot="1" x14ac:dyDescent="0.35">
      <c r="H46" s="2">
        <v>45</v>
      </c>
      <c r="I46" s="7">
        <v>2671.56</v>
      </c>
    </row>
    <row r="47" spans="8:9" ht="15" thickBot="1" x14ac:dyDescent="0.35">
      <c r="H47" s="2">
        <v>46</v>
      </c>
      <c r="I47" s="7">
        <v>2778.42</v>
      </c>
    </row>
    <row r="48" spans="8:9" ht="15" thickBot="1" x14ac:dyDescent="0.35">
      <c r="H48" s="2">
        <v>47</v>
      </c>
      <c r="I48" s="7">
        <v>2889.57</v>
      </c>
    </row>
    <row r="49" spans="8:9" ht="15" thickBot="1" x14ac:dyDescent="0.35">
      <c r="H49" s="2">
        <v>48</v>
      </c>
      <c r="I49" s="7">
        <v>3005.14</v>
      </c>
    </row>
    <row r="50" spans="8:9" ht="15" thickBot="1" x14ac:dyDescent="0.35">
      <c r="H50" s="2">
        <v>49</v>
      </c>
      <c r="I50" s="7">
        <v>3125.35</v>
      </c>
    </row>
    <row r="51" spans="8:9" ht="15" thickBot="1" x14ac:dyDescent="0.35">
      <c r="H51" s="2">
        <v>50</v>
      </c>
      <c r="I51" s="7">
        <v>3250.36</v>
      </c>
    </row>
    <row r="52" spans="8:9" ht="15" thickBot="1" x14ac:dyDescent="0.35">
      <c r="H52" s="2">
        <v>51</v>
      </c>
      <c r="I52" s="7">
        <v>3380.38</v>
      </c>
    </row>
    <row r="53" spans="8:9" ht="15" thickBot="1" x14ac:dyDescent="0.35">
      <c r="H53" s="2">
        <v>52</v>
      </c>
      <c r="I53" s="7">
        <v>3515.59</v>
      </c>
    </row>
    <row r="54" spans="8:9" ht="15" thickBot="1" x14ac:dyDescent="0.35">
      <c r="H54" s="2">
        <v>53</v>
      </c>
      <c r="I54" s="7">
        <v>3656.22</v>
      </c>
    </row>
    <row r="55" spans="8:9" ht="15" thickBot="1" x14ac:dyDescent="0.35">
      <c r="H55" s="2">
        <v>54</v>
      </c>
      <c r="I55" s="7">
        <v>3802.47</v>
      </c>
    </row>
    <row r="56" spans="8:9" ht="15" thickBot="1" x14ac:dyDescent="0.35">
      <c r="H56" s="2">
        <v>55</v>
      </c>
      <c r="I56" s="7">
        <v>3954.56</v>
      </c>
    </row>
    <row r="57" spans="8:9" ht="15" thickBot="1" x14ac:dyDescent="0.35">
      <c r="H57" s="2">
        <v>56</v>
      </c>
      <c r="I57" s="7">
        <v>4112.74</v>
      </c>
    </row>
    <row r="58" spans="8:9" ht="15" thickBot="1" x14ac:dyDescent="0.35">
      <c r="H58" s="2">
        <v>57</v>
      </c>
      <c r="I58" s="7">
        <v>4277.26</v>
      </c>
    </row>
    <row r="59" spans="8:9" ht="15" thickBot="1" x14ac:dyDescent="0.35">
      <c r="H59" s="2">
        <v>58</v>
      </c>
      <c r="I59" s="7">
        <v>4448.3500000000004</v>
      </c>
    </row>
    <row r="60" spans="8:9" ht="15" thickBot="1" x14ac:dyDescent="0.35">
      <c r="H60" s="2">
        <v>59</v>
      </c>
      <c r="I60" s="7">
        <v>4626.2700000000004</v>
      </c>
    </row>
    <row r="61" spans="8:9" ht="15" thickBot="1" x14ac:dyDescent="0.35">
      <c r="H61" s="2">
        <v>60</v>
      </c>
      <c r="I61" s="7">
        <v>4811.33</v>
      </c>
    </row>
    <row r="62" spans="8:9" ht="15" thickBot="1" x14ac:dyDescent="0.35">
      <c r="H62" s="2">
        <v>61</v>
      </c>
      <c r="I62" s="7">
        <v>5003.7700000000004</v>
      </c>
    </row>
    <row r="63" spans="8:9" ht="15" thickBot="1" x14ac:dyDescent="0.35">
      <c r="H63" s="2">
        <v>62</v>
      </c>
      <c r="I63" s="7">
        <v>5203.9399999999996</v>
      </c>
    </row>
    <row r="64" spans="8:9" ht="15" thickBot="1" x14ac:dyDescent="0.35">
      <c r="H64" s="2">
        <v>63</v>
      </c>
      <c r="I64" s="7">
        <v>5412.08</v>
      </c>
    </row>
    <row r="65" spans="8:9" ht="15" thickBot="1" x14ac:dyDescent="0.35">
      <c r="H65" s="2">
        <v>64</v>
      </c>
      <c r="I65" s="7">
        <v>5628.57</v>
      </c>
    </row>
    <row r="66" spans="8:9" ht="15" thickBot="1" x14ac:dyDescent="0.35">
      <c r="H66" s="2">
        <v>65</v>
      </c>
      <c r="I66" s="7">
        <v>5853.71</v>
      </c>
    </row>
    <row r="67" spans="8:9" ht="15" thickBot="1" x14ac:dyDescent="0.35">
      <c r="H67" s="2">
        <v>66</v>
      </c>
      <c r="I67" s="7">
        <v>6087.86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>MIZS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Neza</dc:creator>
  <cp:lastModifiedBy>Neza</cp:lastModifiedBy>
  <dcterms:created xsi:type="dcterms:W3CDTF">2024-11-09T13:45:04Z</dcterms:created>
  <dcterms:modified xsi:type="dcterms:W3CDTF">2024-11-09T14:57:21Z</dcterms:modified>
</cp:coreProperties>
</file>