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rtals" sheetId="1" r:id="rId3"/>
    <sheet state="visible" name="From The Image, walking (8.28 k" sheetId="2" r:id="rId4"/>
  </sheets>
  <definedNames/>
  <calcPr/>
</workbook>
</file>

<file path=xl/sharedStrings.xml><?xml version="1.0" encoding="utf-8"?>
<sst xmlns="http://schemas.openxmlformats.org/spreadsheetml/2006/main" count="647" uniqueCount="135">
  <si>
    <t>Rotunda da Autonomia</t>
  </si>
  <si>
    <t>🚶</t>
  </si>
  <si>
    <t>https://www.ingress.com/intel?ll=37.737249,-25.682255&amp;z=17&amp;pll=37.737249,-25.682255</t>
  </si>
  <si>
    <t>Ancora</t>
  </si>
  <si>
    <t>https://www.ingress.com/intel?ll=37.734619,-25.682206&amp;z=17&amp;pll=37.734619,-25.682206</t>
  </si>
  <si>
    <t>Lotaçor</t>
  </si>
  <si>
    <t>https://www.ingress.com/intel?ll=37.73476,-25.676196&amp;z=17&amp;pll=37.73476,-25.676196</t>
  </si>
  <si>
    <t>City Garden Padre Fernando Gomes</t>
  </si>
  <si>
    <t>https://www.ingress.com/intel?ll=37.735836,-25.682865&amp;z=17&amp;pll=37.735836,-25.682865</t>
  </si>
  <si>
    <t>Âncora 7</t>
  </si>
  <si>
    <t>https://www.ingress.com/intel?ll=37.734444,-25.6826&amp;z=17&amp;pll=37.734444,-25.6826</t>
  </si>
  <si>
    <t>Octopus Street Mural</t>
  </si>
  <si>
    <t>https://www.ingress.com/intel?ll=37.734857,-25.680284&amp;z=17&amp;pll=37.734857,-25.680284</t>
  </si>
  <si>
    <t>Oratório Público de Santa Clara</t>
  </si>
  <si>
    <t>https://www.ingress.com/intel?ll=37.735141,-25.679868&amp;z=17&amp;pll=37.735141,-25.679868</t>
  </si>
  <si>
    <t>Pop Art</t>
  </si>
  <si>
    <t>https://www.ingress.com/intel?ll=37.734987,-25.681765&amp;z=17&amp;pll=37.734987,-25.681765</t>
  </si>
  <si>
    <t>Banco</t>
  </si>
  <si>
    <t>https://www.ingress.com/intel?ll=37.735381,-25.683242&amp;z=17&amp;pll=37.735381,-25.683242</t>
  </si>
  <si>
    <t>Bomb Mural</t>
  </si>
  <si>
    <t>https://www.ingress.com/intel?ll=37.734147,-25.68254&amp;z=17&amp;pll=37.734147,-25.68254</t>
  </si>
  <si>
    <t>Navy Shield</t>
  </si>
  <si>
    <t>https://www.ingress.com/intel?ll=37.735187,-25.683631&amp;z=17&amp;pll=37.735187,-25.683631</t>
  </si>
  <si>
    <t>Beacon</t>
  </si>
  <si>
    <t>https://www.ingress.com/intel?ll=37.73469,-25.681677&amp;z=17&amp;pll=37.73469,-25.681677</t>
  </si>
  <si>
    <t>Âncora 5</t>
  </si>
  <si>
    <t>https://www.ingress.com/intel?ll=37.734595,-25.676887&amp;z=17&amp;pll=37.734595,-25.676887</t>
  </si>
  <si>
    <t>Fábrica de Tabaco Micaelense</t>
  </si>
  <si>
    <t>https://www.ingress.com/intel?ll=37.736064,-25.677507&amp;z=17&amp;pll=37.736064,-25.677507</t>
  </si>
  <si>
    <t>Casas de Aprestos</t>
  </si>
  <si>
    <t>https://www.ingress.com/intel?ll=37.734445,-25.67661&amp;z=17&amp;pll=37.734445,-25.67661</t>
  </si>
  <si>
    <t>Espaço Infantil</t>
  </si>
  <si>
    <t>https://www.ingress.com/intel?ll=37.736032,-25.683237&amp;z=17&amp;pll=37.736032,-25.683237</t>
  </si>
  <si>
    <t>Two Horsemen</t>
  </si>
  <si>
    <t>https://www.ingress.com/intel?ll=37.734463,-25.681079&amp;z=17&amp;pll=37.734463,-25.681079</t>
  </si>
  <si>
    <t>Multicolor Man</t>
  </si>
  <si>
    <t>https://www.ingress.com/intel?ll=37.734773,-25.682105&amp;z=17&amp;pll=37.734773,-25.682105</t>
  </si>
  <si>
    <t>Orelhudo</t>
  </si>
  <si>
    <t>https://www.ingress.com/intel?ll=37.735022,-25.682882&amp;z=17&amp;pll=37.735022,-25.682882</t>
  </si>
  <si>
    <t>Estátua Padre Fernando</t>
  </si>
  <si>
    <t>https://www.ingress.com/intel?ll=37.735231,-25.683049&amp;z=17&amp;pll=37.735231,-25.683049</t>
  </si>
  <si>
    <t>Igreja Santa Clara</t>
  </si>
  <si>
    <t>https://www.ingress.com/intel?ll=37.734413,-25.683457&amp;z=17&amp;pll=37.734413,-25.683457</t>
  </si>
  <si>
    <t>Railway Part</t>
  </si>
  <si>
    <t>https://www.ingress.com/intel?ll=37.734415,-25.682298&amp;z=17&amp;pll=37.734415,-25.682298</t>
  </si>
  <si>
    <t>Big Fish Graffiti</t>
  </si>
  <si>
    <t>https://www.ingress.com/intel?ll=37.734837,-25.679541&amp;z=17&amp;pll=37.734837,-25.679541</t>
  </si>
  <si>
    <t>Art</t>
  </si>
  <si>
    <t>https://www.ingress.com/intel?ll=37.734978,-25.681417&amp;z=17&amp;pll=37.734978,-25.681417</t>
  </si>
  <si>
    <t>Painted Rocks</t>
  </si>
  <si>
    <t>https://www.ingress.com/intel?ll=37.73453,-25.680522&amp;z=17&amp;pll=37.73453,-25.680522</t>
  </si>
  <si>
    <t>Bad Phone Mural</t>
  </si>
  <si>
    <t>https://www.ingress.com/intel?ll=37.734559,-25.679828&amp;z=17&amp;pll=37.734559,-25.679828</t>
  </si>
  <si>
    <t>Cow Faces Pop Art</t>
  </si>
  <si>
    <t>https://www.ingress.com/intel?ll=37.733846,-25.683411&amp;z=17&amp;pll=37.733846,-25.683411</t>
  </si>
  <si>
    <t>Lighthouse Mural</t>
  </si>
  <si>
    <t>https://www.ingress.com/intel?ll=37.733757,-25.685691&amp;z=17&amp;pll=37.733757,-25.685691</t>
  </si>
  <si>
    <t>Farol de Santa Clara</t>
  </si>
  <si>
    <t>https://intel.ingress.com/intel?ll=37.733309,-25.685907&amp;z=17&amp;pll=37.733309,-25.685907</t>
  </si>
  <si>
    <t>P</t>
  </si>
  <si>
    <t>The Image</t>
  </si>
  <si>
    <t>H</t>
  </si>
  <si>
    <t>ensure 3 keys</t>
  </si>
  <si>
    <t>S</t>
  </si>
  <si>
    <t>shields on (3 links)</t>
  </si>
  <si>
    <t>▼</t>
  </si>
  <si>
    <t>Campo Da Igualdade</t>
  </si>
  <si>
    <t>ensure 1 keys (1 max)</t>
  </si>
  <si>
    <t>ensure 2 keys (5 max)</t>
  </si>
  <si>
    <t>shields on (0 links)</t>
  </si>
  <si>
    <t>ensure 1 keys (2 max)</t>
  </si>
  <si>
    <t>https://intel.ingress.com/intel?ll=37.733891,-25.687692&amp;z=17&amp;pll=37.733891,-25.687692</t>
  </si>
  <si>
    <t>ensure 2 keys (11 max)</t>
  </si>
  <si>
    <t>L</t>
  </si>
  <si>
    <t>▶Estátua Padre Fernando</t>
  </si>
  <si>
    <t>ensure 5 keys</t>
  </si>
  <si>
    <t>shields on (5 links)</t>
  </si>
  <si>
    <t>PAntonio</t>
  </si>
  <si>
    <t>https://intel.ingress.com/intel?ll=37.734954,-25.69007&amp;z=17&amp;pll=37.734954,-25.69007</t>
  </si>
  <si>
    <t>ensure 2 keys</t>
  </si>
  <si>
    <t>▶Pop Art</t>
  </si>
  <si>
    <t>ensure 1 keys (4 max)</t>
  </si>
  <si>
    <t>ensure 1 keys (3 max)</t>
  </si>
  <si>
    <t>ensure 4 keys</t>
  </si>
  <si>
    <t>shields on (4 links)</t>
  </si>
  <si>
    <t>1 max keys needed</t>
  </si>
  <si>
    <t>https://intel.ingress.com/intel?ll=37.733757,-25.685691&amp;z=17&amp;pll=37.733757,-25.685691</t>
  </si>
  <si>
    <t>ensure 2 keys (3 max)</t>
  </si>
  <si>
    <t>▶Big Fish Graffiti</t>
  </si>
  <si>
    <t>Holy Ghost House</t>
  </si>
  <si>
    <t>https://intel.ingress.com/intel?ll=37.733675,-25.686425&amp;z=17&amp;pll=37.733675,-25.686425</t>
  </si>
  <si>
    <t>ensure 2 keys (4 max)</t>
  </si>
  <si>
    <t>▶Oratório Público de Santa Clara</t>
  </si>
  <si>
    <t>ensure 1 keys</t>
  </si>
  <si>
    <t>shields on (2 links)</t>
  </si>
  <si>
    <t>▶Rotunda da Autonomia</t>
  </si>
  <si>
    <t>https://intel.ingress.com/intel?ll=37.733841,-25.686295&amp;z=17&amp;pll=37.733841,-25.686295</t>
  </si>
  <si>
    <t>ensure 1 keys (6 max)</t>
  </si>
  <si>
    <t>▶Bad Phone Mural</t>
  </si>
  <si>
    <t>▶Octopus Street Mural</t>
  </si>
  <si>
    <t>▶Fábrica de Tabaco Micaelense</t>
  </si>
  <si>
    <t>F</t>
  </si>
  <si>
    <t>▶Farol de Santa Clara</t>
  </si>
  <si>
    <t>▶Âncora 5</t>
  </si>
  <si>
    <t>▶Lotaçor</t>
  </si>
  <si>
    <t>5 max keys needed</t>
  </si>
  <si>
    <t>3 max keys needed</t>
  </si>
  <si>
    <t>shields on (13 links)</t>
  </si>
  <si>
    <t>ensure 9 keys</t>
  </si>
  <si>
    <t>shields on (19 links)</t>
  </si>
  <si>
    <t>▶Orelhudo</t>
  </si>
  <si>
    <t>▶Âncora 7</t>
  </si>
  <si>
    <t>▶Bomb Mural</t>
  </si>
  <si>
    <t>▶Railway Part</t>
  </si>
  <si>
    <t>▶Multicolor Man</t>
  </si>
  <si>
    <t>▶Art</t>
  </si>
  <si>
    <t>▶Painted Rocks</t>
  </si>
  <si>
    <t>shields on (10 links)</t>
  </si>
  <si>
    <t>▶Beacon</t>
  </si>
  <si>
    <t>shields on (6 links)</t>
  </si>
  <si>
    <t>shields on (11 links)</t>
  </si>
  <si>
    <t>▶Ancora</t>
  </si>
  <si>
    <t>shields on (9 links)</t>
  </si>
  <si>
    <t>▶Two Horsemen</t>
  </si>
  <si>
    <t>▶Cow Faces Pop Art</t>
  </si>
  <si>
    <t>▶City Garden Padre Fernando Gomes</t>
  </si>
  <si>
    <t>▶Banco</t>
  </si>
  <si>
    <t>▶Igreja Santa Clara</t>
  </si>
  <si>
    <t>shields on (7 links)</t>
  </si>
  <si>
    <t>▶Espaço Infantil</t>
  </si>
  <si>
    <t>▶Navy Shield</t>
  </si>
  <si>
    <t>▶The Image</t>
  </si>
  <si>
    <t>▶Lighthouse Mural</t>
  </si>
  <si>
    <t>▶Holy Ghost House</t>
  </si>
  <si>
    <t>▶Campo Da Igualdade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</si>
</sst>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4C7FFF"/>
          <bgColor rgb="FF4C7FFF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9999"/>
          <bgColor rgb="FFFF9999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  <dxf>
      <font/>
      <fill>
        <patternFill patternType="solid">
          <fgColor rgb="FFE5B2E5"/>
          <bgColor rgb="FFE5B2E5"/>
        </patternFill>
      </fill>
      <border/>
    </dxf>
    <dxf>
      <font/>
      <fill>
        <patternFill patternType="solid">
          <fgColor rgb="FFFF9966"/>
          <bgColor rgb="FFFF9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ntel.ingress.com/intel?ll=37.733309,-25.685907&amp;z=17&amp;pll=37.733309,-25.685907" TargetMode="External"/><Relationship Id="rId2" Type="http://schemas.openxmlformats.org/officeDocument/2006/relationships/hyperlink" Target="https://intel.ingress.com/intel?ll=37.733891,-25.687692&amp;z=17&amp;pll=37.733891,-25.687692" TargetMode="External"/><Relationship Id="rId3" Type="http://schemas.openxmlformats.org/officeDocument/2006/relationships/hyperlink" Target="https://intel.ingress.com/intel?ll=37.734954,-25.69007&amp;z=17&amp;pll=37.734954,-25.69007" TargetMode="External"/><Relationship Id="rId4" Type="http://schemas.openxmlformats.org/officeDocument/2006/relationships/hyperlink" Target="https://intel.ingress.com/intel?ll=37.733757,-25.685691&amp;z=17&amp;pll=37.733757,-25.685691" TargetMode="External"/><Relationship Id="rId5" Type="http://schemas.openxmlformats.org/officeDocument/2006/relationships/hyperlink" Target="https://intel.ingress.com/intel?ll=37.733675,-25.686425&amp;z=17&amp;pll=37.733675,-25.686425" TargetMode="External"/><Relationship Id="rId6" Type="http://schemas.openxmlformats.org/officeDocument/2006/relationships/hyperlink" Target="https://intel.ingress.com/intel?ll=37.733841,-25.686295&amp;z=17&amp;pll=37.733841,-25.686295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</row>
    <row r="2">
      <c r="A2" s="1" t="s">
        <v>3</v>
      </c>
      <c r="B2" s="1" t="s">
        <v>4</v>
      </c>
    </row>
    <row r="3">
      <c r="A3" s="1" t="s">
        <v>5</v>
      </c>
      <c r="B3" s="1" t="s">
        <v>6</v>
      </c>
    </row>
    <row r="4">
      <c r="A4" s="1" t="s">
        <v>7</v>
      </c>
      <c r="B4" s="1" t="s">
        <v>8</v>
      </c>
    </row>
    <row r="5">
      <c r="A5" s="1" t="s">
        <v>9</v>
      </c>
      <c r="B5" s="1" t="s">
        <v>10</v>
      </c>
    </row>
    <row r="6">
      <c r="A6" s="1" t="s">
        <v>11</v>
      </c>
      <c r="B6" s="1" t="s">
        <v>12</v>
      </c>
    </row>
    <row r="7">
      <c r="A7" s="1" t="s">
        <v>13</v>
      </c>
      <c r="B7" s="1" t="s">
        <v>14</v>
      </c>
    </row>
    <row r="8">
      <c r="A8" s="1" t="s">
        <v>15</v>
      </c>
      <c r="B8" s="1" t="s">
        <v>16</v>
      </c>
    </row>
    <row r="9">
      <c r="A9" s="1" t="s">
        <v>17</v>
      </c>
      <c r="B9" s="1" t="s">
        <v>18</v>
      </c>
    </row>
    <row r="10">
      <c r="A10" s="1" t="s">
        <v>19</v>
      </c>
      <c r="B10" s="1" t="s">
        <v>20</v>
      </c>
    </row>
    <row r="11">
      <c r="A11" s="1" t="s">
        <v>21</v>
      </c>
      <c r="B11" s="1" t="s">
        <v>22</v>
      </c>
    </row>
    <row r="12">
      <c r="A12" s="1" t="s">
        <v>23</v>
      </c>
      <c r="B12" s="1" t="s">
        <v>24</v>
      </c>
    </row>
    <row r="13">
      <c r="A13" s="1" t="s">
        <v>25</v>
      </c>
      <c r="B13" s="1" t="s">
        <v>26</v>
      </c>
    </row>
    <row r="14">
      <c r="A14" s="1" t="s">
        <v>27</v>
      </c>
      <c r="B14" s="1" t="s">
        <v>28</v>
      </c>
    </row>
    <row r="15">
      <c r="A15" s="1" t="s">
        <v>29</v>
      </c>
      <c r="B15" s="1" t="s">
        <v>30</v>
      </c>
    </row>
    <row r="16">
      <c r="A16" s="1" t="s">
        <v>31</v>
      </c>
      <c r="B16" s="1" t="s">
        <v>32</v>
      </c>
    </row>
    <row r="17">
      <c r="A17" s="1" t="s">
        <v>33</v>
      </c>
      <c r="B17" s="1" t="s">
        <v>34</v>
      </c>
    </row>
    <row r="18">
      <c r="A18" s="1" t="s">
        <v>35</v>
      </c>
      <c r="B18" s="1" t="s">
        <v>36</v>
      </c>
    </row>
    <row r="19">
      <c r="A19" s="1" t="s">
        <v>37</v>
      </c>
      <c r="B19" s="1" t="s">
        <v>38</v>
      </c>
    </row>
    <row r="20">
      <c r="A20" s="1" t="s">
        <v>39</v>
      </c>
      <c r="B20" s="1" t="s">
        <v>40</v>
      </c>
    </row>
    <row r="21">
      <c r="A21" s="1" t="s">
        <v>41</v>
      </c>
      <c r="B21" s="1" t="s">
        <v>42</v>
      </c>
    </row>
    <row r="22">
      <c r="A22" s="1" t="s">
        <v>43</v>
      </c>
      <c r="B22" s="1" t="s">
        <v>44</v>
      </c>
    </row>
    <row r="23">
      <c r="A23" s="1" t="s">
        <v>45</v>
      </c>
      <c r="B23" s="1" t="s">
        <v>46</v>
      </c>
    </row>
    <row r="24">
      <c r="A24" s="1" t="s">
        <v>47</v>
      </c>
      <c r="B24" s="1" t="s">
        <v>48</v>
      </c>
    </row>
    <row r="25">
      <c r="A25" s="1" t="s">
        <v>49</v>
      </c>
      <c r="B25" s="1" t="s">
        <v>50</v>
      </c>
    </row>
    <row r="26">
      <c r="A26" s="1" t="s">
        <v>51</v>
      </c>
      <c r="B26" s="1" t="s">
        <v>52</v>
      </c>
    </row>
    <row r="27">
      <c r="A27" s="1" t="s">
        <v>53</v>
      </c>
      <c r="B27" s="1" t="s">
        <v>54</v>
      </c>
    </row>
    <row r="28">
      <c r="A28" s="1" t="s">
        <v>55</v>
      </c>
      <c r="B28" s="1" t="s">
        <v>56</v>
      </c>
    </row>
    <row r="29">
      <c r="A29" s="1" t="s">
        <v>57</v>
      </c>
      <c r="B29" s="3" t="s">
        <v>58</v>
      </c>
    </row>
    <row r="30">
      <c r="A30" s="1" t="s">
        <v>66</v>
      </c>
      <c r="B30" s="3" t="s">
        <v>71</v>
      </c>
    </row>
    <row r="31">
      <c r="A31" s="1" t="s">
        <v>77</v>
      </c>
      <c r="B31" s="3" t="s">
        <v>78</v>
      </c>
    </row>
    <row r="32">
      <c r="A32" s="1" t="s">
        <v>55</v>
      </c>
      <c r="B32" s="3" t="s">
        <v>86</v>
      </c>
    </row>
    <row r="33">
      <c r="A33" s="1" t="s">
        <v>89</v>
      </c>
      <c r="B33" s="3" t="s">
        <v>90</v>
      </c>
    </row>
    <row r="34">
      <c r="A34" s="1" t="s">
        <v>60</v>
      </c>
      <c r="B34" s="3" t="s">
        <v>96</v>
      </c>
    </row>
  </sheetData>
  <hyperlinks>
    <hyperlink r:id="rId1" ref="B29"/>
    <hyperlink r:id="rId2" ref="B30"/>
    <hyperlink r:id="rId3" ref="B31"/>
    <hyperlink r:id="rId4" ref="B32"/>
    <hyperlink r:id="rId5" ref="B33"/>
    <hyperlink r:id="rId6" ref="B34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43"/>
    <col customWidth="1" min="2" max="2" width="36.0"/>
  </cols>
  <sheetData>
    <row r="1">
      <c r="A1" s="1" t="s">
        <v>1</v>
      </c>
      <c r="B1" s="2" t="str">
        <f>HYPERLINK("https://www.google.com/maps/dir/?api=1&amp;destination=37.733841,-25.686295&amp;travelmode=walking", "map")</f>
        <v>map</v>
      </c>
    </row>
    <row r="2">
      <c r="A2" s="1" t="s">
        <v>59</v>
      </c>
      <c r="B2" s="1" t="s">
        <v>60</v>
      </c>
    </row>
    <row r="3">
      <c r="A3" s="1" t="s">
        <v>61</v>
      </c>
      <c r="B3" s="1" t="s">
        <v>62</v>
      </c>
    </row>
    <row r="4">
      <c r="A4" s="1" t="s">
        <v>63</v>
      </c>
      <c r="B4" s="1" t="s">
        <v>64</v>
      </c>
    </row>
    <row r="5">
      <c r="A5" s="1" t="s">
        <v>65</v>
      </c>
    </row>
    <row r="6">
      <c r="A6" s="1" t="s">
        <v>1</v>
      </c>
      <c r="B6" s="2" t="str">
        <f>HYPERLINK("https://www.google.com/maps/dir/?api=1&amp;destination=37.733891,-25.687692&amp;travelmode=walking", "122 m")</f>
        <v>122 m</v>
      </c>
    </row>
    <row r="7">
      <c r="A7" s="1" t="s">
        <v>59</v>
      </c>
      <c r="B7" s="1" t="s">
        <v>66</v>
      </c>
    </row>
    <row r="8">
      <c r="A8" s="1" t="s">
        <v>61</v>
      </c>
      <c r="B8" s="1" t="s">
        <v>67</v>
      </c>
    </row>
    <row r="9">
      <c r="A9" s="1" t="s">
        <v>65</v>
      </c>
    </row>
    <row r="10">
      <c r="A10" s="1" t="s">
        <v>1</v>
      </c>
      <c r="B10" s="2" t="str">
        <f>HYPERLINK("https://www.google.com/maps/dir/?api=1&amp;destination=37.733309,-25.685907&amp;travelmode=walking", "169 m")</f>
        <v>169 m</v>
      </c>
    </row>
    <row r="11">
      <c r="A11" s="1" t="s">
        <v>59</v>
      </c>
      <c r="B11" s="1" t="s">
        <v>57</v>
      </c>
    </row>
    <row r="12">
      <c r="A12" s="1" t="s">
        <v>61</v>
      </c>
      <c r="B12" s="1" t="s">
        <v>68</v>
      </c>
    </row>
    <row r="13">
      <c r="A13" s="1" t="s">
        <v>65</v>
      </c>
    </row>
    <row r="14">
      <c r="A14" s="1" t="s">
        <v>1</v>
      </c>
      <c r="B14" s="2" t="str">
        <f>HYPERLINK("https://www.google.com/maps/dir/?api=1&amp;destination=37.733757,-25.685691&amp;travelmode=walking", "53 m")</f>
        <v>53 m</v>
      </c>
    </row>
    <row r="15">
      <c r="A15" s="1" t="s">
        <v>59</v>
      </c>
      <c r="B15" s="1" t="s">
        <v>55</v>
      </c>
    </row>
    <row r="16">
      <c r="A16" s="1" t="s">
        <v>63</v>
      </c>
      <c r="B16" s="1" t="s">
        <v>69</v>
      </c>
    </row>
    <row r="17">
      <c r="A17" s="1" t="s">
        <v>65</v>
      </c>
    </row>
    <row r="18">
      <c r="A18" s="1" t="s">
        <v>1</v>
      </c>
      <c r="B18" s="2" t="str">
        <f>HYPERLINK("https://www.google.com/maps/dir/?api=1&amp;destination=37.734413,-25.683457&amp;travelmode=walking", "209 m")</f>
        <v>209 m</v>
      </c>
    </row>
    <row r="19">
      <c r="A19" s="1" t="s">
        <v>59</v>
      </c>
      <c r="B19" s="1" t="s">
        <v>41</v>
      </c>
    </row>
    <row r="20">
      <c r="A20" s="1" t="s">
        <v>61</v>
      </c>
      <c r="B20" s="1" t="s">
        <v>70</v>
      </c>
    </row>
    <row r="21">
      <c r="A21" s="1" t="s">
        <v>65</v>
      </c>
    </row>
    <row r="22">
      <c r="A22" s="1" t="s">
        <v>1</v>
      </c>
      <c r="B22" s="2" t="str">
        <f>HYPERLINK("https://www.google.com/maps/dir/?api=1&amp;destination=37.737249,-25.682255&amp;travelmode=walking", "332 m")</f>
        <v>332 m</v>
      </c>
    </row>
    <row r="23">
      <c r="A23" s="1" t="s">
        <v>59</v>
      </c>
      <c r="B23" s="1" t="s">
        <v>0</v>
      </c>
    </row>
    <row r="24">
      <c r="A24" s="1" t="s">
        <v>61</v>
      </c>
      <c r="B24" s="1" t="s">
        <v>72</v>
      </c>
    </row>
    <row r="25">
      <c r="A25" s="1" t="s">
        <v>65</v>
      </c>
    </row>
    <row r="26">
      <c r="A26" s="1" t="s">
        <v>1</v>
      </c>
      <c r="B26" s="2" t="str">
        <f>HYPERLINK("https://www.google.com/maps/dir/?api=1&amp;destination=37.735231,-25.683049&amp;travelmode=walking", "235 m")</f>
        <v>235 m</v>
      </c>
    </row>
    <row r="27">
      <c r="A27" s="1" t="s">
        <v>59</v>
      </c>
      <c r="B27" s="1" t="s">
        <v>39</v>
      </c>
    </row>
    <row r="28">
      <c r="A28" s="1" t="s">
        <v>61</v>
      </c>
      <c r="B28" s="1" t="s">
        <v>62</v>
      </c>
    </row>
    <row r="29">
      <c r="A29" s="1" t="s">
        <v>63</v>
      </c>
      <c r="B29" s="1" t="s">
        <v>64</v>
      </c>
    </row>
    <row r="30">
      <c r="A30" s="1" t="s">
        <v>65</v>
      </c>
    </row>
    <row r="31">
      <c r="A31" s="1" t="s">
        <v>59</v>
      </c>
      <c r="B31" s="1" t="s">
        <v>37</v>
      </c>
    </row>
    <row r="32">
      <c r="A32" s="1" t="s">
        <v>61</v>
      </c>
      <c r="B32" s="1" t="s">
        <v>70</v>
      </c>
    </row>
    <row r="33">
      <c r="A33" s="1" t="s">
        <v>73</v>
      </c>
      <c r="B33" s="1" t="s">
        <v>74</v>
      </c>
    </row>
    <row r="34">
      <c r="A34" s="1" t="s">
        <v>65</v>
      </c>
    </row>
    <row r="35">
      <c r="A35" s="1" t="s">
        <v>1</v>
      </c>
      <c r="B35" s="2" t="str">
        <f>HYPERLINK("https://www.google.com/maps/dir/?api=1&amp;destination=37.734444,-25.6826&amp;travelmode=walking", "68 m")</f>
        <v>68 m</v>
      </c>
    </row>
    <row r="36">
      <c r="A36" s="1" t="s">
        <v>59</v>
      </c>
      <c r="B36" s="1" t="s">
        <v>9</v>
      </c>
    </row>
    <row r="37">
      <c r="A37" s="1" t="s">
        <v>61</v>
      </c>
      <c r="B37" s="1" t="s">
        <v>75</v>
      </c>
    </row>
    <row r="38">
      <c r="A38" s="1" t="s">
        <v>63</v>
      </c>
      <c r="B38" s="1" t="s">
        <v>76</v>
      </c>
    </row>
    <row r="39">
      <c r="A39" s="1" t="s">
        <v>65</v>
      </c>
    </row>
    <row r="40">
      <c r="A40" s="1" t="s">
        <v>1</v>
      </c>
      <c r="B40" s="2" t="str">
        <f>HYPERLINK("https://www.google.com/maps/dir/?api=1&amp;destination=37.735836,-25.682865&amp;travelmode=walking", "156 m")</f>
        <v>156 m</v>
      </c>
    </row>
    <row r="41">
      <c r="A41" s="1" t="s">
        <v>59</v>
      </c>
      <c r="B41" s="1" t="s">
        <v>7</v>
      </c>
    </row>
    <row r="42">
      <c r="A42" s="1" t="s">
        <v>61</v>
      </c>
      <c r="B42" s="1" t="s">
        <v>70</v>
      </c>
    </row>
    <row r="43">
      <c r="A43" s="1" t="s">
        <v>65</v>
      </c>
    </row>
    <row r="44">
      <c r="A44" s="1" t="s">
        <v>1</v>
      </c>
      <c r="B44" s="2" t="str">
        <f>HYPERLINK("https://www.google.com/maps/dir/?api=1&amp;destination=37.734987,-25.681765&amp;travelmode=walking", "135 m")</f>
        <v>135 m</v>
      </c>
    </row>
    <row r="45">
      <c r="A45" s="1" t="s">
        <v>59</v>
      </c>
      <c r="B45" s="1" t="s">
        <v>15</v>
      </c>
    </row>
    <row r="46">
      <c r="A46" s="1" t="s">
        <v>61</v>
      </c>
      <c r="B46" s="1" t="s">
        <v>70</v>
      </c>
    </row>
    <row r="47">
      <c r="A47" s="1" t="s">
        <v>65</v>
      </c>
    </row>
    <row r="48">
      <c r="A48" s="1" t="s">
        <v>59</v>
      </c>
      <c r="B48" s="1" t="s">
        <v>47</v>
      </c>
    </row>
    <row r="49">
      <c r="A49" s="1" t="s">
        <v>61</v>
      </c>
      <c r="B49" s="1" t="s">
        <v>79</v>
      </c>
    </row>
    <row r="50">
      <c r="A50" s="1" t="s">
        <v>63</v>
      </c>
      <c r="B50" s="1" t="s">
        <v>64</v>
      </c>
    </row>
    <row r="51">
      <c r="A51" s="1" t="s">
        <v>73</v>
      </c>
      <c r="B51" s="1" t="s">
        <v>80</v>
      </c>
    </row>
    <row r="52">
      <c r="A52" s="1" t="s">
        <v>65</v>
      </c>
    </row>
    <row r="53">
      <c r="A53" s="1" t="s">
        <v>59</v>
      </c>
      <c r="B53" s="1" t="s">
        <v>23</v>
      </c>
    </row>
    <row r="54">
      <c r="A54" s="1" t="s">
        <v>61</v>
      </c>
      <c r="B54" s="1" t="s">
        <v>62</v>
      </c>
    </row>
    <row r="55">
      <c r="A55" s="1" t="s">
        <v>63</v>
      </c>
      <c r="B55" s="1" t="s">
        <v>64</v>
      </c>
    </row>
    <row r="56">
      <c r="A56" s="1" t="s">
        <v>65</v>
      </c>
    </row>
    <row r="57">
      <c r="A57" s="1" t="s">
        <v>1</v>
      </c>
      <c r="B57" s="2" t="str">
        <f>HYPERLINK("https://www.google.com/maps/dir/?api=1&amp;destination=37.734147,-25.68254&amp;travelmode=walking", "96 m")</f>
        <v>96 m</v>
      </c>
    </row>
    <row r="58">
      <c r="A58" s="1" t="s">
        <v>59</v>
      </c>
      <c r="B58" s="1" t="s">
        <v>19</v>
      </c>
    </row>
    <row r="59">
      <c r="A59" s="1" t="s">
        <v>61</v>
      </c>
      <c r="B59" s="1" t="s">
        <v>81</v>
      </c>
    </row>
    <row r="60">
      <c r="A60" s="1" t="s">
        <v>65</v>
      </c>
    </row>
    <row r="61">
      <c r="A61" s="1" t="s">
        <v>59</v>
      </c>
      <c r="B61" s="1" t="s">
        <v>43</v>
      </c>
    </row>
    <row r="62">
      <c r="A62" s="1" t="s">
        <v>61</v>
      </c>
      <c r="B62" s="1" t="s">
        <v>82</v>
      </c>
    </row>
    <row r="63">
      <c r="A63" s="1" t="s">
        <v>65</v>
      </c>
    </row>
    <row r="64">
      <c r="A64" s="1" t="s">
        <v>1</v>
      </c>
      <c r="B64" s="2" t="str">
        <f>HYPERLINK("https://www.google.com/maps/dir/?api=1&amp;destination=37.734773,-25.682105&amp;travelmode=walking", "43 m")</f>
        <v>43 m</v>
      </c>
    </row>
    <row r="65">
      <c r="A65" s="1" t="s">
        <v>59</v>
      </c>
      <c r="B65" s="1" t="s">
        <v>35</v>
      </c>
    </row>
    <row r="66">
      <c r="A66" s="1" t="s">
        <v>61</v>
      </c>
      <c r="B66" s="1" t="s">
        <v>83</v>
      </c>
    </row>
    <row r="67">
      <c r="A67" s="1" t="s">
        <v>63</v>
      </c>
      <c r="B67" s="1" t="s">
        <v>84</v>
      </c>
    </row>
    <row r="68">
      <c r="A68" s="1" t="s">
        <v>65</v>
      </c>
    </row>
    <row r="69">
      <c r="A69" s="1" t="s">
        <v>59</v>
      </c>
      <c r="B69" s="1" t="s">
        <v>3</v>
      </c>
    </row>
    <row r="70">
      <c r="A70" s="1" t="s">
        <v>61</v>
      </c>
      <c r="B70" s="1" t="s">
        <v>85</v>
      </c>
    </row>
    <row r="71">
      <c r="A71" s="1" t="s">
        <v>65</v>
      </c>
    </row>
    <row r="72">
      <c r="A72" s="1" t="s">
        <v>1</v>
      </c>
      <c r="B72" s="2" t="str">
        <f>HYPERLINK("https://www.google.com/maps/dir/?api=1&amp;destination=37.73453,-25.680522&amp;travelmode=walking", "148 m")</f>
        <v>148 m</v>
      </c>
    </row>
    <row r="73">
      <c r="A73" s="1" t="s">
        <v>59</v>
      </c>
      <c r="B73" s="1" t="s">
        <v>49</v>
      </c>
    </row>
    <row r="74">
      <c r="A74" s="1" t="s">
        <v>61</v>
      </c>
      <c r="B74" s="1" t="s">
        <v>62</v>
      </c>
    </row>
    <row r="75">
      <c r="A75" s="1" t="s">
        <v>63</v>
      </c>
      <c r="B75" s="1" t="s">
        <v>64</v>
      </c>
    </row>
    <row r="76">
      <c r="A76" s="1" t="s">
        <v>65</v>
      </c>
    </row>
    <row r="77">
      <c r="A77" s="1" t="s">
        <v>1</v>
      </c>
      <c r="B77" s="2" t="str">
        <f>HYPERLINK("https://www.google.com/maps/dir/?api=1&amp;destination=37.734837,-25.679541&amp;travelmode=walking", "92 m")</f>
        <v>92 m</v>
      </c>
    </row>
    <row r="78">
      <c r="A78" s="1" t="s">
        <v>59</v>
      </c>
      <c r="B78" s="1" t="s">
        <v>45</v>
      </c>
    </row>
    <row r="79">
      <c r="A79" s="1" t="s">
        <v>61</v>
      </c>
      <c r="B79" s="1" t="s">
        <v>70</v>
      </c>
    </row>
    <row r="80">
      <c r="A80" s="1" t="s">
        <v>65</v>
      </c>
    </row>
    <row r="81">
      <c r="A81" s="1" t="s">
        <v>59</v>
      </c>
      <c r="B81" s="1" t="s">
        <v>51</v>
      </c>
    </row>
    <row r="82">
      <c r="A82" s="1" t="s">
        <v>61</v>
      </c>
      <c r="B82" s="1" t="s">
        <v>87</v>
      </c>
    </row>
    <row r="83">
      <c r="A83" s="1" t="s">
        <v>73</v>
      </c>
      <c r="B83" s="1" t="s">
        <v>88</v>
      </c>
    </row>
    <row r="84">
      <c r="A84" s="1" t="s">
        <v>65</v>
      </c>
    </row>
    <row r="85">
      <c r="A85" s="1" t="s">
        <v>1</v>
      </c>
      <c r="B85" s="2" t="str">
        <f>HYPERLINK("https://www.google.com/maps/dir/?api=1&amp;destination=37.734595,-25.676887&amp;travelmode=walking", "258 m")</f>
        <v>258 m</v>
      </c>
    </row>
    <row r="86">
      <c r="A86" s="1" t="s">
        <v>59</v>
      </c>
      <c r="B86" s="1" t="s">
        <v>25</v>
      </c>
    </row>
    <row r="87">
      <c r="A87" s="1" t="s">
        <v>61</v>
      </c>
      <c r="B87" s="1" t="s">
        <v>62</v>
      </c>
    </row>
    <row r="88">
      <c r="A88" s="1" t="s">
        <v>63</v>
      </c>
      <c r="B88" s="1" t="s">
        <v>64</v>
      </c>
    </row>
    <row r="89">
      <c r="A89" s="1" t="s">
        <v>65</v>
      </c>
    </row>
    <row r="90">
      <c r="A90" s="1" t="s">
        <v>1</v>
      </c>
      <c r="B90" s="2" t="str">
        <f>HYPERLINK("https://www.google.com/maps/dir/?api=1&amp;destination=37.735141,-25.679868&amp;travelmode=walking", "269 m")</f>
        <v>269 m</v>
      </c>
    </row>
    <row r="91">
      <c r="A91" s="1" t="s">
        <v>59</v>
      </c>
      <c r="B91" s="1" t="s">
        <v>13</v>
      </c>
    </row>
    <row r="92">
      <c r="A92" s="1" t="s">
        <v>61</v>
      </c>
      <c r="B92" s="1" t="s">
        <v>62</v>
      </c>
    </row>
    <row r="93">
      <c r="A93" s="1" t="s">
        <v>63</v>
      </c>
      <c r="B93" s="1" t="s">
        <v>64</v>
      </c>
    </row>
    <row r="94">
      <c r="A94" s="1" t="s">
        <v>65</v>
      </c>
    </row>
    <row r="95">
      <c r="A95" s="1" t="s">
        <v>1</v>
      </c>
      <c r="B95" s="2" t="str">
        <f>HYPERLINK("https://www.google.com/maps/dir/?api=1&amp;destination=37.734857,-25.680284&amp;travelmode=walking", "48 m")</f>
        <v>48 m</v>
      </c>
    </row>
    <row r="96">
      <c r="A96" s="1" t="s">
        <v>59</v>
      </c>
      <c r="B96" s="1" t="s">
        <v>11</v>
      </c>
    </row>
    <row r="97">
      <c r="A97" s="1" t="s">
        <v>61</v>
      </c>
      <c r="B97" s="1" t="s">
        <v>91</v>
      </c>
    </row>
    <row r="98">
      <c r="A98" s="1" t="s">
        <v>73</v>
      </c>
      <c r="B98" s="1" t="s">
        <v>92</v>
      </c>
    </row>
    <row r="99">
      <c r="A99" s="1" t="s">
        <v>65</v>
      </c>
    </row>
    <row r="100">
      <c r="A100" s="1" t="s">
        <v>1</v>
      </c>
      <c r="B100" s="2" t="str">
        <f>HYPERLINK("https://www.google.com/maps/dir/?api=1&amp;destination=37.736064,-25.677507&amp;travelmode=walking", "278 m")</f>
        <v>278 m</v>
      </c>
    </row>
    <row r="101">
      <c r="A101" s="1" t="s">
        <v>59</v>
      </c>
      <c r="B101" s="1" t="s">
        <v>27</v>
      </c>
    </row>
    <row r="102">
      <c r="A102" s="1" t="s">
        <v>61</v>
      </c>
      <c r="B102" s="1" t="s">
        <v>93</v>
      </c>
    </row>
    <row r="103">
      <c r="A103" s="1" t="s">
        <v>63</v>
      </c>
      <c r="B103" s="1" t="s">
        <v>94</v>
      </c>
    </row>
    <row r="104">
      <c r="A104" s="1" t="s">
        <v>73</v>
      </c>
      <c r="B104" s="1" t="s">
        <v>95</v>
      </c>
    </row>
    <row r="105">
      <c r="A105" s="1" t="s">
        <v>65</v>
      </c>
    </row>
    <row r="106">
      <c r="A106" s="1" t="s">
        <v>1</v>
      </c>
      <c r="B106" s="2" t="str">
        <f>HYPERLINK("https://www.google.com/maps/dir/?api=1&amp;destination=37.73476,-25.676196&amp;travelmode=walking", "185 m")</f>
        <v>185 m</v>
      </c>
    </row>
    <row r="107">
      <c r="A107" s="1" t="s">
        <v>59</v>
      </c>
      <c r="B107" s="1" t="s">
        <v>5</v>
      </c>
    </row>
    <row r="108">
      <c r="A108" s="1" t="s">
        <v>61</v>
      </c>
      <c r="B108" s="1" t="s">
        <v>97</v>
      </c>
    </row>
    <row r="109">
      <c r="A109" s="1" t="s">
        <v>73</v>
      </c>
      <c r="B109" s="1" t="s">
        <v>98</v>
      </c>
    </row>
    <row r="110">
      <c r="A110" s="1" t="s">
        <v>73</v>
      </c>
      <c r="B110" s="1" t="s">
        <v>99</v>
      </c>
    </row>
    <row r="111">
      <c r="A111" s="1" t="s">
        <v>73</v>
      </c>
      <c r="B111" s="1" t="s">
        <v>100</v>
      </c>
    </row>
    <row r="112">
      <c r="A112" s="1" t="s">
        <v>101</v>
      </c>
      <c r="B112" s="1" t="s">
        <v>95</v>
      </c>
    </row>
    <row r="113">
      <c r="A113" s="1" t="s">
        <v>65</v>
      </c>
    </row>
    <row r="114">
      <c r="A114" s="1" t="s">
        <v>1</v>
      </c>
      <c r="B114" s="2" t="str">
        <f>HYPERLINK("https://www.google.com/maps/dir/?api=1&amp;destination=37.734445,-25.67661&amp;travelmode=walking", "50 m")</f>
        <v>50 m</v>
      </c>
    </row>
    <row r="115">
      <c r="A115" s="1" t="s">
        <v>59</v>
      </c>
      <c r="B115" s="1" t="s">
        <v>29</v>
      </c>
    </row>
    <row r="116">
      <c r="A116" s="1" t="s">
        <v>63</v>
      </c>
      <c r="B116" s="1" t="s">
        <v>64</v>
      </c>
    </row>
    <row r="117">
      <c r="A117" s="1" t="s">
        <v>73</v>
      </c>
      <c r="B117" s="1" t="s">
        <v>102</v>
      </c>
    </row>
    <row r="118">
      <c r="A118" s="1" t="s">
        <v>73</v>
      </c>
      <c r="B118" s="1" t="s">
        <v>103</v>
      </c>
    </row>
    <row r="119">
      <c r="A119" s="1" t="s">
        <v>73</v>
      </c>
      <c r="B119" s="1" t="s">
        <v>104</v>
      </c>
    </row>
    <row r="120">
      <c r="A120" s="1" t="s">
        <v>65</v>
      </c>
    </row>
    <row r="121">
      <c r="A121" s="1" t="s">
        <v>1</v>
      </c>
      <c r="B121" s="2" t="str">
        <f>HYPERLINK("https://www.google.com/maps/dir/?api=1&amp;destination=37.73476,-25.676196&amp;travelmode=walking", "50 m")</f>
        <v>50 m</v>
      </c>
    </row>
    <row r="122">
      <c r="A122" s="1" t="s">
        <v>59</v>
      </c>
      <c r="B122" s="1" t="s">
        <v>5</v>
      </c>
    </row>
    <row r="123">
      <c r="A123" s="1" t="s">
        <v>61</v>
      </c>
      <c r="B123" s="1" t="s">
        <v>105</v>
      </c>
    </row>
    <row r="124">
      <c r="A124" s="1" t="s">
        <v>101</v>
      </c>
      <c r="B124" s="1" t="s">
        <v>103</v>
      </c>
    </row>
    <row r="125">
      <c r="A125" s="1" t="s">
        <v>101</v>
      </c>
      <c r="B125" s="1" t="s">
        <v>102</v>
      </c>
    </row>
    <row r="126">
      <c r="A126" s="1" t="s">
        <v>65</v>
      </c>
    </row>
    <row r="127">
      <c r="A127" s="1" t="s">
        <v>1</v>
      </c>
      <c r="B127" s="2" t="str">
        <f>HYPERLINK("https://www.google.com/maps/dir/?api=1&amp;destination=37.733309,-25.685907&amp;travelmode=walking", "0.9 km")</f>
        <v>0.9 km</v>
      </c>
    </row>
    <row r="128">
      <c r="A128" s="1" t="s">
        <v>59</v>
      </c>
      <c r="B128" s="1" t="s">
        <v>57</v>
      </c>
    </row>
    <row r="129">
      <c r="A129" s="1" t="s">
        <v>61</v>
      </c>
      <c r="B129" s="1" t="s">
        <v>106</v>
      </c>
    </row>
    <row r="130">
      <c r="A130" s="1" t="s">
        <v>101</v>
      </c>
      <c r="B130" s="1" t="s">
        <v>103</v>
      </c>
    </row>
    <row r="131">
      <c r="A131" s="1" t="s">
        <v>65</v>
      </c>
    </row>
    <row r="132">
      <c r="A132" s="1" t="s">
        <v>1</v>
      </c>
      <c r="B132" s="2" t="str">
        <f>HYPERLINK("https://www.google.com/maps/dir/?api=1&amp;destination=37.73476,-25.676196&amp;travelmode=walking", "0.9 km")</f>
        <v>0.9 km</v>
      </c>
    </row>
    <row r="133">
      <c r="A133" s="1" t="s">
        <v>59</v>
      </c>
      <c r="B133" s="1" t="s">
        <v>5</v>
      </c>
    </row>
    <row r="134">
      <c r="A134" s="1" t="s">
        <v>61</v>
      </c>
      <c r="B134" s="1" t="s">
        <v>75</v>
      </c>
    </row>
    <row r="135">
      <c r="A135" s="1" t="s">
        <v>63</v>
      </c>
      <c r="B135" s="1" t="s">
        <v>107</v>
      </c>
    </row>
    <row r="136">
      <c r="A136" s="1" t="s">
        <v>101</v>
      </c>
      <c r="B136" s="1" t="s">
        <v>92</v>
      </c>
    </row>
    <row r="137">
      <c r="A137" s="1" t="s">
        <v>65</v>
      </c>
    </row>
    <row r="138">
      <c r="A138" s="1" t="s">
        <v>1</v>
      </c>
      <c r="B138" s="2" t="str">
        <f>HYPERLINK("https://www.google.com/maps/dir/?api=1&amp;destination=37.737249,-25.682255&amp;travelmode=walking", "0.6 km")</f>
        <v>0.6 km</v>
      </c>
    </row>
    <row r="139">
      <c r="A139" s="1" t="s">
        <v>59</v>
      </c>
      <c r="B139" s="1" t="s">
        <v>0</v>
      </c>
    </row>
    <row r="140">
      <c r="A140" s="1" t="s">
        <v>61</v>
      </c>
      <c r="B140" s="1" t="s">
        <v>108</v>
      </c>
    </row>
    <row r="141">
      <c r="A141" s="1" t="s">
        <v>63</v>
      </c>
      <c r="B141" s="1" t="s">
        <v>109</v>
      </c>
    </row>
    <row r="142">
      <c r="A142" s="1" t="s">
        <v>101</v>
      </c>
      <c r="B142" s="1" t="s">
        <v>99</v>
      </c>
    </row>
    <row r="143">
      <c r="A143" s="1" t="s">
        <v>73</v>
      </c>
      <c r="B143" s="1" t="s">
        <v>110</v>
      </c>
    </row>
    <row r="144">
      <c r="A144" s="1" t="s">
        <v>73</v>
      </c>
      <c r="B144" s="1" t="s">
        <v>111</v>
      </c>
    </row>
    <row r="145">
      <c r="A145" s="1" t="s">
        <v>73</v>
      </c>
      <c r="B145" s="1" t="s">
        <v>112</v>
      </c>
    </row>
    <row r="146">
      <c r="A146" s="1" t="s">
        <v>73</v>
      </c>
      <c r="B146" s="1" t="s">
        <v>113</v>
      </c>
    </row>
    <row r="147">
      <c r="A147" s="1" t="s">
        <v>73</v>
      </c>
      <c r="B147" s="1" t="s">
        <v>114</v>
      </c>
    </row>
    <row r="148">
      <c r="A148" s="1" t="s">
        <v>73</v>
      </c>
      <c r="B148" s="1" t="s">
        <v>115</v>
      </c>
    </row>
    <row r="149">
      <c r="A149" s="1" t="s">
        <v>101</v>
      </c>
      <c r="B149" s="1" t="s">
        <v>92</v>
      </c>
    </row>
    <row r="150">
      <c r="A150" s="1" t="s">
        <v>65</v>
      </c>
    </row>
    <row r="151">
      <c r="A151" s="1" t="s">
        <v>1</v>
      </c>
      <c r="B151" s="2" t="str">
        <f>HYPERLINK("https://www.google.com/maps/dir/?api=1&amp;destination=37.734837,-25.679541&amp;travelmode=walking", "359 m")</f>
        <v>359 m</v>
      </c>
    </row>
    <row r="152">
      <c r="A152" s="1" t="s">
        <v>59</v>
      </c>
      <c r="B152" s="1" t="s">
        <v>45</v>
      </c>
    </row>
    <row r="153">
      <c r="A153" s="1" t="s">
        <v>61</v>
      </c>
      <c r="B153" s="1" t="s">
        <v>93</v>
      </c>
    </row>
    <row r="154">
      <c r="A154" s="1" t="s">
        <v>63</v>
      </c>
      <c r="B154" s="1" t="s">
        <v>64</v>
      </c>
    </row>
    <row r="155">
      <c r="A155" s="1" t="s">
        <v>101</v>
      </c>
      <c r="B155" s="1" t="s">
        <v>104</v>
      </c>
    </row>
    <row r="156">
      <c r="A156" s="1" t="s">
        <v>65</v>
      </c>
    </row>
    <row r="157">
      <c r="A157" s="1" t="s">
        <v>1</v>
      </c>
      <c r="B157" s="2" t="str">
        <f>HYPERLINK("https://www.google.com/maps/dir/?api=1&amp;destination=37.734857,-25.680284&amp;travelmode=walking", "65 m")</f>
        <v>65 m</v>
      </c>
    </row>
    <row r="158">
      <c r="A158" s="1" t="s">
        <v>59</v>
      </c>
      <c r="B158" s="1" t="s">
        <v>11</v>
      </c>
    </row>
    <row r="159">
      <c r="A159" s="1" t="s">
        <v>61</v>
      </c>
      <c r="B159" s="1" t="s">
        <v>70</v>
      </c>
    </row>
    <row r="160">
      <c r="A160" s="1" t="s">
        <v>101</v>
      </c>
      <c r="B160" s="1" t="s">
        <v>98</v>
      </c>
    </row>
    <row r="161">
      <c r="A161" s="1" t="s">
        <v>101</v>
      </c>
      <c r="B161" s="1" t="s">
        <v>88</v>
      </c>
    </row>
    <row r="162">
      <c r="A162" s="1" t="s">
        <v>73</v>
      </c>
      <c r="B162" s="1" t="s">
        <v>116</v>
      </c>
    </row>
    <row r="163">
      <c r="A163" s="1" t="s">
        <v>65</v>
      </c>
    </row>
    <row r="164">
      <c r="A164" s="1" t="s">
        <v>1</v>
      </c>
      <c r="B164" s="2" t="str">
        <f>HYPERLINK("https://www.google.com/maps/dir/?api=1&amp;destination=37.734559,-25.679828&amp;travelmode=walking", "52 m")</f>
        <v>52 m</v>
      </c>
    </row>
    <row r="165">
      <c r="A165" s="1" t="s">
        <v>59</v>
      </c>
      <c r="B165" s="1" t="s">
        <v>51</v>
      </c>
    </row>
    <row r="166">
      <c r="A166" s="1" t="s">
        <v>61</v>
      </c>
      <c r="B166" s="1" t="s">
        <v>93</v>
      </c>
    </row>
    <row r="167">
      <c r="A167" s="1" t="s">
        <v>63</v>
      </c>
      <c r="B167" s="1" t="s">
        <v>76</v>
      </c>
    </row>
    <row r="168">
      <c r="A168" s="1" t="s">
        <v>101</v>
      </c>
      <c r="B168" s="1" t="s">
        <v>116</v>
      </c>
    </row>
    <row r="169">
      <c r="A169" s="1" t="s">
        <v>65</v>
      </c>
    </row>
    <row r="170">
      <c r="A170" s="1" t="s">
        <v>1</v>
      </c>
      <c r="B170" s="2" t="str">
        <f>HYPERLINK("https://www.google.com/maps/dir/?api=1&amp;destination=37.734987,-25.681765&amp;travelmode=walking", "176 m")</f>
        <v>176 m</v>
      </c>
    </row>
    <row r="171">
      <c r="A171" s="1" t="s">
        <v>59</v>
      </c>
      <c r="B171" s="1" t="s">
        <v>15</v>
      </c>
    </row>
    <row r="172">
      <c r="A172" s="1" t="s">
        <v>61</v>
      </c>
      <c r="B172" s="1" t="s">
        <v>85</v>
      </c>
    </row>
    <row r="173">
      <c r="A173" s="1" t="s">
        <v>101</v>
      </c>
      <c r="B173" s="1" t="s">
        <v>95</v>
      </c>
    </row>
    <row r="174">
      <c r="A174" s="1" t="s">
        <v>101</v>
      </c>
      <c r="B174" s="1" t="s">
        <v>99</v>
      </c>
    </row>
    <row r="175">
      <c r="A175" s="1" t="s">
        <v>65</v>
      </c>
    </row>
    <row r="176">
      <c r="A176" s="1" t="s">
        <v>1</v>
      </c>
      <c r="B176" s="2" t="str">
        <f>HYPERLINK("https://www.google.com/maps/dir/?api=1&amp;destination=37.734857,-25.680284&amp;travelmode=walking", "131 m")</f>
        <v>131 m</v>
      </c>
    </row>
    <row r="177">
      <c r="A177" s="1" t="s">
        <v>59</v>
      </c>
      <c r="B177" s="1" t="s">
        <v>11</v>
      </c>
    </row>
    <row r="178">
      <c r="A178" s="1" t="s">
        <v>61</v>
      </c>
      <c r="B178" s="1" t="s">
        <v>93</v>
      </c>
    </row>
    <row r="179">
      <c r="A179" s="1" t="s">
        <v>63</v>
      </c>
      <c r="B179" s="1" t="s">
        <v>117</v>
      </c>
    </row>
    <row r="180">
      <c r="A180" s="1" t="s">
        <v>101</v>
      </c>
      <c r="B180" s="1" t="s">
        <v>115</v>
      </c>
    </row>
    <row r="181">
      <c r="A181" s="1" t="s">
        <v>73</v>
      </c>
      <c r="B181" s="1" t="s">
        <v>118</v>
      </c>
    </row>
    <row r="182">
      <c r="A182" s="1" t="s">
        <v>65</v>
      </c>
    </row>
    <row r="183">
      <c r="A183" s="1" t="s">
        <v>1</v>
      </c>
      <c r="B183" s="2" t="str">
        <f>HYPERLINK("https://www.google.com/maps/dir/?api=1&amp;destination=37.734987,-25.681765&amp;travelmode=walking", "131 m")</f>
        <v>131 m</v>
      </c>
    </row>
    <row r="184">
      <c r="A184" s="1" t="s">
        <v>59</v>
      </c>
      <c r="B184" s="1" t="s">
        <v>15</v>
      </c>
    </row>
    <row r="185">
      <c r="A185" s="1" t="s">
        <v>61</v>
      </c>
      <c r="B185" s="1" t="s">
        <v>93</v>
      </c>
    </row>
    <row r="186">
      <c r="A186" s="1" t="s">
        <v>63</v>
      </c>
      <c r="B186" s="1" t="s">
        <v>119</v>
      </c>
    </row>
    <row r="187">
      <c r="A187" s="1" t="s">
        <v>101</v>
      </c>
      <c r="B187" s="1" t="s">
        <v>118</v>
      </c>
    </row>
    <row r="188">
      <c r="A188" s="1" t="s">
        <v>101</v>
      </c>
      <c r="B188" s="1" t="s">
        <v>114</v>
      </c>
    </row>
    <row r="189">
      <c r="A189" s="1" t="s">
        <v>65</v>
      </c>
    </row>
    <row r="190">
      <c r="A190" s="1" t="s">
        <v>1</v>
      </c>
      <c r="B190" s="2" t="str">
        <f>HYPERLINK("https://www.google.com/maps/dir/?api=1&amp;destination=37.734619,-25.682206&amp;travelmode=walking", "56 m")</f>
        <v>56 m</v>
      </c>
    </row>
    <row r="191">
      <c r="A191" s="1" t="s">
        <v>59</v>
      </c>
      <c r="B191" s="1" t="s">
        <v>3</v>
      </c>
    </row>
    <row r="192">
      <c r="A192" s="1" t="s">
        <v>61</v>
      </c>
      <c r="B192" s="1" t="s">
        <v>93</v>
      </c>
    </row>
    <row r="193">
      <c r="A193" s="1" t="s">
        <v>63</v>
      </c>
      <c r="B193" s="1" t="s">
        <v>64</v>
      </c>
    </row>
    <row r="194">
      <c r="A194" s="1" t="s">
        <v>73</v>
      </c>
      <c r="B194" s="1" t="s">
        <v>114</v>
      </c>
    </row>
    <row r="195">
      <c r="A195" s="1" t="s">
        <v>101</v>
      </c>
      <c r="B195" s="1" t="s">
        <v>95</v>
      </c>
    </row>
    <row r="196">
      <c r="A196" s="1" t="s">
        <v>65</v>
      </c>
    </row>
    <row r="197">
      <c r="A197" s="1" t="s">
        <v>59</v>
      </c>
      <c r="B197" s="1" t="s">
        <v>43</v>
      </c>
    </row>
    <row r="198">
      <c r="A198" s="1" t="s">
        <v>61</v>
      </c>
      <c r="B198" s="1" t="s">
        <v>79</v>
      </c>
    </row>
    <row r="199">
      <c r="A199" s="1" t="s">
        <v>63</v>
      </c>
      <c r="B199" s="1" t="s">
        <v>120</v>
      </c>
    </row>
    <row r="200">
      <c r="A200" s="1" t="s">
        <v>101</v>
      </c>
      <c r="B200" s="1" t="s">
        <v>104</v>
      </c>
    </row>
    <row r="201">
      <c r="A201" s="1" t="s">
        <v>101</v>
      </c>
      <c r="B201" s="1" t="s">
        <v>99</v>
      </c>
    </row>
    <row r="202">
      <c r="A202" s="1" t="s">
        <v>101</v>
      </c>
      <c r="B202" s="1" t="s">
        <v>98</v>
      </c>
    </row>
    <row r="203">
      <c r="A203" s="1" t="s">
        <v>101</v>
      </c>
      <c r="B203" s="1" t="s">
        <v>116</v>
      </c>
    </row>
    <row r="204">
      <c r="A204" s="1" t="s">
        <v>101</v>
      </c>
      <c r="B204" s="1" t="s">
        <v>80</v>
      </c>
    </row>
    <row r="205">
      <c r="A205" s="1" t="s">
        <v>101</v>
      </c>
      <c r="B205" s="1" t="s">
        <v>118</v>
      </c>
    </row>
    <row r="206">
      <c r="A206" s="1" t="s">
        <v>101</v>
      </c>
      <c r="B206" s="1" t="s">
        <v>114</v>
      </c>
    </row>
    <row r="207">
      <c r="A207" s="1" t="s">
        <v>101</v>
      </c>
      <c r="B207" s="1" t="s">
        <v>121</v>
      </c>
    </row>
    <row r="208">
      <c r="A208" s="1" t="s">
        <v>65</v>
      </c>
    </row>
    <row r="209">
      <c r="A209" s="1" t="s">
        <v>1</v>
      </c>
      <c r="B209" s="2" t="str">
        <f>HYPERLINK("https://www.google.com/maps/dir/?api=1&amp;destination=37.734463,-25.681079&amp;travelmode=walking", "107 m")</f>
        <v>107 m</v>
      </c>
    </row>
    <row r="210">
      <c r="A210" s="1" t="s">
        <v>59</v>
      </c>
      <c r="B210" s="1" t="s">
        <v>33</v>
      </c>
    </row>
    <row r="211">
      <c r="A211" s="1" t="s">
        <v>61</v>
      </c>
      <c r="B211" s="1" t="s">
        <v>93</v>
      </c>
    </row>
    <row r="212">
      <c r="A212" s="1" t="s">
        <v>63</v>
      </c>
      <c r="B212" s="1" t="s">
        <v>64</v>
      </c>
    </row>
    <row r="213">
      <c r="A213" s="1" t="s">
        <v>73</v>
      </c>
      <c r="B213" s="1" t="s">
        <v>113</v>
      </c>
    </row>
    <row r="214">
      <c r="A214" s="1" t="s">
        <v>101</v>
      </c>
      <c r="B214" s="1" t="s">
        <v>104</v>
      </c>
    </row>
    <row r="215">
      <c r="A215" s="1" t="s">
        <v>65</v>
      </c>
    </row>
    <row r="216">
      <c r="A216" s="1" t="s">
        <v>1</v>
      </c>
      <c r="B216" s="2" t="str">
        <f>HYPERLINK("https://www.google.com/maps/dir/?api=1&amp;destination=37.734147,-25.68254&amp;travelmode=walking", "133 m")</f>
        <v>133 m</v>
      </c>
    </row>
    <row r="217">
      <c r="A217" s="1" t="s">
        <v>59</v>
      </c>
      <c r="B217" s="1" t="s">
        <v>19</v>
      </c>
    </row>
    <row r="218">
      <c r="A218" s="1" t="s">
        <v>61</v>
      </c>
      <c r="B218" s="1" t="s">
        <v>106</v>
      </c>
    </row>
    <row r="219">
      <c r="A219" s="1" t="s">
        <v>101</v>
      </c>
      <c r="B219" s="1" t="s">
        <v>104</v>
      </c>
    </row>
    <row r="220">
      <c r="A220" s="1" t="s">
        <v>101</v>
      </c>
      <c r="B220" s="1" t="s">
        <v>113</v>
      </c>
    </row>
    <row r="221">
      <c r="A221" s="1" t="s">
        <v>65</v>
      </c>
    </row>
    <row r="222">
      <c r="A222" s="1" t="s">
        <v>1</v>
      </c>
      <c r="B222" s="2" t="str">
        <f>HYPERLINK("https://www.google.com/maps/dir/?api=1&amp;destination=37.733846,-25.683411&amp;travelmode=walking", "83 m")</f>
        <v>83 m</v>
      </c>
    </row>
    <row r="223">
      <c r="A223" s="1" t="s">
        <v>59</v>
      </c>
      <c r="B223" s="1" t="s">
        <v>53</v>
      </c>
    </row>
    <row r="224">
      <c r="A224" s="1" t="s">
        <v>61</v>
      </c>
      <c r="B224" s="1" t="s">
        <v>79</v>
      </c>
    </row>
    <row r="225">
      <c r="A225" s="1" t="s">
        <v>63</v>
      </c>
      <c r="B225" s="1" t="s">
        <v>64</v>
      </c>
    </row>
    <row r="226">
      <c r="A226" s="1" t="s">
        <v>73</v>
      </c>
      <c r="B226" s="1" t="s">
        <v>104</v>
      </c>
    </row>
    <row r="227">
      <c r="A227" s="1" t="s">
        <v>65</v>
      </c>
    </row>
    <row r="228">
      <c r="A228" s="1" t="s">
        <v>1</v>
      </c>
      <c r="B228" s="2" t="str">
        <f>HYPERLINK("https://www.google.com/maps/dir/?api=1&amp;destination=37.734147,-25.68254&amp;travelmode=walking", "83 m")</f>
        <v>83 m</v>
      </c>
    </row>
    <row r="229">
      <c r="A229" s="1" t="s">
        <v>59</v>
      </c>
      <c r="B229" s="1" t="s">
        <v>19</v>
      </c>
    </row>
    <row r="230">
      <c r="A230" s="1" t="s">
        <v>61</v>
      </c>
      <c r="B230" s="1" t="s">
        <v>62</v>
      </c>
    </row>
    <row r="231">
      <c r="A231" s="1" t="s">
        <v>63</v>
      </c>
      <c r="B231" s="1" t="s">
        <v>122</v>
      </c>
    </row>
    <row r="232">
      <c r="A232" s="1" t="s">
        <v>101</v>
      </c>
      <c r="B232" s="1" t="s">
        <v>123</v>
      </c>
    </row>
    <row r="233">
      <c r="A233" s="1" t="s">
        <v>101</v>
      </c>
      <c r="B233" s="1" t="s">
        <v>124</v>
      </c>
    </row>
    <row r="234">
      <c r="A234" s="1" t="s">
        <v>101</v>
      </c>
      <c r="B234" s="1" t="s">
        <v>111</v>
      </c>
    </row>
    <row r="235">
      <c r="A235" s="1" t="s">
        <v>65</v>
      </c>
    </row>
    <row r="236">
      <c r="A236" s="1" t="s">
        <v>1</v>
      </c>
      <c r="B236" s="2" t="str">
        <f>HYPERLINK("https://www.google.com/maps/dir/?api=1&amp;destination=37.735381,-25.683242&amp;travelmode=walking", "150 m")</f>
        <v>150 m</v>
      </c>
    </row>
    <row r="237">
      <c r="A237" s="1" t="s">
        <v>59</v>
      </c>
      <c r="B237" s="1" t="s">
        <v>17</v>
      </c>
    </row>
    <row r="238">
      <c r="A238" s="1" t="s">
        <v>61</v>
      </c>
      <c r="B238" s="1" t="s">
        <v>85</v>
      </c>
    </row>
    <row r="239">
      <c r="A239" s="1" t="s">
        <v>73</v>
      </c>
      <c r="B239" s="1" t="s">
        <v>95</v>
      </c>
    </row>
    <row r="240">
      <c r="A240" s="1" t="s">
        <v>65</v>
      </c>
    </row>
    <row r="241">
      <c r="A241" s="1" t="s">
        <v>1</v>
      </c>
      <c r="B241" s="2" t="str">
        <f>HYPERLINK("https://www.google.com/maps/dir/?api=1&amp;destination=37.735022,-25.682882&amp;travelmode=walking", "50 m")</f>
        <v>50 m</v>
      </c>
    </row>
    <row r="242">
      <c r="A242" s="1" t="s">
        <v>59</v>
      </c>
      <c r="B242" s="1" t="s">
        <v>37</v>
      </c>
    </row>
    <row r="243">
      <c r="A243" s="1" t="s">
        <v>61</v>
      </c>
      <c r="B243" s="1" t="s">
        <v>93</v>
      </c>
    </row>
    <row r="244">
      <c r="A244" s="1" t="s">
        <v>63</v>
      </c>
      <c r="B244" s="1" t="s">
        <v>76</v>
      </c>
    </row>
    <row r="245">
      <c r="A245" s="1" t="s">
        <v>73</v>
      </c>
      <c r="B245" s="1" t="s">
        <v>125</v>
      </c>
    </row>
    <row r="246">
      <c r="A246" s="1" t="s">
        <v>101</v>
      </c>
      <c r="B246" s="1" t="s">
        <v>111</v>
      </c>
    </row>
    <row r="247">
      <c r="A247" s="1" t="s">
        <v>65</v>
      </c>
    </row>
    <row r="248">
      <c r="A248" s="1" t="s">
        <v>1</v>
      </c>
      <c r="B248" s="2" t="str">
        <f>HYPERLINK("https://www.google.com/maps/dir/?api=1&amp;destination=37.735836,-25.682865&amp;travelmode=walking", "90 m")</f>
        <v>90 m</v>
      </c>
    </row>
    <row r="249">
      <c r="A249" s="1" t="s">
        <v>59</v>
      </c>
      <c r="B249" s="1" t="s">
        <v>7</v>
      </c>
    </row>
    <row r="250">
      <c r="A250" s="1" t="s">
        <v>61</v>
      </c>
      <c r="B250" s="1" t="s">
        <v>85</v>
      </c>
    </row>
    <row r="251">
      <c r="A251" s="1" t="s">
        <v>101</v>
      </c>
      <c r="B251" s="1" t="s">
        <v>95</v>
      </c>
    </row>
    <row r="252">
      <c r="A252" s="1" t="s">
        <v>65</v>
      </c>
    </row>
    <row r="253">
      <c r="A253" s="1" t="s">
        <v>59</v>
      </c>
      <c r="B253" s="1" t="s">
        <v>31</v>
      </c>
    </row>
    <row r="254">
      <c r="A254" s="1" t="s">
        <v>61</v>
      </c>
      <c r="B254" s="1" t="s">
        <v>79</v>
      </c>
    </row>
    <row r="255">
      <c r="A255" s="1" t="s">
        <v>63</v>
      </c>
      <c r="B255" s="1" t="s">
        <v>64</v>
      </c>
    </row>
    <row r="256">
      <c r="A256" s="1" t="s">
        <v>73</v>
      </c>
      <c r="B256" s="1" t="s">
        <v>95</v>
      </c>
    </row>
    <row r="257">
      <c r="A257" s="1" t="s">
        <v>65</v>
      </c>
    </row>
    <row r="258">
      <c r="A258" s="1" t="s">
        <v>59</v>
      </c>
      <c r="B258" s="1" t="s">
        <v>7</v>
      </c>
    </row>
    <row r="259">
      <c r="A259" s="1" t="s">
        <v>61</v>
      </c>
      <c r="B259" s="1" t="s">
        <v>93</v>
      </c>
    </row>
    <row r="260">
      <c r="A260" s="1" t="s">
        <v>63</v>
      </c>
      <c r="B260" s="1" t="s">
        <v>84</v>
      </c>
    </row>
    <row r="261">
      <c r="A261" s="1" t="s">
        <v>101</v>
      </c>
      <c r="B261" s="1" t="s">
        <v>74</v>
      </c>
    </row>
    <row r="262">
      <c r="A262" s="1" t="s">
        <v>65</v>
      </c>
    </row>
    <row r="263">
      <c r="A263" s="1" t="s">
        <v>1</v>
      </c>
      <c r="B263" s="2" t="str">
        <f>HYPERLINK("https://www.google.com/maps/dir/?api=1&amp;destination=37.735381,-25.683242&amp;travelmode=walking", "60 m")</f>
        <v>60 m</v>
      </c>
    </row>
    <row r="264">
      <c r="A264" s="1" t="s">
        <v>59</v>
      </c>
      <c r="B264" s="1" t="s">
        <v>17</v>
      </c>
    </row>
    <row r="265">
      <c r="A265" s="1" t="s">
        <v>61</v>
      </c>
      <c r="B265" s="1" t="s">
        <v>85</v>
      </c>
    </row>
    <row r="266">
      <c r="A266" s="1" t="s">
        <v>101</v>
      </c>
      <c r="B266" s="1" t="s">
        <v>111</v>
      </c>
    </row>
    <row r="267">
      <c r="A267" s="1" t="s">
        <v>101</v>
      </c>
      <c r="B267" s="1" t="s">
        <v>110</v>
      </c>
    </row>
    <row r="268">
      <c r="A268" s="1" t="s">
        <v>101</v>
      </c>
      <c r="B268" s="1" t="s">
        <v>125</v>
      </c>
    </row>
    <row r="269">
      <c r="A269" s="1" t="s">
        <v>65</v>
      </c>
    </row>
    <row r="270">
      <c r="A270" s="1" t="s">
        <v>59</v>
      </c>
      <c r="B270" s="1" t="s">
        <v>21</v>
      </c>
    </row>
    <row r="271">
      <c r="A271" s="1" t="s">
        <v>61</v>
      </c>
      <c r="B271" s="1" t="s">
        <v>85</v>
      </c>
    </row>
    <row r="272">
      <c r="A272" s="1" t="s">
        <v>73</v>
      </c>
      <c r="B272" s="1" t="s">
        <v>95</v>
      </c>
    </row>
    <row r="273">
      <c r="A273" s="1" t="s">
        <v>65</v>
      </c>
    </row>
    <row r="274">
      <c r="A274" s="1" t="s">
        <v>59</v>
      </c>
      <c r="B274" s="1" t="s">
        <v>17</v>
      </c>
    </row>
    <row r="275">
      <c r="A275" s="1" t="s">
        <v>61</v>
      </c>
      <c r="B275" s="1" t="s">
        <v>93</v>
      </c>
    </row>
    <row r="276">
      <c r="A276" s="1" t="s">
        <v>63</v>
      </c>
      <c r="B276" s="1" t="s">
        <v>119</v>
      </c>
    </row>
    <row r="277">
      <c r="A277" s="1" t="s">
        <v>101</v>
      </c>
      <c r="B277" s="1" t="s">
        <v>74</v>
      </c>
    </row>
    <row r="278">
      <c r="A278" s="1" t="s">
        <v>65</v>
      </c>
    </row>
    <row r="279">
      <c r="A279" s="1" t="s">
        <v>59</v>
      </c>
      <c r="B279" s="1" t="s">
        <v>21</v>
      </c>
    </row>
    <row r="280">
      <c r="A280" s="1" t="s">
        <v>61</v>
      </c>
      <c r="B280" s="1" t="s">
        <v>85</v>
      </c>
    </row>
    <row r="281">
      <c r="A281" s="1" t="s">
        <v>101</v>
      </c>
      <c r="B281" s="1" t="s">
        <v>112</v>
      </c>
    </row>
    <row r="282">
      <c r="A282" s="1" t="s">
        <v>101</v>
      </c>
      <c r="B282" s="1" t="s">
        <v>111</v>
      </c>
    </row>
    <row r="283">
      <c r="A283" s="1" t="s">
        <v>101</v>
      </c>
      <c r="B283" s="1" t="s">
        <v>126</v>
      </c>
    </row>
    <row r="284">
      <c r="A284" s="1" t="s">
        <v>73</v>
      </c>
      <c r="B284" s="1" t="s">
        <v>127</v>
      </c>
    </row>
    <row r="285">
      <c r="A285" s="1" t="s">
        <v>65</v>
      </c>
    </row>
    <row r="286">
      <c r="A286" s="1" t="s">
        <v>1</v>
      </c>
      <c r="B286" s="2" t="str">
        <f>HYPERLINK("https://www.google.com/maps/dir/?api=1&amp;destination=37.734413,-25.683457&amp;travelmode=walking", "87 m")</f>
        <v>87 m</v>
      </c>
    </row>
    <row r="287">
      <c r="A287" s="1" t="s">
        <v>59</v>
      </c>
      <c r="B287" s="1" t="s">
        <v>41</v>
      </c>
    </row>
    <row r="288">
      <c r="A288" s="1" t="s">
        <v>61</v>
      </c>
      <c r="B288" s="1" t="s">
        <v>93</v>
      </c>
    </row>
    <row r="289">
      <c r="A289" s="1" t="s">
        <v>63</v>
      </c>
      <c r="B289" s="1" t="s">
        <v>64</v>
      </c>
    </row>
    <row r="290">
      <c r="A290" s="1" t="s">
        <v>101</v>
      </c>
      <c r="B290" s="1" t="s">
        <v>112</v>
      </c>
    </row>
    <row r="291">
      <c r="A291" s="1" t="s">
        <v>65</v>
      </c>
    </row>
    <row r="292">
      <c r="A292" s="1" t="s">
        <v>1</v>
      </c>
      <c r="B292" s="2" t="str">
        <f>HYPERLINK("https://www.google.com/maps/dir/?api=1&amp;destination=37.735187,-25.683631&amp;travelmode=walking", "87 m")</f>
        <v>87 m</v>
      </c>
    </row>
    <row r="293">
      <c r="A293" s="1" t="s">
        <v>59</v>
      </c>
      <c r="B293" s="1" t="s">
        <v>21</v>
      </c>
    </row>
    <row r="294">
      <c r="A294" s="1" t="s">
        <v>61</v>
      </c>
      <c r="B294" s="1" t="s">
        <v>93</v>
      </c>
    </row>
    <row r="295">
      <c r="A295" s="1" t="s">
        <v>63</v>
      </c>
      <c r="B295" s="1" t="s">
        <v>128</v>
      </c>
    </row>
    <row r="296">
      <c r="A296" s="1" t="s">
        <v>101</v>
      </c>
      <c r="B296" s="1" t="s">
        <v>129</v>
      </c>
    </row>
    <row r="297">
      <c r="A297" s="1" t="s">
        <v>65</v>
      </c>
    </row>
    <row r="298">
      <c r="A298" s="1" t="s">
        <v>1</v>
      </c>
      <c r="B298" s="2" t="str">
        <f>HYPERLINK("https://www.google.com/maps/dir/?api=1&amp;destination=37.733309,-25.685907&amp;travelmode=walking", "289 m")</f>
        <v>289 m</v>
      </c>
    </row>
    <row r="299">
      <c r="A299" s="1" t="s">
        <v>59</v>
      </c>
      <c r="B299" s="1" t="s">
        <v>57</v>
      </c>
    </row>
    <row r="300">
      <c r="A300" s="1" t="s">
        <v>61</v>
      </c>
      <c r="B300" s="1" t="s">
        <v>106</v>
      </c>
    </row>
    <row r="301">
      <c r="A301" s="1" t="s">
        <v>101</v>
      </c>
      <c r="B301" s="1" t="s">
        <v>95</v>
      </c>
    </row>
    <row r="302">
      <c r="A302" s="1" t="s">
        <v>101</v>
      </c>
      <c r="B302" s="1" t="s">
        <v>112</v>
      </c>
    </row>
    <row r="303">
      <c r="A303" s="1" t="s">
        <v>101</v>
      </c>
      <c r="B303" s="1" t="s">
        <v>124</v>
      </c>
    </row>
    <row r="304">
      <c r="A304" s="1" t="s">
        <v>101</v>
      </c>
      <c r="B304" s="1" t="s">
        <v>130</v>
      </c>
    </row>
    <row r="305">
      <c r="A305" s="1" t="s">
        <v>101</v>
      </c>
      <c r="B305" s="1" t="s">
        <v>127</v>
      </c>
    </row>
    <row r="306">
      <c r="A306" s="1" t="s">
        <v>65</v>
      </c>
    </row>
    <row r="307">
      <c r="A307" s="1" t="s">
        <v>1</v>
      </c>
      <c r="B307" s="2" t="str">
        <f>HYPERLINK("https://www.google.com/maps/dir/?api=1&amp;destination=37.733757,-25.685691&amp;travelmode=walking", "53 m")</f>
        <v>53 m</v>
      </c>
    </row>
    <row r="308">
      <c r="A308" s="1" t="s">
        <v>59</v>
      </c>
      <c r="B308" s="1" t="s">
        <v>55</v>
      </c>
    </row>
    <row r="309">
      <c r="A309" s="1" t="s">
        <v>61</v>
      </c>
      <c r="B309" s="1" t="s">
        <v>62</v>
      </c>
    </row>
    <row r="310">
      <c r="A310" s="1" t="s">
        <v>63</v>
      </c>
      <c r="B310" s="1" t="s">
        <v>76</v>
      </c>
    </row>
    <row r="311">
      <c r="A311" s="1" t="s">
        <v>73</v>
      </c>
      <c r="B311" s="1" t="s">
        <v>131</v>
      </c>
    </row>
    <row r="312">
      <c r="A312" s="1" t="s">
        <v>73</v>
      </c>
      <c r="B312" s="1" t="s">
        <v>95</v>
      </c>
    </row>
    <row r="313">
      <c r="A313" s="1" t="s">
        <v>65</v>
      </c>
    </row>
    <row r="314">
      <c r="A314" s="1" t="s">
        <v>1</v>
      </c>
      <c r="B314" s="2" t="str">
        <f>HYPERLINK("https://www.google.com/maps/dir/?api=1&amp;destination=37.733309,-25.685907&amp;travelmode=walking", "53 m")</f>
        <v>53 m</v>
      </c>
    </row>
    <row r="315">
      <c r="A315" s="1" t="s">
        <v>59</v>
      </c>
      <c r="B315" s="1" t="s">
        <v>57</v>
      </c>
    </row>
    <row r="316">
      <c r="A316" s="1" t="s">
        <v>61</v>
      </c>
      <c r="B316" s="1" t="s">
        <v>62</v>
      </c>
    </row>
    <row r="317">
      <c r="A317" s="1" t="s">
        <v>63</v>
      </c>
      <c r="B317" s="1" t="s">
        <v>107</v>
      </c>
    </row>
    <row r="318">
      <c r="A318" s="1" t="s">
        <v>101</v>
      </c>
      <c r="B318" s="1" t="s">
        <v>129</v>
      </c>
    </row>
    <row r="319">
      <c r="A319" s="1" t="s">
        <v>101</v>
      </c>
      <c r="B319" s="1" t="s">
        <v>132</v>
      </c>
    </row>
    <row r="320">
      <c r="A320" s="1" t="s">
        <v>65</v>
      </c>
    </row>
    <row r="321">
      <c r="A321" s="1" t="s">
        <v>1</v>
      </c>
      <c r="B321" s="2" t="str">
        <f>HYPERLINK("https://www.google.com/maps/dir/?api=1&amp;destination=37.733675,-25.686425&amp;travelmode=walking", "61 m")</f>
        <v>61 m</v>
      </c>
    </row>
    <row r="322">
      <c r="A322" s="1" t="s">
        <v>59</v>
      </c>
      <c r="B322" s="1" t="s">
        <v>89</v>
      </c>
    </row>
    <row r="323">
      <c r="A323" s="1" t="s">
        <v>61</v>
      </c>
      <c r="B323" s="1" t="s">
        <v>93</v>
      </c>
    </row>
    <row r="324">
      <c r="A324" s="1" t="s">
        <v>63</v>
      </c>
      <c r="B324" s="1" t="s">
        <v>84</v>
      </c>
    </row>
    <row r="325">
      <c r="A325" s="1" t="s">
        <v>73</v>
      </c>
      <c r="B325" s="1" t="s">
        <v>102</v>
      </c>
    </row>
    <row r="326">
      <c r="A326" s="1" t="s">
        <v>101</v>
      </c>
      <c r="B326" s="1" t="s">
        <v>132</v>
      </c>
    </row>
    <row r="327">
      <c r="A327" s="1" t="s">
        <v>101</v>
      </c>
      <c r="B327" s="1" t="s">
        <v>131</v>
      </c>
    </row>
    <row r="328">
      <c r="A328" s="1" t="s">
        <v>65</v>
      </c>
    </row>
    <row r="329">
      <c r="A329" s="1" t="s">
        <v>1</v>
      </c>
      <c r="B329" s="2" t="str">
        <f>HYPERLINK("https://www.google.com/maps/dir/?api=1&amp;destination=37.734954,-25.69007&amp;travelmode=walking", "350 m")</f>
        <v>350 m</v>
      </c>
    </row>
    <row r="330">
      <c r="A330" s="1" t="s">
        <v>59</v>
      </c>
      <c r="B330" s="1" t="s">
        <v>77</v>
      </c>
    </row>
    <row r="331">
      <c r="A331" s="1" t="s">
        <v>63</v>
      </c>
      <c r="B331" s="1" t="s">
        <v>119</v>
      </c>
    </row>
    <row r="332">
      <c r="A332" s="1" t="s">
        <v>73</v>
      </c>
      <c r="B332" s="1" t="s">
        <v>95</v>
      </c>
    </row>
    <row r="333">
      <c r="A333" s="1" t="s">
        <v>101</v>
      </c>
      <c r="B333" s="1" t="s">
        <v>102</v>
      </c>
    </row>
    <row r="334">
      <c r="A334" s="1" t="s">
        <v>101</v>
      </c>
      <c r="B334" s="1" t="s">
        <v>132</v>
      </c>
    </row>
    <row r="335">
      <c r="A335" s="1" t="s">
        <v>101</v>
      </c>
      <c r="B335" s="1" t="s">
        <v>133</v>
      </c>
    </row>
    <row r="336">
      <c r="A336" s="1" t="s">
        <v>101</v>
      </c>
      <c r="B336" s="1" t="s">
        <v>131</v>
      </c>
    </row>
    <row r="337">
      <c r="A337" s="1" t="s">
        <v>73</v>
      </c>
      <c r="B337" s="1" t="s">
        <v>134</v>
      </c>
    </row>
    <row r="338">
      <c r="A338" s="1" t="s">
        <v>65</v>
      </c>
    </row>
    <row r="339">
      <c r="A339" s="1" t="s">
        <v>1</v>
      </c>
      <c r="B339" s="2" t="str">
        <f>HYPERLINK("https://www.google.com/maps/dir/?api=1&amp;destination=37.733891,-25.687692&amp;travelmode=walking", "240 m")</f>
        <v>240 m</v>
      </c>
    </row>
    <row r="340">
      <c r="A340" s="1" t="s">
        <v>59</v>
      </c>
      <c r="B340" s="1" t="s">
        <v>66</v>
      </c>
    </row>
    <row r="341">
      <c r="A341" s="1" t="s">
        <v>63</v>
      </c>
      <c r="B341" s="1" t="s">
        <v>94</v>
      </c>
    </row>
    <row r="342">
      <c r="A342" s="1" t="s">
        <v>101</v>
      </c>
      <c r="B342" s="1" t="s">
        <v>102</v>
      </c>
    </row>
  </sheetData>
  <conditionalFormatting sqref="A1:A342">
    <cfRule type="cellIs" dxfId="0" priority="1" stopIfTrue="1" operator="equal">
      <formula>"F"</formula>
    </cfRule>
  </conditionalFormatting>
  <conditionalFormatting sqref="A1:A342">
    <cfRule type="cellIs" dxfId="1" priority="2" stopIfTrue="1" operator="equal">
      <formula>"L"</formula>
    </cfRule>
  </conditionalFormatting>
  <conditionalFormatting sqref="A1:A342">
    <cfRule type="cellIs" dxfId="2" priority="3" stopIfTrue="1" operator="equal">
      <formula>"X"</formula>
    </cfRule>
  </conditionalFormatting>
  <conditionalFormatting sqref="A1:A342">
    <cfRule type="cellIs" dxfId="3" priority="4" stopIfTrue="1" operator="equal">
      <formula>"P"</formula>
    </cfRule>
  </conditionalFormatting>
  <conditionalFormatting sqref="A1:A342">
    <cfRule type="cellIs" dxfId="4" priority="5" stopIfTrue="1" operator="equal">
      <formula>"T"</formula>
    </cfRule>
  </conditionalFormatting>
  <conditionalFormatting sqref="A1:A342">
    <cfRule type="cellIs" dxfId="5" priority="6" stopIfTrue="1" operator="equal">
      <formula>"S"</formula>
    </cfRule>
  </conditionalFormatting>
  <conditionalFormatting sqref="A1:A342">
    <cfRule type="cellIs" dxfId="6" priority="7" stopIfTrue="1" operator="equal">
      <formula>"H"</formula>
    </cfRule>
  </conditionalFormatting>
  <drawing r:id="rId1"/>
</worksheet>
</file>