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D3392E70-16DA-4562-B832-B9C79C36F4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tical_Standards" sheetId="1" r:id="rId1"/>
    <sheet name="12C13C_interferences" sheetId="19" r:id="rId2"/>
    <sheet name="fig1e" sheetId="18" r:id="rId3"/>
    <sheet name="fig1e_interferences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G2" i="20"/>
  <c r="C2" i="20"/>
  <c r="X2" i="1"/>
  <c r="AE2" i="1" s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J2" i="20" l="1" a="1"/>
  <c r="U162" i="1"/>
  <c r="Q162" i="1"/>
  <c r="X162" i="1"/>
  <c r="AA2" i="1"/>
  <c r="J2" i="20" l="1"/>
  <c r="K3" i="20"/>
  <c r="K7" i="20"/>
  <c r="K8" i="20"/>
  <c r="K4" i="20"/>
  <c r="K5" i="20"/>
  <c r="K6" i="20"/>
  <c r="K2" i="20"/>
  <c r="AC2" i="1" l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F10" i="1"/>
  <c r="AG10" i="1" s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G6" i="1" s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D12" i="20"/>
  <c r="E12" i="20" s="1"/>
  <c r="D13" i="20"/>
  <c r="E13" i="20" s="1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E8" i="20" s="1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E95" i="20"/>
  <c r="AA16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<sst xmlns="http://schemas.openxmlformats.org/spreadsheetml/2006/main" count="2308" uniqueCount="1347">
  <si>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</si>
  <si>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</si>
  <si>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</si>
  <si>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</si>
  <si>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</si>
  <si>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</si>
  <si>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</si>
  <si>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</si>
  <si>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</si>
  <si>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</si>
  <si>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</si>
  <si>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</si>
  <si>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</si>
  <si>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</si>
  <si>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</si>
  <si>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</si>
  <si>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</si>
  <si>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</si>
  <si>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</si>
  <si>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</si>
  <si>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</si>
  <si>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</si>
  <si>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</si>
  <si>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</si>
  <si>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</si>
  <si>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</si>
  <si>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</si>
  <si>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</si>
  <si>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</si>
  <si>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</si>
  <si>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</si>
  <si>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</si>
  <si>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</si>
  <si>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</si>
  <si>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</si>
  <si>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</si>
  <si>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</si>
  <si>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</si>
  <si>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</si>
  <si>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</si>
  <si>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</si>
  <si>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</si>
  <si>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</si>
  <si>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</si>
  <si>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</si>
  <si>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</si>
  <si>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</si>
  <si>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</si>
  <si>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</si>
  <si>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</si>
  <si>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</si>
  <si>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</si>
  <si>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</si>
  <si>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</si>
  <si>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</si>
  <si>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</si>
  <si>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</si>
  <si>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</si>
  <si>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</si>
  <si>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</si>
  <si>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</si>
  <si>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</si>
  <si>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</si>
  <si>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</si>
  <si>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</si>
  <si>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</si>
  <si>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</si>
  <si>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</si>
  <si>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</si>
  <si>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</si>
  <si>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</si>
  <si>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</si>
  <si>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</si>
  <si>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</si>
  <si>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</si>
  <si>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</si>
  <si>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</si>
  <si>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</si>
  <si>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</si>
  <si>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</si>
  <si>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</si>
  <si>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</si>
  <si>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</si>
  <si>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</si>
  <si>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</si>
  <si>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</si>
  <si>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</si>
  <si>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</si>
  <si>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</si>
  <si>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</si>
  <si>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</si>
  <si>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</si>
  <si>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</si>
  <si>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</si>
  <si>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</si>
  <si>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</si>
  <si>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</si>
  <si>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</si>
  <si>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</si>
  <si>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</si>
  <si>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</si>
  <si>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</si>
  <si>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</si>
  <si>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</si>
  <si>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</si>
  <si>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</si>
  <si>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</si>
  <si>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</si>
  <si>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</si>
  <si>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</si>
  <si>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</si>
  <si>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</si>
  <si>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</si>
  <si>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</si>
  <si>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</si>
  <si>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</si>
  <si>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</si>
  <si>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</si>
  <si>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</si>
  <si>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</si>
  <si>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</si>
  <si>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</si>
  <si>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</si>
  <si>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</si>
  <si>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</si>
  <si>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</si>
  <si>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</si>
  <si>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</si>
  <si>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</si>
  <si>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</si>
  <si>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</si>
  <si>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</si>
  <si>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</si>
  <si>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</si>
  <si>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</si>
  <si>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</si>
  <si>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</si>
  <si>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</si>
  <si>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</si>
  <si>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</si>
  <si>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</si>
  <si>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</si>
  <si>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</si>
  <si>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</si>
  <si>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</si>
  <si>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</si>
  <si>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</si>
  <si>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</si>
  <si>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</si>
  <si>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</si>
  <si>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</si>
  <si>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</si>
  <si>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</si>
  <si>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</si>
  <si>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</si>
  <si>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</si>
  <si>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</si>
  <si>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</si>
  <si>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</si>
  <si>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</si>
  <si>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</si>
  <si>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</si>
  <si>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</si>
  <si>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</si>
  <si>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</si>
  <si>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</si>
  <si>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</si>
  <si>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</si>
  <si>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</si>
  <si>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</si>
  <si>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</si>
  <si>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</si>
  <si>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</si>
  <si>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</si>
  <si>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</si>
  <si>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</si>
  <si>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</si>
  <si>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</si>
  <si>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</si>
  <si>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</si>
  <si>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</si>
  <si>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</si>
  <si>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</si>
  <si>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</si>
  <si>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</si>
  <si>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</si>
  <si>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</si>
  <si>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</si>
  <si>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</si>
  <si>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</si>
  <si>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</si>
  <si>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</si>
  <si>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</si>
  <si>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</si>
  <si>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</si>
  <si>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</si>
  <si>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</si>
  <si>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</si>
  <si>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</si>
  <si>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</si>
  <si>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</si>
  <si>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</si>
  <si>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</si>
  <si>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</si>
  <si>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</si>
  <si>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</si>
  <si>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</si>
  <si>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</si>
  <si>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</si>
  <si>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</si>
  <si>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</si>
  <si>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</si>
  <si>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</si>
  <si>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</si>
  <si>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</si>
  <si>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</si>
  <si>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</si>
  <si>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</si>
  <si>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</si>
  <si>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</si>
  <si>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</si>
  <si>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</si>
  <si>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</si>
  <si>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</si>
  <si>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</si>
  <si>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</si>
  <si>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</si>
  <si>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</si>
  <si>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</si>
  <si>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</si>
  <si>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</si>
  <si>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</si>
  <si>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</si>
  <si>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</si>
  <si>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</si>
  <si>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</si>
  <si>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</si>
  <si>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</si>
  <si>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</si>
  <si>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</si>
  <si>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</si>
  <si>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</si>
  <si>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</si>
  <si>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</si>
  <si>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</si>
  <si>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</si>
  <si>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</si>
  <si>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</si>
  <si>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</si>
  <si>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</si>
  <si>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</si>
  <si>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</si>
  <si>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</si>
  <si>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</si>
  <si>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</si>
  <si>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</si>
  <si>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</si>
  <si>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</si>
  <si>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</si>
  <si>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</si>
  <si>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</si>
  <si>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</si>
  <si>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</si>
  <si>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</si>
  <si>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</si>
  <si>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</si>
  <si>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</si>
  <si>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</si>
  <si>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</si>
  <si>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</si>
  <si>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</si>
  <si>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</si>
  <si>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</si>
  <si>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</si>
  <si>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</si>
  <si>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</si>
  <si>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</si>
  <si>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</si>
  <si>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</si>
  <si>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</si>
  <si>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</si>
  <si>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</si>
  <si>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</si>
  <si>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</si>
  <si>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</si>
  <si>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</si>
  <si>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</si>
  <si>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</si>
  <si>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</si>
  <si>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</si>
  <si>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</si>
  <si>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</si>
  <si>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</si>
  <si>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</si>
  <si>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</si>
  <si>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</si>
  <si>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</si>
  <si>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</si>
  <si>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</si>
  <si>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</si>
  <si>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</si>
  <si>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</si>
  <si>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</si>
  <si>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</si>
  <si>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</si>
  <si>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</si>
  <si>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</si>
  <si>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</si>
  <si>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</si>
  <si>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</si>
  <si>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</si>
  <si>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</si>
  <si>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</si>
  <si>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</si>
  <si>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</si>
  <si>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</si>
  <si>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</si>
  <si>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</si>
  <si>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</si>
  <si>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</si>
  <si>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</si>
  <si>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</si>
  <si>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</si>
  <si>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</si>
  <si>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</si>
  <si>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</si>
  <si>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</si>
  <si>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</si>
  <si>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</si>
  <si>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</si>
  <si>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</si>
  <si>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</si>
  <si>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</si>
  <si>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</si>
  <si>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</si>
  <si>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</si>
  <si>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</si>
  <si>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</si>
  <si>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</si>
  <si>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</si>
  <si>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</si>
  <si>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</si>
  <si>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</si>
  <si>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</si>
  <si>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</si>
  <si>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</si>
  <si>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</si>
  <si>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</si>
  <si>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</si>
  <si>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</si>
  <si>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</si>
  <si>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</si>
  <si>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</si>
  <si>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</si>
  <si>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</si>
  <si>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</si>
  <si>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</si>
  <si>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</si>
  <si>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</si>
  <si>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</si>
  <si>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</si>
  <si>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</si>
  <si>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</si>
  <si>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</si>
  <si>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</si>
  <si>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</si>
  <si>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</si>
  <si>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</si>
  <si>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</si>
  <si>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</si>
  <si>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</si>
  <si>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</si>
  <si>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</si>
  <si>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</si>
  <si>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</si>
  <si>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</si>
  <si>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</si>
  <si>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</si>
  <si>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</si>
  <si>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</si>
  <si>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</si>
  <si>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</si>
  <si>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</si>
  <si>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</si>
  <si>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</si>
  <si>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</si>
  <si>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</si>
  <si>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</si>
  <si>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</si>
  <si>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</si>
  <si>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</si>
  <si>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</si>
  <si>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</si>
  <si>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</si>
  <si>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</si>
  <si>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</si>
  <si>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</si>
  <si>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</si>
  <si>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</si>
  <si>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</si>
  <si>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</si>
  <si>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</si>
  <si>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</si>
  <si>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</si>
  <si>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</si>
  <si>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</si>
  <si>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</si>
  <si>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</si>
  <si>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</si>
  <si>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</si>
  <si>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</si>
  <si>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</si>
  <si>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</si>
  <si>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</si>
  <si>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</si>
  <si>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</si>
  <si>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</si>
  <si>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</si>
  <si>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</si>
  <si>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</si>
  <si>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</si>
  <si>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</si>
  <si>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</si>
  <si>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</si>
  <si>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</si>
  <si>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</si>
  <si>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</si>
  <si>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</si>
  <si>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</si>
  <si>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</si>
  <si>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</si>
  <si>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</si>
  <si>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</si>
  <si>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</si>
  <si>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</si>
  <si>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</si>
  <si>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</si>
  <si>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</si>
  <si>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</si>
  <si>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</si>
  <si>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</si>
  <si>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</si>
  <si>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</si>
  <si>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</si>
  <si>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</si>
  <si>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</si>
  <si>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</si>
  <si>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</si>
  <si>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</si>
  <si>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</si>
  <si>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</si>
  <si>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</si>
  <si>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</si>
  <si>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</si>
  <si>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</si>
  <si>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</si>
  <si>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</si>
  <si>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</si>
  <si>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</si>
  <si>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</si>
  <si>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</si>
  <si>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</si>
  <si>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</si>
  <si>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</si>
  <si>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</si>
  <si>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</si>
  <si>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</si>
  <si>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</si>
  <si>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</si>
  <si>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</si>
  <si>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</si>
  <si>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</si>
  <si>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</si>
  <si>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</si>
  <si>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</si>
  <si>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</si>
  <si>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</si>
  <si>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</si>
  <si>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</si>
  <si>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</si>
  <si>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</si>
  <si>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</si>
  <si>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</si>
  <si>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</si>
  <si>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</si>
  <si>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</si>
  <si>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</si>
  <si>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</si>
  <si>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</si>
  <si>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</si>
  <si>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</si>
  <si>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</si>
  <si>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</si>
  <si>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</si>
  <si>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</si>
  <si>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</si>
  <si>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</si>
  <si>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</si>
  <si>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</si>
  <si>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</si>
  <si>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</si>
  <si>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</si>
  <si>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</si>
  <si>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</si>
  <si>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</si>
  <si>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</si>
  <si>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</si>
  <si>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</si>
  <si>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</si>
  <si>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</si>
  <si>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</si>
  <si>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</si>
  <si>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</si>
  <si>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</si>
  <si>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</si>
  <si>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</si>
  <si>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</si>
  <si>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</si>
  <si>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</si>
  <si>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</si>
  <si>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</si>
  <si>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</si>
  <si>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</si>
  <si>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</si>
  <si>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</si>
  <si>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</si>
  <si>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</si>
  <si>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</si>
  <si>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</si>
  <si>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</si>
  <si>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</si>
  <si>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</si>
  <si>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</si>
  <si>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</si>
  <si>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</si>
  <si>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</si>
  <si>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</si>
  <si>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</si>
  <si>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</si>
  <si>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</si>
  <si>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</si>
  <si>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</si>
  <si>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</si>
  <si>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</si>
  <si>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</si>
  <si>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</si>
  <si>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</si>
  <si>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</si>
  <si>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</si>
  <si>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</si>
  <si>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</si>
  <si>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</si>
  <si>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</si>
  <si>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</si>
  <si>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</si>
  <si>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</si>
  <si>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</si>
  <si>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</si>
  <si>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</si>
  <si>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</si>
  <si>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</si>
  <si>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</si>
  <si>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</si>
  <si>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</si>
  <si>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</si>
  <si>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</si>
  <si>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</si>
  <si>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</si>
  <si>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</si>
  <si>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</si>
  <si>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</si>
  <si>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</si>
  <si>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</si>
  <si>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</si>
  <si>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</si>
  <si>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</si>
  <si>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</si>
  <si>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</si>
  <si>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</si>
  <si>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</si>
  <si>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</si>
  <si>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</si>
  <si>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</si>
  <si>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</si>
  <si>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</si>
  <si>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</si>
  <si>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</si>
  <si>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</si>
  <si>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</si>
  <si>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</si>
  <si>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</si>
  <si>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</si>
  <si>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</si>
  <si>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</si>
  <si>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</si>
  <si>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</si>
  <si>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</si>
  <si>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</si>
  <si>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</si>
  <si>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</si>
  <si>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</si>
  <si>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</si>
  <si>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</si>
  <si>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</si>
  <si>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</si>
  <si>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</si>
  <si>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</si>
  <si>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</si>
  <si>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</si>
  <si>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</si>
  <si>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</si>
  <si>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</si>
  <si>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</si>
  <si>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</si>
  <si>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</si>
  <si>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</si>
  <si>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</si>
  <si>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</si>
  <si>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</si>
  <si>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</si>
  <si>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</si>
  <si>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</si>
  <si>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</si>
  <si>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</si>
  <si>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</si>
  <si>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</si>
  <si>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</si>
  <si>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</si>
  <si>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</si>
  <si>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</si>
  <si>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</si>
  <si>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</si>
  <si>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</si>
  <si>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</si>
  <si>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</si>
  <si>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</si>
  <si>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</si>
  <si>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</si>
  <si>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</si>
  <si>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</si>
  <si>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</si>
  <si>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</si>
  <si>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</si>
  <si>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</si>
  <si>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</si>
  <si>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</si>
  <si>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</si>
  <si>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</si>
  <si>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</si>
  <si>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</si>
  <si>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</si>
  <si>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</si>
  <si>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</si>
  <si>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</si>
  <si>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</si>
  <si>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</si>
  <si>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</si>
  <si>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</si>
  <si>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</si>
  <si>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</si>
  <si>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</si>
  <si>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</si>
  <si>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</si>
  <si>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</si>
  <si>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</si>
  <si>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</si>
  <si>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</si>
  <si>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</si>
  <si>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</si>
  <si>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</si>
  <si>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</si>
  <si>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</si>
  <si>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</si>
  <si>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</si>
  <si>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</si>
  <si>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</si>
  <si>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</si>
  <si>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</si>
  <si>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</si>
  <si>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</si>
  <si>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</si>
  <si>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</si>
  <si>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</si>
  <si>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</si>
  <si>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</si>
  <si>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</si>
  <si>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</si>
  <si>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</si>
  <si>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</si>
  <si>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</si>
  <si>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</si>
  <si>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</si>
  <si>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</si>
  <si>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</si>
  <si>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</si>
  <si>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</si>
  <si>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</si>
  <si>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</si>
  <si>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</si>
  <si>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</si>
  <si>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</si>
  <si>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</si>
  <si>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</si>
  <si>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</si>
  <si>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</si>
  <si>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</si>
  <si>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</si>
  <si>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</si>
  <si>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</si>
  <si>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</si>
  <si>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</si>
  <si>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</si>
  <si>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</si>
  <si>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</si>
  <si>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</si>
  <si>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</si>
  <si>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</si>
  <si>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</si>
  <si>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</si>
  <si>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</si>
  <si>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</si>
  <si>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</si>
  <si>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</si>
  <si>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</si>
  <si>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</si>
  <si>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</si>
  <si>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</si>
  <si>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</si>
  <si>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</si>
  <si>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</si>
  <si>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</si>
  <si>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</si>
  <si>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</si>
  <si>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</si>
  <si>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</si>
  <si>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</si>
  <si>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</si>
  <si>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</si>
  <si>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</si>
  <si>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</si>
  <si>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</si>
  <si>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</si>
  <si>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</si>
  <si>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</si>
  <si>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</si>
  <si>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</si>
  <si>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</si>
  <si>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</si>
  <si>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</si>
  <si>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</si>
  <si>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</si>
  <si>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</si>
  <si>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</si>
  <si>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</si>
  <si>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</si>
  <si>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</si>
  <si>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</si>
  <si>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</si>
  <si>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</si>
  <si>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</si>
  <si>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</si>
  <si>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</si>
  <si>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</si>
  <si>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</si>
  <si>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</si>
  <si>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</si>
  <si>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</si>
  <si>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</si>
  <si>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</si>
  <si>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</si>
  <si>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</si>
  <si>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</si>
  <si>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</si>
  <si>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</si>
  <si>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</si>
  <si>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</si>
  <si>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</si>
  <si>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</si>
  <si>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</si>
  <si>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</si>
  <si>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</si>
  <si>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</si>
  <si>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</si>
  <si>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</si>
  <si>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</si>
  <si>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</si>
  <si>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</si>
  <si>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</si>
  <si>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</si>
  <si>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</si>
  <si>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</si>
  <si>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</si>
  <si>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</si>
  <si>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</si>
  <si>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</si>
  <si>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</si>
  <si>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</si>
  <si>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</si>
  <si>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</si>
  <si>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</si>
  <si>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</si>
  <si>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</si>
  <si>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</si>
  <si>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</si>
  <si>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</si>
  <si>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</si>
  <si>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</si>
  <si>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</si>
  <si>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</si>
  <si>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</si>
  <si>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</si>
  <si>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</si>
  <si>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</si>
  <si>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</si>
  <si>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</si>
  <si>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</si>
  <si>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</si>
  <si>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</si>
  <si>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</si>
  <si>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</si>
  <si>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</si>
  <si>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</si>
  <si>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</si>
  <si>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</si>
  <si>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</si>
  <si>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</si>
  <si>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</si>
  <si>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</si>
  <si>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</si>
  <si>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</si>
  <si>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</si>
  <si>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</si>
  <si>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</si>
  <si>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</si>
  <si>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</si>
  <si>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</si>
  <si>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</si>
  <si>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</si>
  <si>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</si>
  <si>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</si>
  <si>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</si>
  <si>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</si>
  <si>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</si>
  <si>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</si>
  <si>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</si>
  <si>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</si>
  <si>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</si>
  <si>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</si>
  <si>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</si>
  <si>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</si>
  <si>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</si>
  <si>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</si>
  <si>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</si>
  <si>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</si>
  <si>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</si>
  <si>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</si>
  <si>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</si>
  <si>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</si>
  <si>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</si>
  <si>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</si>
  <si>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</si>
  <si>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</si>
  <si>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</si>
  <si>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</si>
  <si>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</si>
  <si>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</si>
  <si>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</si>
  <si>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</si>
  <si>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</si>
  <si>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</si>
  <si>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</si>
  <si>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</si>
  <si>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</si>
  <si>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</si>
  <si>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</si>
  <si>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</si>
  <si>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</si>
  <si>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</si>
  <si>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</si>
  <si>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</si>
  <si>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</si>
  <si>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</si>
  <si>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</si>
  <si>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</si>
  <si>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</si>
  <si>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</si>
  <si>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</si>
  <si>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</si>
  <si>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</si>
  <si>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</si>
  <si>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</si>
  <si>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</si>
  <si>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</si>
  <si>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</si>
  <si>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</si>
  <si>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</si>
  <si>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</si>
  <si>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</si>
  <si>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</si>
  <si>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</si>
  <si>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</si>
  <si>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</si>
  <si>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</si>
  <si>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</si>
  <si>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</si>
  <si>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</si>
  <si>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Adenosine 5-monophosphate</t>
  </si>
  <si>
    <t>btn[M-H]-</t>
  </si>
  <si>
    <t>Guanosine 5-monophosphate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</si>
  <si>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</si>
  <si>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</si>
  <si>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</si>
  <si>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</si>
  <si>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</si>
  <si>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</si>
  <si>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</si>
  <si>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</si>
  <si>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</si>
  <si>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</si>
  <si>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</si>
  <si>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</si>
  <si>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</si>
  <si>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thym[M-H]-</t>
  </si>
  <si>
    <t>val-L[M-H]-</t>
  </si>
  <si>
    <t>3pg[M+H]+</t>
  </si>
  <si>
    <t>sarcs[M+H]+</t>
  </si>
  <si>
    <t>4mop[M-H]-</t>
  </si>
  <si>
    <t>pydx[M+H]+</t>
  </si>
  <si>
    <t>nac[M+H]+</t>
  </si>
  <si>
    <t>ribflv[M+H]+</t>
  </si>
  <si>
    <t>hom-L[M+H]+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</si>
  <si>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</si>
  <si>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</si>
  <si>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</si>
  <si>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</si>
  <si>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</si>
  <si>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</si>
  <si>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</si>
  <si>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</si>
  <si>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fdp[M-H]-</t>
  </si>
  <si>
    <t>xan[M-H]-</t>
  </si>
  <si>
    <t>ile-L[M+H]+</t>
  </si>
  <si>
    <t>indole[M-H]-</t>
  </si>
  <si>
    <t>tym[M+H]+</t>
  </si>
  <si>
    <t>skm[M-H]-</t>
  </si>
  <si>
    <t>pydam[M+H]+</t>
  </si>
  <si>
    <t>camp[M+H]+</t>
  </si>
  <si>
    <t>26dap-LL[M+H]+</t>
  </si>
  <si>
    <t>glucys[M+H]+</t>
  </si>
  <si>
    <t>3mop[M-H]-</t>
  </si>
  <si>
    <t>spm[M+H]+</t>
  </si>
  <si>
    <t>salc[M-H]-</t>
  </si>
  <si>
    <t>histd[M+H]+</t>
  </si>
  <si>
    <t>dpcoa[M+H]+</t>
  </si>
  <si>
    <t>35cgmp[M-H]-</t>
  </si>
  <si>
    <t>3dhq[M-H]-</t>
  </si>
  <si>
    <t>alaala[M+H]+</t>
  </si>
  <si>
    <t>4hpro_LT[M+H]+</t>
  </si>
  <si>
    <t>34hpp[M-H]-</t>
  </si>
  <si>
    <t>15dap[M+H]+</t>
  </si>
  <si>
    <t>xtsn[M+H]+</t>
  </si>
  <si>
    <t>3dhsk[M-H]-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</si>
  <si>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</si>
  <si>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</si>
  <si>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</si>
  <si>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</si>
  <si>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</si>
  <si>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</si>
  <si>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</si>
  <si>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</si>
  <si>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</si>
  <si>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</si>
  <si>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</si>
  <si>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</si>
  <si>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</si>
  <si>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accoa[M+H]+</t>
  </si>
  <si>
    <t>asp-L[M+H]+</t>
  </si>
  <si>
    <t>atp[M+H]+</t>
  </si>
  <si>
    <t>ctp[M+H]+</t>
  </si>
  <si>
    <t>f6p[M-H]-</t>
  </si>
  <si>
    <t>Folate[M+H]+</t>
  </si>
  <si>
    <t>his-L[M+H]+</t>
  </si>
  <si>
    <t>leu-L[M-H]-</t>
  </si>
  <si>
    <t>malcoa[M-H]-</t>
  </si>
  <si>
    <t>nadp[M-H]-</t>
  </si>
  <si>
    <t>nadph[M-H]-</t>
  </si>
  <si>
    <t>quln[M+H]+</t>
  </si>
  <si>
    <t>ser-L[M+H]+</t>
  </si>
  <si>
    <t>succoa[M-H]-</t>
  </si>
  <si>
    <t>uacgam[M-H]-</t>
  </si>
  <si>
    <t>uri[M+H]+</t>
  </si>
  <si>
    <t>val-L[M+H]+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</si>
  <si>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</si>
  <si>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</si>
  <si>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</si>
  <si>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</si>
  <si>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</si>
  <si>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</si>
  <si>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</si>
  <si>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</si>
  <si>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</si>
  <si>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</si>
  <si>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</si>
  <si>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</si>
  <si>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</si>
  <si>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</si>
  <si>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</si>
  <si>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</si>
  <si>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</si>
  <si>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</si>
  <si>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</si>
  <si>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</si>
  <si>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</si>
  <si>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</si>
  <si>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</si>
  <si>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</si>
  <si>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</si>
  <si>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</si>
  <si>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</si>
  <si>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</si>
  <si>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</si>
  <si>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</si>
  <si>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</si>
  <si>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</si>
  <si>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</si>
  <si>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</si>
  <si>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</si>
  <si>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</si>
  <si>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</si>
  <si>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</si>
  <si>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</si>
  <si>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</si>
  <si>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</si>
  <si>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</si>
  <si>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</si>
  <si>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</si>
  <si>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</si>
  <si>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</si>
  <si>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</si>
  <si>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</si>
  <si>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</si>
  <si>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</si>
  <si>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</si>
  <si>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</si>
  <si>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</si>
  <si>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</si>
  <si>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</si>
  <si>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</si>
  <si>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</si>
  <si>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</si>
  <si>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</si>
  <si>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</si>
  <si>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</si>
  <si>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</si>
  <si>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</si>
  <si>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</si>
  <si>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</si>
  <si>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</si>
  <si>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</si>
  <si>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</si>
  <si>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</si>
  <si>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</si>
  <si>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</si>
  <si>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</si>
  <si>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</si>
  <si>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</si>
  <si>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</si>
  <si>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</si>
  <si>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</si>
  <si>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</si>
  <si>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</si>
  <si>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</si>
  <si>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</si>
  <si>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</si>
  <si>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</si>
  <si>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</si>
  <si>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</si>
  <si>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</si>
  <si>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</si>
  <si>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[]</t>
  </si>
  <si>
    <t>3mob[M-H]-</t>
  </si>
  <si>
    <t>glx[M-H]-</t>
  </si>
  <si>
    <t>4hbz[M-H]-</t>
  </si>
  <si>
    <t>Norva[M-H]-</t>
  </si>
  <si>
    <t>3HBA[M-H]-</t>
  </si>
  <si>
    <t>Cute[M-H]-</t>
  </si>
  <si>
    <t>Taur[M-H]-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</si>
  <si>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</si>
  <si>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</si>
  <si>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</si>
  <si>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</si>
  <si>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</si>
  <si>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gthox[M+H]+</t>
  </si>
  <si>
    <t>preferred adduct</t>
  </si>
  <si>
    <t>glu-L[M-H]-</t>
  </si>
  <si>
    <t>Outlier (zscore &gt; 3)</t>
  </si>
  <si>
    <t>Neutral Mass</t>
  </si>
  <si>
    <t>3mop[M+H]+</t>
  </si>
  <si>
    <t>4mop[M+H]+</t>
  </si>
  <si>
    <t>ptrc[M+H]+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</si>
  <si>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</si>
  <si>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</si>
  <si>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</si>
  <si>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</si>
  <si>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</si>
  <si>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</si>
  <si>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</si>
  <si>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</si>
  <si>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</si>
  <si>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</si>
  <si>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</si>
  <si>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</si>
  <si>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</si>
  <si>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</si>
  <si>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</si>
  <si>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</si>
  <si>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histd[M-H]-</t>
  </si>
  <si>
    <t>orn[M-H]-</t>
  </si>
  <si>
    <t>26dap-LL[M-H]-</t>
  </si>
  <si>
    <t>citr-L[M-H]-</t>
  </si>
  <si>
    <t>acglu[M-H]-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</si>
  <si>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</si>
  <si>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</si>
  <si>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</si>
  <si>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</si>
  <si>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</si>
  <si>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</si>
  <si>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</si>
  <si>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</si>
  <si>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</si>
  <si>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</si>
  <si>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</si>
  <si>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</si>
  <si>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</si>
  <si>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</si>
  <si>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</si>
  <si>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</si>
  <si>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</si>
  <si>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</si>
  <si>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</si>
  <si>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</si>
  <si>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</si>
  <si>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</si>
  <si>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g1p[M-H]-</t>
  </si>
  <si>
    <t>g6p[M-H]-</t>
  </si>
  <si>
    <t>gam6p[M-H]-</t>
  </si>
  <si>
    <t>e4p[M-H]-</t>
  </si>
  <si>
    <t>r1p[M-H]-</t>
  </si>
  <si>
    <t>r5p[M-H]-</t>
  </si>
  <si>
    <t>ru5p-D[M-H]-</t>
  </si>
  <si>
    <t>accoa[M-H]-</t>
  </si>
  <si>
    <t>fum[M-H]-</t>
  </si>
  <si>
    <t>akg[M-H]-</t>
  </si>
  <si>
    <t>pnto-R[M-H]-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</si>
  <si>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</si>
  <si>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</si>
  <si>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</si>
  <si>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</si>
  <si>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</si>
  <si>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</si>
  <si>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</si>
  <si>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</si>
  <si>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</si>
  <si>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</si>
  <si>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</si>
  <si>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</si>
  <si>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</si>
  <si>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</si>
  <si>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</si>
  <si>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</si>
  <si>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</si>
  <si>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</si>
  <si>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</si>
  <si>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</si>
  <si>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</si>
  <si>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</si>
  <si>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</si>
  <si>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</si>
  <si>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</si>
  <si>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</si>
  <si>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GluAla[M-H]-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</si>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</sst>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abSelected="1" zoomScale="85" zoomScaleNormal="85" workbookViewId="0">
      <selection activeCell="D18" sqref="D18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864</v>
      </c>
      <c r="K1" s="12" t="s">
        <v>971</v>
      </c>
      <c r="L1" s="12" t="s">
        <v>1059</v>
      </c>
      <c r="M1" s="12" t="s">
        <v>1060</v>
      </c>
      <c r="N1" s="12" t="s">
        <v>1345</v>
      </c>
      <c r="O1" s="12" t="s">
        <v>1061</v>
      </c>
      <c r="P1" s="12" t="s">
        <v>1088</v>
      </c>
      <c r="Q1" s="12" t="s">
        <v>1095</v>
      </c>
      <c r="R1" s="12" t="s">
        <v>1241</v>
      </c>
      <c r="S1" s="12" t="s">
        <v>1062</v>
      </c>
      <c r="T1" s="12" t="s">
        <v>1063</v>
      </c>
      <c r="U1" s="12" t="s">
        <v>1345</v>
      </c>
      <c r="V1" s="12" t="s">
        <v>1064</v>
      </c>
      <c r="W1" s="12" t="s">
        <v>1087</v>
      </c>
      <c r="X1" s="12" t="s">
        <v>1095</v>
      </c>
      <c r="Y1" s="12" t="s">
        <v>1241</v>
      </c>
      <c r="Z1" s="12" t="s">
        <v>1065</v>
      </c>
      <c r="AA1" s="12" t="s">
        <v>1066</v>
      </c>
      <c r="AB1" s="12" t="s">
        <v>1346</v>
      </c>
      <c r="AC1" s="12" t="s">
        <v>1078</v>
      </c>
      <c r="AD1" s="12" t="s">
        <v>1089</v>
      </c>
      <c r="AE1" s="12" t="s">
        <v>1090</v>
      </c>
      <c r="AF1" s="12" t="s">
        <v>1091</v>
      </c>
      <c r="AG1" s="12" t="s">
        <v>1093</v>
      </c>
      <c r="AH1" s="12" t="s">
        <v>1338</v>
      </c>
      <c r="AK1" s="12" t="s">
        <v>1096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965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5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5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5">
        <v>0.99546843259804296</v>
      </c>
      <c r="AI2" t="s">
        <v>1182</v>
      </c>
      <c r="AJ2" t="s">
        <v>976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965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5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5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5">
        <v>0.99888267962973998</v>
      </c>
      <c r="AI3" t="s">
        <v>1094</v>
      </c>
      <c r="AJ3" t="s">
        <v>1197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965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5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5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5">
        <v>0.65724611601622196</v>
      </c>
      <c r="AI4" t="s">
        <v>1100</v>
      </c>
      <c r="AJ4" t="s">
        <v>893</v>
      </c>
      <c r="AK4" s="3">
        <v>181.07391399999997</v>
      </c>
      <c r="AN4" s="5" t="s">
        <v>965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1238</v>
      </c>
      <c r="AV4" t="s">
        <v>1240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965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5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5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5">
        <v>0.92720297593967804</v>
      </c>
      <c r="AI5" t="s">
        <v>1101</v>
      </c>
      <c r="AJ5" t="s">
        <v>891</v>
      </c>
      <c r="AK5" s="3">
        <v>165.07899899999998</v>
      </c>
      <c r="AN5" s="5" t="s">
        <v>965</v>
      </c>
      <c r="AQ5" t="str">
        <v>Nucleotide Metabolism</v>
      </c>
      <c r="AR5">
        <f t="shared" ref="AR5:AR9" si="12">COUNTIF($AN$4:$AN$163,AQ5)</f>
        <v>33</v>
      </c>
      <c r="AU5" t="s">
        <v>1239</v>
      </c>
      <c r="AV5" t="s">
        <v>1240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965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5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5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 t="shared" si="5"/>
        <v>trp-L[M+H]+</v>
      </c>
      <c r="AH6" s="25">
        <v>0.76120866751344896</v>
      </c>
      <c r="AI6" t="s">
        <v>1102</v>
      </c>
      <c r="AJ6" t="s">
        <v>890</v>
      </c>
      <c r="AK6" s="3">
        <v>204.08989799999998</v>
      </c>
      <c r="AN6" s="5" t="s">
        <v>965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965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5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5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5">
        <v>0.87790620643996797</v>
      </c>
      <c r="AI7" t="s">
        <v>1103</v>
      </c>
      <c r="AJ7" t="s">
        <v>884</v>
      </c>
      <c r="AK7" s="3">
        <v>174.11169599999999</v>
      </c>
      <c r="AN7" s="5" t="s">
        <v>965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965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5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5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5">
        <v>0.86454996469045098</v>
      </c>
      <c r="AI8" t="s">
        <v>913</v>
      </c>
      <c r="AJ8" t="s">
        <v>981</v>
      </c>
      <c r="AK8" s="3">
        <v>155.06949699999998</v>
      </c>
      <c r="AN8" s="5" t="s">
        <v>965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965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5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5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5">
        <v>0.94974813938998903</v>
      </c>
      <c r="AI9" t="s">
        <v>1104</v>
      </c>
      <c r="AJ9" t="s">
        <v>881</v>
      </c>
      <c r="AK9" s="3">
        <v>146.105548</v>
      </c>
      <c r="AN9" s="5" t="s">
        <v>965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965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5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5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 t="shared" si="11"/>
        <v>1</v>
      </c>
      <c r="AG10" t="str">
        <f t="shared" si="5"/>
        <v>gln-L[M+H]+</v>
      </c>
      <c r="AH10" s="25">
        <v>0.997742327861594</v>
      </c>
      <c r="AI10" t="s">
        <v>1105</v>
      </c>
      <c r="AJ10" t="s">
        <v>1198</v>
      </c>
      <c r="AK10" s="3">
        <v>146.06916299999997</v>
      </c>
      <c r="AN10" s="5" t="s">
        <v>965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965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5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5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5">
        <v>0</v>
      </c>
      <c r="AI11" t="s">
        <v>1106</v>
      </c>
      <c r="AJ11" t="s">
        <v>920</v>
      </c>
      <c r="AK11" s="3">
        <v>132.05351299999998</v>
      </c>
      <c r="AN11" s="5" t="s">
        <v>965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965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5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5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5">
        <v>0.82832038276990005</v>
      </c>
      <c r="AI12" t="s">
        <v>886</v>
      </c>
      <c r="AJ12" t="s">
        <v>987</v>
      </c>
      <c r="AK12" s="3">
        <v>105.042614</v>
      </c>
      <c r="AN12" s="5" t="s">
        <v>965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965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5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5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5">
        <v>0.98290148987204595</v>
      </c>
      <c r="AI13" t="s">
        <v>1107</v>
      </c>
      <c r="AJ13" t="s">
        <v>1199</v>
      </c>
      <c r="AK13" s="3">
        <v>119.05826399999999</v>
      </c>
      <c r="AN13" s="5" t="s">
        <v>965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965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5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5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5" t="s">
        <v>1337</v>
      </c>
      <c r="AI14" t="s">
        <v>1079</v>
      </c>
      <c r="AJ14" t="s">
        <v>1079</v>
      </c>
      <c r="AK14" s="3">
        <v>121.01977100000001</v>
      </c>
      <c r="AN14" s="5" t="s">
        <v>965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965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5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5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5">
        <v>0.96501589194178194</v>
      </c>
      <c r="AI15" t="s">
        <v>1108</v>
      </c>
      <c r="AJ15" t="s">
        <v>877</v>
      </c>
      <c r="AK15" s="3">
        <v>89.047698999999994</v>
      </c>
      <c r="AN15" s="5" t="s">
        <v>965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965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5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5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5">
        <v>0.57825761196085501</v>
      </c>
      <c r="AI16" t="s">
        <v>1109</v>
      </c>
      <c r="AJ16" t="s">
        <v>876</v>
      </c>
      <c r="AK16" s="3">
        <v>75.032049000000001</v>
      </c>
      <c r="AN16" s="5" t="s">
        <v>965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965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5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5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5">
        <v>0.90927922546305595</v>
      </c>
      <c r="AI17" t="s">
        <v>1110</v>
      </c>
      <c r="AJ17" t="s">
        <v>941</v>
      </c>
      <c r="AK17" s="3">
        <v>131.09464899999998</v>
      </c>
      <c r="AN17" s="5" t="s">
        <v>965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965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5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5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5">
        <v>0.90927922546305595</v>
      </c>
      <c r="AI18" t="s">
        <v>982</v>
      </c>
      <c r="AJ18" t="s">
        <v>909</v>
      </c>
      <c r="AK18" s="3">
        <v>131.09464899999998</v>
      </c>
      <c r="AN18" s="5" t="s">
        <v>965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965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5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5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5">
        <v>0.95266225792678505</v>
      </c>
      <c r="AI19" t="s">
        <v>887</v>
      </c>
      <c r="AJ19" t="s">
        <v>1200</v>
      </c>
      <c r="AK19" s="3">
        <v>149.05107099999998</v>
      </c>
      <c r="AN19" s="5" t="s">
        <v>965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965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5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5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5">
        <v>0.97811364786907595</v>
      </c>
      <c r="AI20" t="s">
        <v>1111</v>
      </c>
      <c r="AJ20" t="s">
        <v>918</v>
      </c>
      <c r="AK20" s="3">
        <v>115.063349</v>
      </c>
      <c r="AN20" s="5" t="s">
        <v>965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965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5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5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5">
        <v>0.970594434132238</v>
      </c>
      <c r="AI21" t="s">
        <v>923</v>
      </c>
      <c r="AJ21" t="s">
        <v>991</v>
      </c>
      <c r="AK21" s="3">
        <v>117.078999</v>
      </c>
      <c r="AN21" s="5" t="s">
        <v>965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965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5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5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5">
        <v>0.96125747185232902</v>
      </c>
      <c r="AI22" t="s">
        <v>1112</v>
      </c>
      <c r="AJ22" t="s">
        <v>957</v>
      </c>
      <c r="AK22" s="3">
        <v>131.05826399999998</v>
      </c>
      <c r="AN22" s="5" t="s">
        <v>965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965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5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5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5">
        <v>0.98290148987204595</v>
      </c>
      <c r="AI23" t="s">
        <v>1113</v>
      </c>
      <c r="AJ23" t="s">
        <v>930</v>
      </c>
      <c r="AK23" s="3">
        <v>119.05826399999999</v>
      </c>
      <c r="AN23" s="5" t="s">
        <v>965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965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5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5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5">
        <v>0.81809291016313002</v>
      </c>
      <c r="AI24" t="s">
        <v>949</v>
      </c>
      <c r="AJ24" t="s">
        <v>1097</v>
      </c>
      <c r="AK24" s="3">
        <v>130.06301499999998</v>
      </c>
      <c r="AN24" s="5" t="s">
        <v>965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965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5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5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5">
        <v>0.81809291016313002</v>
      </c>
      <c r="AI25" t="s">
        <v>926</v>
      </c>
      <c r="AJ25" t="s">
        <v>1098</v>
      </c>
      <c r="AK25" s="3">
        <v>130.06301499999998</v>
      </c>
      <c r="AN25" s="5" t="s">
        <v>965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965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5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5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5">
        <v>0.74286786987144005</v>
      </c>
      <c r="AI26" t="s">
        <v>955</v>
      </c>
      <c r="AJ26" t="s">
        <v>1079</v>
      </c>
      <c r="AK26" s="3">
        <v>190.04775999999998</v>
      </c>
      <c r="AN26" s="5" t="s">
        <v>965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965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5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5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5">
        <v>0.75636285009600701</v>
      </c>
      <c r="AI27" t="s">
        <v>958</v>
      </c>
      <c r="AJ27" t="s">
        <v>1079</v>
      </c>
      <c r="AK27" s="3">
        <v>180.04227999999998</v>
      </c>
      <c r="AN27" s="5" t="s">
        <v>965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965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5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5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5">
        <v>0.74583903896064696</v>
      </c>
      <c r="AI28" t="s">
        <v>1114</v>
      </c>
      <c r="AJ28" t="s">
        <v>1201</v>
      </c>
      <c r="AK28" s="3">
        <v>254.01917799999998</v>
      </c>
      <c r="AN28" s="5" t="s">
        <v>965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965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5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5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5">
        <v>0.472039283604334</v>
      </c>
      <c r="AI29" t="s">
        <v>1183</v>
      </c>
      <c r="AJ29" t="s">
        <v>1079</v>
      </c>
      <c r="AK29" s="3">
        <v>226.04775999999998</v>
      </c>
      <c r="AN29" s="5" t="s">
        <v>965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965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5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5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5">
        <v>0</v>
      </c>
      <c r="AI30" t="s">
        <v>900</v>
      </c>
      <c r="AJ30" t="s">
        <v>1079</v>
      </c>
      <c r="AK30" s="3">
        <v>137.04769899999999</v>
      </c>
      <c r="AN30" s="5" t="s">
        <v>965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965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5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5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5" t="s">
        <v>1337</v>
      </c>
      <c r="AI31" t="s">
        <v>942</v>
      </c>
      <c r="AJ31" t="s">
        <v>1079</v>
      </c>
      <c r="AK31" s="3">
        <v>117.057869</v>
      </c>
      <c r="AN31" s="5" t="s">
        <v>965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965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5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5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5">
        <v>0.472039283604334</v>
      </c>
      <c r="AI32" t="s">
        <v>1115</v>
      </c>
      <c r="AJ32" t="s">
        <v>1079</v>
      </c>
      <c r="AK32" s="3">
        <v>226.04775999999998</v>
      </c>
      <c r="AN32" s="5" t="s">
        <v>965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965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5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5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5">
        <v>0.87257744213921196</v>
      </c>
      <c r="AI33" t="s">
        <v>961</v>
      </c>
      <c r="AJ33" t="s">
        <v>1079</v>
      </c>
      <c r="AK33" s="3">
        <v>172.037195</v>
      </c>
      <c r="AN33" s="5" t="s">
        <v>965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965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5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5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5">
        <v>0.80777473498963304</v>
      </c>
      <c r="AI34" t="s">
        <v>1080</v>
      </c>
      <c r="AJ34" t="s">
        <v>1202</v>
      </c>
      <c r="AK34" s="3">
        <v>116.047365</v>
      </c>
      <c r="AN34" s="5" t="s">
        <v>965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965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5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5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5">
        <v>0.98324443499771297</v>
      </c>
      <c r="AI35" t="s">
        <v>1184</v>
      </c>
      <c r="AJ35" t="s">
        <v>936</v>
      </c>
      <c r="AK35" s="3">
        <v>103.063349</v>
      </c>
      <c r="AN35" s="5" t="s">
        <v>965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965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5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5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5">
        <v>0.94147813952635795</v>
      </c>
      <c r="AI36" t="s">
        <v>1079</v>
      </c>
      <c r="AJ36" t="s">
        <v>934</v>
      </c>
      <c r="AK36" s="3">
        <v>145.157917</v>
      </c>
      <c r="AN36" s="5" t="s">
        <v>965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965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5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5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5">
        <v>0.97348603933579703</v>
      </c>
      <c r="AI37" t="s">
        <v>1185</v>
      </c>
      <c r="AJ37" t="s">
        <v>1203</v>
      </c>
      <c r="AK37" s="3">
        <v>102.03171500000001</v>
      </c>
      <c r="AN37" s="5" t="s">
        <v>965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965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5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5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1099</v>
      </c>
      <c r="AH38" s="25">
        <v>0.979938186020196</v>
      </c>
      <c r="AI38" t="s">
        <v>1079</v>
      </c>
      <c r="AJ38" t="s">
        <v>1099</v>
      </c>
      <c r="AK38" s="3">
        <v>88.100068000000007</v>
      </c>
      <c r="AN38" s="5" t="s">
        <v>965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965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5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5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5">
        <v>0.91309443380445598</v>
      </c>
      <c r="AI39" t="s">
        <v>1186</v>
      </c>
      <c r="AJ39" t="s">
        <v>1204</v>
      </c>
      <c r="AK39" s="3">
        <v>164.04736499999999</v>
      </c>
      <c r="AN39" s="5" t="s">
        <v>965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965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5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5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5">
        <v>0.98502946534534497</v>
      </c>
      <c r="AI40" t="s">
        <v>1116</v>
      </c>
      <c r="AJ40" t="s">
        <v>952</v>
      </c>
      <c r="AK40" s="3">
        <v>141.09023199999999</v>
      </c>
      <c r="AN40" s="5" t="s">
        <v>965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965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5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5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5">
        <v>0.92515316268843895</v>
      </c>
      <c r="AI41" t="s">
        <v>1117</v>
      </c>
      <c r="AJ41" t="s">
        <v>1205</v>
      </c>
      <c r="AK41" s="3">
        <v>132.08989799999998</v>
      </c>
      <c r="AN41" s="5" t="s">
        <v>965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965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5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5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5">
        <v>0.816478910264544</v>
      </c>
      <c r="AI42" t="s">
        <v>1118</v>
      </c>
      <c r="AJ42" t="s">
        <v>947</v>
      </c>
      <c r="AK42" s="3">
        <v>190.09537799999998</v>
      </c>
      <c r="AN42" s="5" t="s">
        <v>965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965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5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5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5">
        <v>0</v>
      </c>
      <c r="AI43" t="s">
        <v>944</v>
      </c>
      <c r="AJ43" t="s">
        <v>1079</v>
      </c>
      <c r="AK43" s="3">
        <v>174.05284499999999</v>
      </c>
      <c r="AN43" s="5" t="s">
        <v>965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966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5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5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5" t="s">
        <v>1337</v>
      </c>
      <c r="AI44" t="s">
        <v>1079</v>
      </c>
      <c r="AJ44" t="s">
        <v>1079</v>
      </c>
      <c r="AK44" s="3">
        <v>140.982732</v>
      </c>
      <c r="AN44" s="5" t="s">
        <v>965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965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5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5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5">
        <v>0.95134718887317404</v>
      </c>
      <c r="AI45" t="s">
        <v>1119</v>
      </c>
      <c r="AJ45" t="s">
        <v>935</v>
      </c>
      <c r="AK45" s="3">
        <v>175.09571199999999</v>
      </c>
      <c r="AN45" s="5" t="s">
        <v>965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965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5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5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5">
        <v>0.99295776890854803</v>
      </c>
      <c r="AI46" t="s">
        <v>1120</v>
      </c>
      <c r="AJ46" t="s">
        <v>1206</v>
      </c>
      <c r="AK46" s="3">
        <v>189.06374399999999</v>
      </c>
      <c r="AN46" s="6" t="s">
        <v>966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965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5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5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5" t="s">
        <v>1337</v>
      </c>
      <c r="AI47" t="s">
        <v>1079</v>
      </c>
      <c r="AJ47" t="s">
        <v>1079</v>
      </c>
      <c r="AK47" s="3">
        <v>290.12265600000001</v>
      </c>
      <c r="AN47" s="5" t="s">
        <v>965</v>
      </c>
    </row>
    <row r="48" spans="1:40" x14ac:dyDescent="0.35">
      <c r="A48">
        <v>47</v>
      </c>
      <c r="B48" s="3" t="s">
        <v>899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966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5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5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5">
        <v>0.87552736953142896</v>
      </c>
      <c r="AI48" t="s">
        <v>1121</v>
      </c>
      <c r="AJ48" t="s">
        <v>869</v>
      </c>
      <c r="AK48" s="3">
        <v>427.02944099999996</v>
      </c>
      <c r="AN48" s="5" t="s">
        <v>965</v>
      </c>
    </row>
    <row r="49" spans="1:40" x14ac:dyDescent="0.35">
      <c r="A49">
        <v>48</v>
      </c>
      <c r="B49" s="3" t="s">
        <v>901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966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5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5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5" t="s">
        <v>1337</v>
      </c>
      <c r="AI49" t="s">
        <v>1122</v>
      </c>
      <c r="AJ49" t="s">
        <v>874</v>
      </c>
      <c r="AK49" s="3">
        <v>443.02435600000001</v>
      </c>
      <c r="AN49" s="5" t="s">
        <v>965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966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5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5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5">
        <v>0.93986416237715398</v>
      </c>
      <c r="AI50" t="s">
        <v>870</v>
      </c>
      <c r="AJ50" t="s">
        <v>1207</v>
      </c>
      <c r="AK50" s="3">
        <v>404.00222400000001</v>
      </c>
      <c r="AN50" s="6" t="s">
        <v>966</v>
      </c>
    </row>
    <row r="51" spans="1:40" x14ac:dyDescent="0.35">
      <c r="A51">
        <v>50</v>
      </c>
      <c r="B51" s="3" t="s">
        <v>904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966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5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5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5" t="s">
        <v>1337</v>
      </c>
      <c r="AI51" t="s">
        <v>954</v>
      </c>
      <c r="AJ51" t="s">
        <v>1208</v>
      </c>
      <c r="AK51" s="3">
        <v>345.04745800000001</v>
      </c>
      <c r="AN51" s="6" t="s">
        <v>966</v>
      </c>
    </row>
    <row r="52" spans="1:40" x14ac:dyDescent="0.35">
      <c r="A52">
        <v>51</v>
      </c>
      <c r="B52" s="3" t="s">
        <v>905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966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5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5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5" t="s">
        <v>1337</v>
      </c>
      <c r="AI52" t="s">
        <v>1123</v>
      </c>
      <c r="AJ52" t="s">
        <v>946</v>
      </c>
      <c r="AK52" s="3">
        <v>329.05254300000001</v>
      </c>
      <c r="AN52" s="6" t="s">
        <v>966</v>
      </c>
    </row>
    <row r="53" spans="1:40" x14ac:dyDescent="0.35">
      <c r="A53">
        <v>52</v>
      </c>
      <c r="B53" s="3" t="s">
        <v>906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966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5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5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5">
        <v>0.92540452053191502</v>
      </c>
      <c r="AI53" t="s">
        <v>1124</v>
      </c>
      <c r="AJ53" t="s">
        <v>873</v>
      </c>
      <c r="AK53" s="3">
        <v>347.063108</v>
      </c>
      <c r="AN53" s="6" t="s">
        <v>966</v>
      </c>
    </row>
    <row r="54" spans="1:40" x14ac:dyDescent="0.35">
      <c r="A54">
        <v>53</v>
      </c>
      <c r="B54" s="3" t="s">
        <v>908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966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5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5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5" t="s">
        <v>1337</v>
      </c>
      <c r="AI54" t="s">
        <v>1125</v>
      </c>
      <c r="AJ54" t="s">
        <v>916</v>
      </c>
      <c r="AK54" s="3">
        <v>363.05802299999999</v>
      </c>
      <c r="AN54" s="6" t="s">
        <v>966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966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5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5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5">
        <v>0.77114345034615595</v>
      </c>
      <c r="AI55" t="s">
        <v>1126</v>
      </c>
      <c r="AJ55" t="s">
        <v>898</v>
      </c>
      <c r="AK55" s="3">
        <v>324.03589099999999</v>
      </c>
      <c r="AN55" s="6" t="s">
        <v>966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966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5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5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5">
        <v>0.66171984898476199</v>
      </c>
      <c r="AI56" t="s">
        <v>1127</v>
      </c>
      <c r="AJ56" t="s">
        <v>911</v>
      </c>
      <c r="AK56" s="3">
        <v>348.047124</v>
      </c>
      <c r="AN56" s="6" t="s">
        <v>966</v>
      </c>
    </row>
    <row r="57" spans="1:40" x14ac:dyDescent="0.35">
      <c r="A57">
        <v>56</v>
      </c>
      <c r="B57" s="3" t="s">
        <v>910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966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5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5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5">
        <v>0.93222858072199999</v>
      </c>
      <c r="AI57" t="s">
        <v>865</v>
      </c>
      <c r="AJ57" t="s">
        <v>977</v>
      </c>
      <c r="AK57" s="3">
        <v>506.99577399999998</v>
      </c>
      <c r="AN57" s="6" t="s">
        <v>966</v>
      </c>
    </row>
    <row r="58" spans="1:40" x14ac:dyDescent="0.35">
      <c r="A58">
        <v>57</v>
      </c>
      <c r="B58" s="3" t="s">
        <v>912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966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5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5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5">
        <v>0.767143517200777</v>
      </c>
      <c r="AI58" t="s">
        <v>1128</v>
      </c>
      <c r="AJ58" t="s">
        <v>880</v>
      </c>
      <c r="AK58" s="3">
        <v>522.99068899999997</v>
      </c>
      <c r="AN58" s="6" t="s">
        <v>966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966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5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5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5">
        <v>0.760084125318093</v>
      </c>
      <c r="AI59" t="s">
        <v>889</v>
      </c>
      <c r="AJ59" t="s">
        <v>1209</v>
      </c>
      <c r="AK59" s="3">
        <v>483.96855699999998</v>
      </c>
      <c r="AN59" s="6" t="s">
        <v>966</v>
      </c>
    </row>
    <row r="60" spans="1:40" x14ac:dyDescent="0.35">
      <c r="A60">
        <v>59</v>
      </c>
      <c r="B60" s="3" t="s">
        <v>915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966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5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5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5">
        <v>0.89495571215222003</v>
      </c>
      <c r="AI60" t="s">
        <v>1129</v>
      </c>
      <c r="AJ60" t="s">
        <v>882</v>
      </c>
      <c r="AK60" s="3">
        <v>323.051875</v>
      </c>
      <c r="AN60" s="6" t="s">
        <v>966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966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5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5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5" t="s">
        <v>1337</v>
      </c>
      <c r="AI61" t="s">
        <v>1130</v>
      </c>
      <c r="AJ61" t="s">
        <v>903</v>
      </c>
      <c r="AK61" s="3">
        <v>403.01820799999996</v>
      </c>
      <c r="AN61" s="6" t="s">
        <v>966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966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5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5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5">
        <v>0.84008337629623597</v>
      </c>
      <c r="AI62" t="s">
        <v>885</v>
      </c>
      <c r="AJ62" t="s">
        <v>978</v>
      </c>
      <c r="AK62" s="3">
        <v>482.98454099999998</v>
      </c>
      <c r="AN62" s="6" t="s">
        <v>966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966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5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5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5">
        <v>0.46270543536887099</v>
      </c>
      <c r="AI63" t="s">
        <v>1131</v>
      </c>
      <c r="AJ63" t="s">
        <v>917</v>
      </c>
      <c r="AK63" s="3">
        <v>135.05451499999998</v>
      </c>
      <c r="AN63" s="6" t="s">
        <v>966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966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5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5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5" t="s">
        <v>1337</v>
      </c>
      <c r="AI64" t="s">
        <v>1132</v>
      </c>
      <c r="AJ64" t="s">
        <v>1210</v>
      </c>
      <c r="AK64" s="3">
        <v>151.04942999999997</v>
      </c>
      <c r="AN64" s="6" t="s">
        <v>966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966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5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5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5">
        <v>0.50897055460112095</v>
      </c>
      <c r="AI65" t="s">
        <v>1133</v>
      </c>
      <c r="AJ65" t="s">
        <v>1211</v>
      </c>
      <c r="AK65" s="3">
        <v>136.03853099999998</v>
      </c>
      <c r="AN65" s="6" t="s">
        <v>966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966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5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5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5" t="s">
        <v>1337</v>
      </c>
      <c r="AI66" t="s">
        <v>940</v>
      </c>
      <c r="AJ66" t="s">
        <v>1212</v>
      </c>
      <c r="AK66" s="3">
        <v>152.033446</v>
      </c>
      <c r="AN66" s="6" t="s">
        <v>966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966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5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5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5">
        <v>0.37293246566806998</v>
      </c>
      <c r="AI67" t="s">
        <v>1134</v>
      </c>
      <c r="AJ67" t="s">
        <v>1213</v>
      </c>
      <c r="AK67" s="3">
        <v>268.08079099999998</v>
      </c>
      <c r="AN67" s="6" t="s">
        <v>966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966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5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5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5">
        <v>0.28938946260423398</v>
      </c>
      <c r="AI68" t="s">
        <v>1135</v>
      </c>
      <c r="AJ68" t="s">
        <v>1214</v>
      </c>
      <c r="AK68" s="3">
        <v>283.09168999999997</v>
      </c>
      <c r="AN68" s="6" t="s">
        <v>966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966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5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5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5">
        <v>0.99837184693786296</v>
      </c>
      <c r="AI69" t="s">
        <v>1187</v>
      </c>
      <c r="AJ69" t="s">
        <v>1067</v>
      </c>
      <c r="AK69" s="3">
        <v>112.027298</v>
      </c>
      <c r="AN69" s="6" t="s">
        <v>966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966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5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5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5">
        <v>0.54460093622818995</v>
      </c>
      <c r="AI70" t="s">
        <v>1188</v>
      </c>
      <c r="AJ70" t="s">
        <v>990</v>
      </c>
      <c r="AK70" s="3">
        <v>244.069558</v>
      </c>
      <c r="AN70" s="6" t="s">
        <v>966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966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5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5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5" t="s">
        <v>1337</v>
      </c>
      <c r="AI71" t="s">
        <v>1136</v>
      </c>
      <c r="AJ71" t="s">
        <v>1215</v>
      </c>
      <c r="AK71" s="3">
        <v>243.08554199999998</v>
      </c>
      <c r="AN71" s="6" t="s">
        <v>966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966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5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5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5">
        <v>0.491380966394312</v>
      </c>
      <c r="AI72" t="s">
        <v>1137</v>
      </c>
      <c r="AJ72" t="s">
        <v>1216</v>
      </c>
      <c r="AK72" s="3">
        <v>111.043282</v>
      </c>
      <c r="AN72" s="6" t="s">
        <v>966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966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5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5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5">
        <v>0.99823863633604504</v>
      </c>
      <c r="AI73" t="s">
        <v>931</v>
      </c>
      <c r="AJ73" t="s">
        <v>1079</v>
      </c>
      <c r="AK73" s="3">
        <v>156.01712799999999</v>
      </c>
      <c r="AN73" s="6" t="s">
        <v>966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966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5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5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5">
        <v>0.99298078915758403</v>
      </c>
      <c r="AI74" t="s">
        <v>937</v>
      </c>
      <c r="AJ74" t="s">
        <v>1217</v>
      </c>
      <c r="AK74" s="3">
        <v>158.03277799999998</v>
      </c>
      <c r="AN74" s="6" t="s">
        <v>966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966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5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5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5" t="s">
        <v>1337</v>
      </c>
      <c r="AI75" t="s">
        <v>1138</v>
      </c>
      <c r="AJ75" t="s">
        <v>1218</v>
      </c>
      <c r="AK75" s="3">
        <v>389.95184399999999</v>
      </c>
      <c r="AN75" s="6" t="s">
        <v>966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967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5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5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5">
        <v>0.88565341350832705</v>
      </c>
      <c r="AI76" t="s">
        <v>939</v>
      </c>
      <c r="AJ76" t="s">
        <v>1219</v>
      </c>
      <c r="AK76" s="3">
        <v>339.99607599999996</v>
      </c>
      <c r="AN76" s="6" t="s">
        <v>966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967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5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5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5">
        <v>0.96742300691671002</v>
      </c>
      <c r="AI77" t="s">
        <v>1139</v>
      </c>
      <c r="AJ77" t="s">
        <v>902</v>
      </c>
      <c r="AK77" s="3">
        <v>169.99804799999998</v>
      </c>
      <c r="AN77" s="6" t="s">
        <v>966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967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5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5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5">
        <v>0.96742300691671002</v>
      </c>
      <c r="AI78" t="s">
        <v>1189</v>
      </c>
      <c r="AJ78" t="s">
        <v>1070</v>
      </c>
      <c r="AK78" s="3">
        <v>169.99804799999998</v>
      </c>
      <c r="AN78" s="7" t="s">
        <v>967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967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5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5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5">
        <v>0.65235193908118705</v>
      </c>
      <c r="AI79" t="s">
        <v>1140</v>
      </c>
      <c r="AJ79" t="s">
        <v>888</v>
      </c>
      <c r="AK79" s="3">
        <v>167.98239799999999</v>
      </c>
      <c r="AN79" s="7" t="s">
        <v>967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967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5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5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5">
        <v>0.91358196132980696</v>
      </c>
      <c r="AI80" t="s">
        <v>1141</v>
      </c>
      <c r="AJ80" t="s">
        <v>924</v>
      </c>
      <c r="AK80" s="3">
        <v>185.99296299999997</v>
      </c>
      <c r="AN80" s="7" t="s">
        <v>967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967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5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5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5" t="s">
        <v>1337</v>
      </c>
      <c r="AI81" t="s">
        <v>1142</v>
      </c>
      <c r="AJ81" t="s">
        <v>1220</v>
      </c>
      <c r="AK81" s="3">
        <v>265.95929599999999</v>
      </c>
      <c r="AN81" s="7" t="s">
        <v>967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967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5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5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5">
        <v>0.96603155400434104</v>
      </c>
      <c r="AI82" t="s">
        <v>1190</v>
      </c>
      <c r="AJ82" t="s">
        <v>1079</v>
      </c>
      <c r="AK82" s="3">
        <v>88.016064999999998</v>
      </c>
      <c r="AN82" s="7" t="s">
        <v>967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967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5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5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5">
        <v>0.960035498835905</v>
      </c>
      <c r="AI83" t="s">
        <v>979</v>
      </c>
      <c r="AJ83" t="s">
        <v>1221</v>
      </c>
      <c r="AK83" s="3">
        <v>260.029743</v>
      </c>
      <c r="AN83" s="7" t="s">
        <v>967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967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5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5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5">
        <v>0.960035498835905</v>
      </c>
      <c r="AI84" t="s">
        <v>1143</v>
      </c>
      <c r="AJ84" t="s">
        <v>1222</v>
      </c>
      <c r="AK84" s="3">
        <v>260.029743</v>
      </c>
      <c r="AN84" s="7" t="s">
        <v>967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967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5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5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5">
        <v>0.960035498835905</v>
      </c>
      <c r="AI85" t="s">
        <v>1144</v>
      </c>
      <c r="AJ85" t="s">
        <v>1223</v>
      </c>
      <c r="AK85" s="3">
        <v>260.029743</v>
      </c>
      <c r="AN85" s="7" t="s">
        <v>967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967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5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5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5">
        <v>0.80487711062294398</v>
      </c>
      <c r="AI86" t="s">
        <v>1145</v>
      </c>
      <c r="AJ86" t="s">
        <v>1224</v>
      </c>
      <c r="AK86" s="3">
        <v>259.045727</v>
      </c>
      <c r="AN86" s="7" t="s">
        <v>967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967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5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5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5" t="s">
        <v>1337</v>
      </c>
      <c r="AI87" t="s">
        <v>1079</v>
      </c>
      <c r="AJ87" t="s">
        <v>914</v>
      </c>
      <c r="AK87" s="3">
        <v>221.08995899999999</v>
      </c>
      <c r="AN87" s="7" t="s">
        <v>967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967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5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5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5">
        <v>0.97189814810096198</v>
      </c>
      <c r="AI88" t="s">
        <v>989</v>
      </c>
      <c r="AJ88" t="s">
        <v>879</v>
      </c>
      <c r="AK88" s="3">
        <v>607.08159799999999</v>
      </c>
      <c r="AN88" s="7" t="s">
        <v>967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967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5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5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5">
        <v>0.36628045623141903</v>
      </c>
      <c r="AI89" t="s">
        <v>1146</v>
      </c>
      <c r="AJ89" t="s">
        <v>1079</v>
      </c>
      <c r="AK89" s="3">
        <v>200.008613</v>
      </c>
      <c r="AN89" s="7" t="s">
        <v>967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967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5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5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5">
        <v>0.32384729492001302</v>
      </c>
      <c r="AI90" t="s">
        <v>1147</v>
      </c>
      <c r="AJ90" t="s">
        <v>1079</v>
      </c>
      <c r="AK90" s="3">
        <v>230.01917799999998</v>
      </c>
      <c r="AN90" s="7" t="s">
        <v>967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967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5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5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5">
        <v>0.32384729492001302</v>
      </c>
      <c r="AI91" t="s">
        <v>1148</v>
      </c>
      <c r="AJ91" t="s">
        <v>1079</v>
      </c>
      <c r="AK91" s="3">
        <v>230.01917799999998</v>
      </c>
      <c r="AN91" s="7" t="s">
        <v>967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967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5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5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5">
        <v>0.32384729492001302</v>
      </c>
      <c r="AI92" t="s">
        <v>1149</v>
      </c>
      <c r="AJ92" t="s">
        <v>1079</v>
      </c>
      <c r="AK92" s="3">
        <v>230.01917799999998</v>
      </c>
      <c r="AN92" s="7" t="s">
        <v>967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967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5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5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5">
        <v>0.85407897937024302</v>
      </c>
      <c r="AI93" t="s">
        <v>938</v>
      </c>
      <c r="AJ93" t="s">
        <v>1225</v>
      </c>
      <c r="AK93" s="3">
        <v>276.02465799999999</v>
      </c>
      <c r="AN93" s="7" t="s">
        <v>967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967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5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5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5">
        <v>0.83043346357768999</v>
      </c>
      <c r="AI94" t="s">
        <v>964</v>
      </c>
      <c r="AJ94" t="s">
        <v>1079</v>
      </c>
      <c r="AK94" s="3">
        <v>290.04030799999998</v>
      </c>
      <c r="AN94" s="7" t="s">
        <v>967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967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5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5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5">
        <v>0.85449654036209299</v>
      </c>
      <c r="AI95" t="s">
        <v>988</v>
      </c>
      <c r="AJ95" t="s">
        <v>894</v>
      </c>
      <c r="AK95" s="3">
        <v>867.13128399999994</v>
      </c>
      <c r="AN95" s="7" t="s">
        <v>967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967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5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5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5">
        <v>0.96926844436303805</v>
      </c>
      <c r="AI96" t="s">
        <v>1150</v>
      </c>
      <c r="AJ96" t="s">
        <v>975</v>
      </c>
      <c r="AK96" s="3">
        <v>809.12580400000002</v>
      </c>
      <c r="AN96" s="7" t="s">
        <v>967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967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5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5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5">
        <v>0.97847526712287702</v>
      </c>
      <c r="AI97" t="s">
        <v>1191</v>
      </c>
      <c r="AJ97" t="s">
        <v>1079</v>
      </c>
      <c r="AK97" s="3">
        <v>192.02702499999998</v>
      </c>
      <c r="AN97" s="7" t="s">
        <v>967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967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5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5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5">
        <v>0.97847526712287702</v>
      </c>
      <c r="AI98" t="s">
        <v>1192</v>
      </c>
      <c r="AJ98" t="s">
        <v>1079</v>
      </c>
      <c r="AK98" s="3">
        <v>192.02702499999998</v>
      </c>
      <c r="AN98" s="7" t="s">
        <v>967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967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5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5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5">
        <v>0.93723747441236505</v>
      </c>
      <c r="AI99" t="s">
        <v>1151</v>
      </c>
      <c r="AJ99" t="s">
        <v>1226</v>
      </c>
      <c r="AK99" s="3">
        <v>116.01098</v>
      </c>
      <c r="AN99" s="7" t="s">
        <v>967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967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5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5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5">
        <v>0.99227756584846605</v>
      </c>
      <c r="AI100" t="s">
        <v>919</v>
      </c>
      <c r="AJ100" t="s">
        <v>1227</v>
      </c>
      <c r="AK100" s="3">
        <v>134.02154499999997</v>
      </c>
      <c r="AN100" s="7" t="s">
        <v>967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967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5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5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5">
        <v>0.85770864995793195</v>
      </c>
      <c r="AI101" t="s">
        <v>878</v>
      </c>
      <c r="AJ101" t="s">
        <v>1228</v>
      </c>
      <c r="AK101" s="3">
        <v>118.02663</v>
      </c>
      <c r="AN101" s="7" t="s">
        <v>967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967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5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5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5">
        <v>0.91560773768379</v>
      </c>
      <c r="AI102" t="s">
        <v>1152</v>
      </c>
      <c r="AJ102" t="s">
        <v>1079</v>
      </c>
      <c r="AK102" s="3">
        <v>146.02154499999997</v>
      </c>
      <c r="AN102" s="7" t="s">
        <v>967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967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5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5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5" t="s">
        <v>1337</v>
      </c>
      <c r="AI103" t="s">
        <v>875</v>
      </c>
      <c r="AJ103" t="s">
        <v>1079</v>
      </c>
      <c r="AK103" s="3">
        <v>132.00589499999998</v>
      </c>
      <c r="AN103" s="7" t="s">
        <v>967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967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5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5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5">
        <v>0.96718923786602495</v>
      </c>
      <c r="AI104" t="s">
        <v>1081</v>
      </c>
      <c r="AJ104" t="s">
        <v>1079</v>
      </c>
      <c r="AK104" s="3">
        <v>74.000415000000004</v>
      </c>
      <c r="AN104" s="7" t="s">
        <v>967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968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5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5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5">
        <v>0.95079673389650299</v>
      </c>
      <c r="AI105" t="s">
        <v>1153</v>
      </c>
      <c r="AJ105" t="s">
        <v>1229</v>
      </c>
      <c r="AK105" s="3">
        <v>219.110694</v>
      </c>
      <c r="AN105" s="7" t="s">
        <v>967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968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5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5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5" t="s">
        <v>1337</v>
      </c>
      <c r="AI106" t="s">
        <v>1079</v>
      </c>
      <c r="AJ106" t="s">
        <v>953</v>
      </c>
      <c r="AK106" s="3">
        <v>687.14890600000001</v>
      </c>
      <c r="AN106" s="7" t="s">
        <v>967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968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5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5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5" t="s">
        <v>1337</v>
      </c>
      <c r="AI107" t="s">
        <v>1154</v>
      </c>
      <c r="AJ107" t="s">
        <v>986</v>
      </c>
      <c r="AK107" s="3">
        <v>167.02187899999998</v>
      </c>
      <c r="AN107" s="8" t="s">
        <v>968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968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5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5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5">
        <v>0.25286594975876597</v>
      </c>
      <c r="AI108" t="s">
        <v>1155</v>
      </c>
      <c r="AJ108" t="s">
        <v>928</v>
      </c>
      <c r="AK108" s="3">
        <v>123.032049</v>
      </c>
      <c r="AN108" s="8" t="s">
        <v>968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1076</v>
      </c>
      <c r="H109" s="3" t="s">
        <v>631</v>
      </c>
      <c r="I109" s="3" t="s">
        <v>632</v>
      </c>
      <c r="J109">
        <v>744.05947800000001</v>
      </c>
      <c r="K109" s="8" t="s">
        <v>968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5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5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5" t="s">
        <v>1337</v>
      </c>
      <c r="AI109" t="s">
        <v>1156</v>
      </c>
      <c r="AJ109" t="s">
        <v>974</v>
      </c>
      <c r="AK109">
        <v>744.05947800000001</v>
      </c>
      <c r="AN109" s="8" t="s">
        <v>968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1077</v>
      </c>
      <c r="H110" s="3" t="s">
        <v>636</v>
      </c>
      <c r="I110" s="3" t="s">
        <v>637</v>
      </c>
      <c r="J110">
        <v>743.07546200000002</v>
      </c>
      <c r="K110" s="8" t="s">
        <v>968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5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5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5">
        <v>0.79614325438487799</v>
      </c>
      <c r="AI110" t="s">
        <v>984</v>
      </c>
      <c r="AJ110" t="s">
        <v>868</v>
      </c>
      <c r="AK110">
        <v>743.07546200000002</v>
      </c>
      <c r="AN110" s="8" t="s">
        <v>968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968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5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5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5">
        <v>0.693994911904394</v>
      </c>
      <c r="AI111" t="s">
        <v>985</v>
      </c>
      <c r="AJ111" t="s">
        <v>867</v>
      </c>
      <c r="AK111" s="3">
        <v>745.09113200000002</v>
      </c>
      <c r="AN111" s="8" t="s">
        <v>968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968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5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5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5" t="s">
        <v>1337</v>
      </c>
      <c r="AI112" t="s">
        <v>1157</v>
      </c>
      <c r="AJ112" t="s">
        <v>866</v>
      </c>
      <c r="AK112" s="3">
        <v>665.12479899999994</v>
      </c>
      <c r="AN112" s="8" t="s">
        <v>968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1075</v>
      </c>
      <c r="H113" s="3" t="s">
        <v>653</v>
      </c>
      <c r="I113" s="3" t="s">
        <v>654</v>
      </c>
      <c r="J113">
        <v>663.10912900000005</v>
      </c>
      <c r="K113" s="8" t="s">
        <v>968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5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5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5">
        <v>0.99381088170114196</v>
      </c>
      <c r="AI113" t="s">
        <v>1158</v>
      </c>
      <c r="AJ113" t="s">
        <v>972</v>
      </c>
      <c r="AK113">
        <v>663.10912900000005</v>
      </c>
      <c r="AN113" s="8" t="s">
        <v>968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969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5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5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5">
        <v>0.99943213308105405</v>
      </c>
      <c r="AI114" t="s">
        <v>1193</v>
      </c>
      <c r="AJ114" t="s">
        <v>1230</v>
      </c>
      <c r="AK114" s="3">
        <v>307.08382899999998</v>
      </c>
      <c r="AN114" s="8" t="s">
        <v>968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969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5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5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5">
        <v>0.61652988235579798</v>
      </c>
      <c r="AI115" t="s">
        <v>1159</v>
      </c>
      <c r="AJ115" t="s">
        <v>1092</v>
      </c>
      <c r="AK115" s="3">
        <v>612.15198799999996</v>
      </c>
      <c r="AN115" s="8" t="s">
        <v>968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965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5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5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5">
        <v>0.969927308712352</v>
      </c>
      <c r="AI116" t="s">
        <v>1160</v>
      </c>
      <c r="AJ116" t="s">
        <v>956</v>
      </c>
      <c r="AK116" s="3">
        <v>160.084813</v>
      </c>
      <c r="AN116" s="9" t="s">
        <v>969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965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5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5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5">
        <v>0</v>
      </c>
      <c r="AI117" t="s">
        <v>951</v>
      </c>
      <c r="AJ117" t="s">
        <v>1079</v>
      </c>
      <c r="AK117" s="3">
        <v>138.03171499999999</v>
      </c>
      <c r="AN117" s="9" t="s">
        <v>969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966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5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5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5">
        <v>0.685926788856145</v>
      </c>
      <c r="AI118" t="s">
        <v>922</v>
      </c>
      <c r="AJ118" t="s">
        <v>1079</v>
      </c>
      <c r="AK118" s="3">
        <v>126.042948</v>
      </c>
      <c r="AN118" s="5" t="s">
        <v>965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968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5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5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5">
        <v>6.4005802907636106E-2</v>
      </c>
      <c r="AI119" t="s">
        <v>1161</v>
      </c>
      <c r="AJ119" t="s">
        <v>973</v>
      </c>
      <c r="AK119" s="3">
        <v>265.11232799999999</v>
      </c>
      <c r="AN119" s="5" t="s">
        <v>965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965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5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5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5">
        <v>0.96501589194178194</v>
      </c>
      <c r="AI120" t="s">
        <v>1162</v>
      </c>
      <c r="AJ120" t="s">
        <v>925</v>
      </c>
      <c r="AK120" s="3">
        <v>89.047698999999994</v>
      </c>
      <c r="AN120" s="6" t="s">
        <v>966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967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5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5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5">
        <v>0.86374947062141705</v>
      </c>
      <c r="AI121" t="s">
        <v>1163</v>
      </c>
      <c r="AJ121" t="s">
        <v>895</v>
      </c>
      <c r="AK121" s="3">
        <v>172.01369799999998</v>
      </c>
      <c r="AN121" s="8" t="s">
        <v>968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970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5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5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5">
        <v>0</v>
      </c>
      <c r="AI122" t="s">
        <v>1082</v>
      </c>
      <c r="AJ122" t="s">
        <v>1079</v>
      </c>
      <c r="AK122" s="3">
        <v>138.03171499999999</v>
      </c>
      <c r="AN122" s="5" t="s">
        <v>965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968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5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5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5" t="s">
        <v>1337</v>
      </c>
      <c r="AI123" t="s">
        <v>907</v>
      </c>
      <c r="AJ123" t="s">
        <v>1231</v>
      </c>
      <c r="AK123" s="3">
        <v>244.08818499999998</v>
      </c>
      <c r="AN123" s="7" t="s">
        <v>967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965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5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5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5" t="s">
        <v>1337</v>
      </c>
      <c r="AI124" t="s">
        <v>1079</v>
      </c>
      <c r="AJ124" t="s">
        <v>950</v>
      </c>
      <c r="AK124" s="3">
        <v>202.21576599999997</v>
      </c>
      <c r="AN124" s="1" t="s">
        <v>970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968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5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5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5">
        <v>0.93192926956398603</v>
      </c>
      <c r="AI125" t="s">
        <v>932</v>
      </c>
      <c r="AJ125" t="s">
        <v>1079</v>
      </c>
      <c r="AK125" s="3">
        <v>192.06340999999998</v>
      </c>
      <c r="AN125" s="8" t="s">
        <v>968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968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5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5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5">
        <v>0.96501589194178194</v>
      </c>
      <c r="AI126" t="s">
        <v>1164</v>
      </c>
      <c r="AJ126" t="s">
        <v>896</v>
      </c>
      <c r="AK126" s="3">
        <v>89.047698999999994</v>
      </c>
      <c r="AN126" s="5" t="s">
        <v>965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965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5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5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5">
        <v>0.93871116421564404</v>
      </c>
      <c r="AI127" t="s">
        <v>1079</v>
      </c>
      <c r="AJ127" t="s">
        <v>1232</v>
      </c>
      <c r="AK127" s="3">
        <v>135.03542099999999</v>
      </c>
      <c r="AN127" s="8" t="s">
        <v>968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968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5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5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5" t="s">
        <v>1337</v>
      </c>
      <c r="AI128" t="s">
        <v>1194</v>
      </c>
      <c r="AJ128" t="s">
        <v>980</v>
      </c>
      <c r="AK128" s="3">
        <v>441.139703</v>
      </c>
      <c r="AN128" s="8" t="s">
        <v>968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968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5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5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5">
        <v>0.91075988551126896</v>
      </c>
      <c r="AI129" t="s">
        <v>1165</v>
      </c>
      <c r="AJ129" t="s">
        <v>921</v>
      </c>
      <c r="AK129" s="3">
        <v>122.048033</v>
      </c>
      <c r="AN129" s="5" t="s">
        <v>965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968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5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5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5">
        <v>0.52732795397995802</v>
      </c>
      <c r="AI130" t="s">
        <v>1166</v>
      </c>
      <c r="AJ130" t="s">
        <v>933</v>
      </c>
      <c r="AK130" s="3">
        <v>169.07391399999997</v>
      </c>
      <c r="AN130" s="8" t="s">
        <v>968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968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5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5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5" t="s">
        <v>1337</v>
      </c>
      <c r="AI131" t="s">
        <v>1167</v>
      </c>
      <c r="AJ131" t="s">
        <v>929</v>
      </c>
      <c r="AK131" s="3">
        <v>376.138306</v>
      </c>
      <c r="AN131" s="8" t="s">
        <v>968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968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5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5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5">
        <v>0.50638970957606</v>
      </c>
      <c r="AI132" t="s">
        <v>1168</v>
      </c>
      <c r="AJ132" t="s">
        <v>871</v>
      </c>
      <c r="AK132" s="3">
        <v>785.15716199999997</v>
      </c>
      <c r="AN132" s="8" t="s">
        <v>968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968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5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5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5" t="s">
        <v>1337</v>
      </c>
      <c r="AI133" t="s">
        <v>1169</v>
      </c>
      <c r="AJ133" t="s">
        <v>883</v>
      </c>
      <c r="AK133" s="3">
        <v>456.10463899999996</v>
      </c>
      <c r="AN133" s="8" t="s">
        <v>968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968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5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5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5" t="s">
        <v>1337</v>
      </c>
      <c r="AI134" t="s">
        <v>1079</v>
      </c>
      <c r="AJ134" t="s">
        <v>1079</v>
      </c>
      <c r="AK134" s="3">
        <v>445.17100299999998</v>
      </c>
      <c r="AN134" s="8" t="s">
        <v>968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968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5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5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5" t="s">
        <v>1337</v>
      </c>
      <c r="AI135" t="s">
        <v>983</v>
      </c>
      <c r="AJ135" t="s">
        <v>1079</v>
      </c>
      <c r="AK135" s="3">
        <v>853.115634</v>
      </c>
      <c r="AN135" s="8" t="s">
        <v>968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968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5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5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5">
        <v>0.99543022523504798</v>
      </c>
      <c r="AI136" t="s">
        <v>1170</v>
      </c>
      <c r="AJ136" t="s">
        <v>1233</v>
      </c>
      <c r="AK136" s="3">
        <v>148.07357999999999</v>
      </c>
      <c r="AN136" s="8" t="s">
        <v>968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968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5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5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5" t="s">
        <v>1337</v>
      </c>
      <c r="AI137" t="s">
        <v>1171</v>
      </c>
      <c r="AJ137" t="s">
        <v>872</v>
      </c>
      <c r="AK137" s="3">
        <v>247.024597</v>
      </c>
      <c r="AN137" s="8" t="s">
        <v>968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968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5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5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5">
        <v>0.81553618353720703</v>
      </c>
      <c r="AI138" t="s">
        <v>1172</v>
      </c>
      <c r="AJ138" t="s">
        <v>945</v>
      </c>
      <c r="AK138" s="3">
        <v>168.08989799999998</v>
      </c>
      <c r="AN138" s="8" t="s">
        <v>968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968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5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5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5">
        <v>0</v>
      </c>
      <c r="AI139" t="s">
        <v>1173</v>
      </c>
      <c r="AJ139" t="s">
        <v>927</v>
      </c>
      <c r="AK139" s="3">
        <v>167.05826399999998</v>
      </c>
      <c r="AN139" s="8" t="s">
        <v>968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965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5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5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5">
        <v>0.56389581212116502</v>
      </c>
      <c r="AI140" t="s">
        <v>1079</v>
      </c>
      <c r="AJ140" t="s">
        <v>959</v>
      </c>
      <c r="AK140" s="3">
        <v>102.115718</v>
      </c>
      <c r="AN140" s="8" t="s">
        <v>968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966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5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5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5" t="s">
        <v>1337</v>
      </c>
      <c r="AI141" t="s">
        <v>1174</v>
      </c>
      <c r="AJ141" t="s">
        <v>897</v>
      </c>
      <c r="AK141" s="3">
        <v>428.01345699999996</v>
      </c>
      <c r="AN141" s="8" t="s">
        <v>968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966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5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5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5" t="s">
        <v>1337</v>
      </c>
      <c r="AI142" t="s">
        <v>1175</v>
      </c>
      <c r="AJ142" t="s">
        <v>960</v>
      </c>
      <c r="AK142" s="3">
        <v>284.07570599999997</v>
      </c>
      <c r="AN142" s="5" t="s">
        <v>965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966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5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5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5" t="s">
        <v>1337</v>
      </c>
      <c r="AI143" t="s">
        <v>1176</v>
      </c>
      <c r="AJ143" t="s">
        <v>892</v>
      </c>
      <c r="AK143" s="3">
        <v>507.97978999999998</v>
      </c>
      <c r="AN143" s="6" t="s">
        <v>966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970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5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5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5">
        <v>0.970594434132238</v>
      </c>
      <c r="AI144" t="s">
        <v>1083</v>
      </c>
      <c r="AJ144" t="s">
        <v>1234</v>
      </c>
      <c r="AK144" s="3">
        <v>117.078999</v>
      </c>
      <c r="AN144" s="6" t="s">
        <v>966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970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5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5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5">
        <v>0.88623847380031395</v>
      </c>
      <c r="AI145" t="s">
        <v>1177</v>
      </c>
      <c r="AJ145" t="s">
        <v>948</v>
      </c>
      <c r="AK145" s="3">
        <v>250.062365</v>
      </c>
      <c r="AN145" s="6" t="s">
        <v>966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970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5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5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1235</v>
      </c>
      <c r="AH146" s="25">
        <v>0.99303884114612795</v>
      </c>
      <c r="AI146" t="s">
        <v>1079</v>
      </c>
      <c r="AJ146" t="s">
        <v>1235</v>
      </c>
      <c r="AK146" s="3">
        <v>178.041235</v>
      </c>
      <c r="AN146" s="1" t="s">
        <v>970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851</v>
      </c>
      <c r="H147" s="3" t="s">
        <v>852</v>
      </c>
      <c r="I147" s="3" t="s">
        <v>853</v>
      </c>
      <c r="J147" s="3">
        <v>137.08408399999999</v>
      </c>
      <c r="K147" s="1" t="s">
        <v>970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5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5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5">
        <v>0.80759232523355495</v>
      </c>
      <c r="AI147" t="s">
        <v>1178</v>
      </c>
      <c r="AJ147" t="s">
        <v>943</v>
      </c>
      <c r="AK147" s="3">
        <v>137.08408399999999</v>
      </c>
      <c r="AN147" s="1" t="s">
        <v>970</v>
      </c>
    </row>
    <row r="148" spans="1:40" x14ac:dyDescent="0.35">
      <c r="A148">
        <v>147</v>
      </c>
      <c r="B148" s="3" t="s">
        <v>854</v>
      </c>
      <c r="C148" s="3" t="s">
        <v>855</v>
      </c>
      <c r="D148" s="3" t="s">
        <v>856</v>
      </c>
      <c r="E148" s="3">
        <v>189.64</v>
      </c>
      <c r="F148" s="20">
        <v>98</v>
      </c>
      <c r="G148" s="3" t="s">
        <v>857</v>
      </c>
      <c r="H148" s="3" t="s">
        <v>858</v>
      </c>
      <c r="I148" s="3" t="s">
        <v>859</v>
      </c>
      <c r="J148" s="3">
        <v>153.07899899999998</v>
      </c>
      <c r="K148" s="1" t="s">
        <v>970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5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5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5">
        <v>0.58317015822292095</v>
      </c>
      <c r="AI148" t="s">
        <v>1179</v>
      </c>
      <c r="AJ148" t="s">
        <v>962</v>
      </c>
      <c r="AK148" s="3">
        <v>153.07899899999998</v>
      </c>
      <c r="AN148" s="1" t="s">
        <v>970</v>
      </c>
    </row>
    <row r="149" spans="1:40" x14ac:dyDescent="0.35">
      <c r="A149">
        <v>148</v>
      </c>
      <c r="B149" s="3" t="s">
        <v>860</v>
      </c>
      <c r="C149" s="3" t="s">
        <v>861</v>
      </c>
      <c r="D149" s="3" t="s">
        <v>856</v>
      </c>
      <c r="E149" s="3">
        <v>121.18</v>
      </c>
      <c r="F149" s="20">
        <v>99</v>
      </c>
      <c r="G149" s="3" t="s">
        <v>862</v>
      </c>
      <c r="H149" s="3" t="s">
        <v>863</v>
      </c>
      <c r="I149" s="3" t="s">
        <v>718</v>
      </c>
      <c r="J149" s="3">
        <v>121.089169</v>
      </c>
      <c r="K149" s="1" t="s">
        <v>970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5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5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5">
        <v>0.25407262073036302</v>
      </c>
      <c r="AI149" t="s">
        <v>1079</v>
      </c>
      <c r="AJ149" t="s">
        <v>963</v>
      </c>
      <c r="AK149" s="3">
        <v>121.089169</v>
      </c>
      <c r="AN149" s="1" t="s">
        <v>970</v>
      </c>
    </row>
    <row r="150" spans="1:40" x14ac:dyDescent="0.35">
      <c r="A150">
        <v>149</v>
      </c>
      <c r="B150" s="3" t="s">
        <v>992</v>
      </c>
      <c r="C150" s="3" t="s">
        <v>993</v>
      </c>
      <c r="D150" s="3" t="s">
        <v>994</v>
      </c>
      <c r="E150" s="3">
        <v>138.12</v>
      </c>
      <c r="F150" s="20">
        <v>99</v>
      </c>
      <c r="G150" s="3" t="s">
        <v>676</v>
      </c>
      <c r="H150" s="3" t="s">
        <v>995</v>
      </c>
      <c r="I150" s="3" t="s">
        <v>996</v>
      </c>
      <c r="J150">
        <v>138.03171499999999</v>
      </c>
      <c r="K150" s="5" t="s">
        <v>965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5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5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5">
        <v>0</v>
      </c>
      <c r="AI150" t="s">
        <v>1084</v>
      </c>
      <c r="AJ150" t="s">
        <v>1079</v>
      </c>
      <c r="AK150">
        <v>138.03171499999999</v>
      </c>
      <c r="AN150" s="1" t="s">
        <v>970</v>
      </c>
    </row>
    <row r="151" spans="1:40" x14ac:dyDescent="0.35">
      <c r="A151">
        <v>150</v>
      </c>
      <c r="B151" s="3" t="s">
        <v>1042</v>
      </c>
      <c r="C151" s="3" t="s">
        <v>997</v>
      </c>
      <c r="D151" s="3" t="s">
        <v>998</v>
      </c>
      <c r="E151" s="3">
        <v>164.2</v>
      </c>
      <c r="F151" s="20">
        <v>96</v>
      </c>
      <c r="G151" s="3" t="s">
        <v>999</v>
      </c>
      <c r="H151" s="3" t="s">
        <v>1000</v>
      </c>
      <c r="I151" s="3" t="s">
        <v>1001</v>
      </c>
      <c r="J151">
        <v>164.08374999999998</v>
      </c>
      <c r="K151" s="5" t="s">
        <v>965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5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5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5">
        <v>0.44197122096980601</v>
      </c>
      <c r="AI151" t="s">
        <v>1085</v>
      </c>
      <c r="AJ151" t="s">
        <v>1236</v>
      </c>
      <c r="AK151">
        <v>164.08374999999998</v>
      </c>
      <c r="AN151" s="1" t="s">
        <v>970</v>
      </c>
    </row>
    <row r="152" spans="1:40" x14ac:dyDescent="0.35">
      <c r="A152">
        <v>151</v>
      </c>
      <c r="B152" s="3" t="s">
        <v>1002</v>
      </c>
      <c r="C152" s="3" t="s">
        <v>1003</v>
      </c>
      <c r="D152" s="3" t="s">
        <v>1004</v>
      </c>
      <c r="E152" s="3">
        <v>197.19</v>
      </c>
      <c r="F152" s="20">
        <v>100</v>
      </c>
      <c r="G152" s="3" t="s">
        <v>1005</v>
      </c>
      <c r="H152" s="3" t="s">
        <v>1006</v>
      </c>
      <c r="I152" s="3" t="s">
        <v>1007</v>
      </c>
      <c r="J152">
        <v>197.06882899999999</v>
      </c>
      <c r="K152" s="5" t="s">
        <v>965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5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5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5" t="s">
        <v>1337</v>
      </c>
      <c r="AI152" t="s">
        <v>1079</v>
      </c>
      <c r="AJ152" t="s">
        <v>1079</v>
      </c>
      <c r="AK152">
        <v>197.06882899999999</v>
      </c>
      <c r="AN152" s="5" t="s">
        <v>965</v>
      </c>
    </row>
    <row r="153" spans="1:40" x14ac:dyDescent="0.35">
      <c r="A153">
        <v>152</v>
      </c>
      <c r="B153" s="3" t="s">
        <v>1008</v>
      </c>
      <c r="C153" s="3" t="s">
        <v>1009</v>
      </c>
      <c r="D153" s="3" t="s">
        <v>1010</v>
      </c>
      <c r="E153" s="3">
        <v>218.21</v>
      </c>
      <c r="F153" s="20">
        <v>98</v>
      </c>
      <c r="G153" s="3" t="s">
        <v>1011</v>
      </c>
      <c r="H153" s="3" t="s">
        <v>1012</v>
      </c>
      <c r="I153" s="3" t="s">
        <v>1013</v>
      </c>
      <c r="J153">
        <v>218.09029299999997</v>
      </c>
      <c r="K153" s="5" t="s">
        <v>965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5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5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5">
        <v>0.86545941707238105</v>
      </c>
      <c r="AI153" t="s">
        <v>1180</v>
      </c>
      <c r="AJ153" t="s">
        <v>1073</v>
      </c>
      <c r="AK153">
        <v>218.09029299999997</v>
      </c>
      <c r="AN153" s="5" t="s">
        <v>965</v>
      </c>
    </row>
    <row r="154" spans="1:40" x14ac:dyDescent="0.35">
      <c r="A154">
        <v>153</v>
      </c>
      <c r="B154" s="3" t="s">
        <v>1014</v>
      </c>
      <c r="C154" s="3" t="s">
        <v>1015</v>
      </c>
      <c r="D154" s="3" t="s">
        <v>1016</v>
      </c>
      <c r="E154" s="3">
        <v>165.62</v>
      </c>
      <c r="F154" s="20">
        <v>100</v>
      </c>
      <c r="G154" s="3" t="s">
        <v>1017</v>
      </c>
      <c r="H154" s="3" t="s">
        <v>1018</v>
      </c>
      <c r="I154" s="3" t="s">
        <v>1019</v>
      </c>
      <c r="J154">
        <v>129.10146499999999</v>
      </c>
      <c r="K154" s="1" t="s">
        <v>970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5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5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5" t="s">
        <v>1337</v>
      </c>
      <c r="AI154" t="s">
        <v>1079</v>
      </c>
      <c r="AJ154" t="s">
        <v>1074</v>
      </c>
      <c r="AK154">
        <v>129.10146499999999</v>
      </c>
      <c r="AN154" s="5" t="s">
        <v>965</v>
      </c>
    </row>
    <row r="155" spans="1:40" x14ac:dyDescent="0.35">
      <c r="A155">
        <v>154</v>
      </c>
      <c r="B155" s="3" t="s">
        <v>1020</v>
      </c>
      <c r="C155" s="3" t="s">
        <v>1021</v>
      </c>
      <c r="D155" s="3" t="s">
        <v>1022</v>
      </c>
      <c r="E155" s="3">
        <v>180.23</v>
      </c>
      <c r="F155" s="20">
        <v>100</v>
      </c>
      <c r="G155" s="3" t="s">
        <v>1023</v>
      </c>
      <c r="H155" s="3" t="s">
        <v>1024</v>
      </c>
      <c r="I155" s="3" t="s">
        <v>1025</v>
      </c>
      <c r="J155">
        <v>180.05688499999999</v>
      </c>
      <c r="K155" s="1" t="s">
        <v>970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5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5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5" t="s">
        <v>1337</v>
      </c>
      <c r="AI155" t="s">
        <v>1079</v>
      </c>
      <c r="AJ155" t="s">
        <v>1072</v>
      </c>
      <c r="AK155">
        <v>180.05688499999999</v>
      </c>
      <c r="AN155" s="5" t="s">
        <v>965</v>
      </c>
    </row>
    <row r="156" spans="1:40" x14ac:dyDescent="0.35">
      <c r="A156">
        <v>155</v>
      </c>
      <c r="B156" s="3" t="s">
        <v>1026</v>
      </c>
      <c r="C156" s="3" t="s">
        <v>1027</v>
      </c>
      <c r="D156" s="3" t="s">
        <v>1028</v>
      </c>
      <c r="E156" s="3">
        <v>130.13999999999999</v>
      </c>
      <c r="F156" s="20">
        <v>99</v>
      </c>
      <c r="G156" s="3" t="s">
        <v>141</v>
      </c>
      <c r="H156" s="3" t="s">
        <v>1029</v>
      </c>
      <c r="I156" s="3" t="s">
        <v>1030</v>
      </c>
      <c r="J156">
        <v>130.06301499999998</v>
      </c>
      <c r="K156" s="1" t="s">
        <v>970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5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5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5">
        <v>0.81809291016313002</v>
      </c>
      <c r="AI156" t="s">
        <v>1195</v>
      </c>
      <c r="AJ156" t="s">
        <v>1237</v>
      </c>
      <c r="AK156">
        <v>130.06301499999998</v>
      </c>
      <c r="AN156" s="1" t="s">
        <v>970</v>
      </c>
    </row>
    <row r="157" spans="1:40" x14ac:dyDescent="0.35">
      <c r="A157">
        <v>156</v>
      </c>
      <c r="B157" s="3" t="s">
        <v>1031</v>
      </c>
      <c r="C157" s="3" t="s">
        <v>1031</v>
      </c>
      <c r="D157" s="3" t="s">
        <v>1032</v>
      </c>
      <c r="E157" s="3">
        <v>86.13</v>
      </c>
      <c r="F157" s="20">
        <v>99</v>
      </c>
      <c r="G157" s="3" t="s">
        <v>1033</v>
      </c>
      <c r="H157" s="3" t="s">
        <v>1034</v>
      </c>
      <c r="I157" s="3" t="s">
        <v>1035</v>
      </c>
      <c r="J157">
        <v>86.073184999999995</v>
      </c>
      <c r="K157" s="8" t="s">
        <v>968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5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5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5">
        <v>0.99084593716549196</v>
      </c>
      <c r="AI157" t="s">
        <v>1196</v>
      </c>
      <c r="AJ157" t="s">
        <v>1079</v>
      </c>
      <c r="AK157">
        <v>86.073184999999995</v>
      </c>
      <c r="AN157" s="1" t="s">
        <v>970</v>
      </c>
    </row>
    <row r="158" spans="1:40" x14ac:dyDescent="0.35">
      <c r="A158">
        <v>157</v>
      </c>
      <c r="B158" s="3" t="s">
        <v>1036</v>
      </c>
      <c r="C158" s="3" t="s">
        <v>1037</v>
      </c>
      <c r="D158" s="3" t="s">
        <v>1038</v>
      </c>
      <c r="E158" s="3">
        <v>176.22</v>
      </c>
      <c r="F158" s="20">
        <v>98</v>
      </c>
      <c r="G158" s="3" t="s">
        <v>1039</v>
      </c>
      <c r="H158" s="3" t="s">
        <v>1040</v>
      </c>
      <c r="I158" s="3" t="s">
        <v>1041</v>
      </c>
      <c r="J158">
        <v>176.09498299999998</v>
      </c>
      <c r="K158" s="1" t="s">
        <v>970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5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5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5">
        <v>0.687694137922924</v>
      </c>
      <c r="AI158" t="s">
        <v>1079</v>
      </c>
      <c r="AJ158" t="s">
        <v>1071</v>
      </c>
      <c r="AK158">
        <v>176.09498299999998</v>
      </c>
      <c r="AN158" s="1" t="s">
        <v>970</v>
      </c>
    </row>
    <row r="159" spans="1:40" x14ac:dyDescent="0.35">
      <c r="A159">
        <v>158</v>
      </c>
      <c r="B159" s="3" t="s">
        <v>1043</v>
      </c>
      <c r="C159" s="3" t="s">
        <v>1044</v>
      </c>
      <c r="D159" s="3" t="s">
        <v>1045</v>
      </c>
      <c r="E159" s="3">
        <v>125.15</v>
      </c>
      <c r="F159" s="20">
        <v>99</v>
      </c>
      <c r="G159" s="3" t="s">
        <v>1046</v>
      </c>
      <c r="H159" s="13" t="s">
        <v>1058</v>
      </c>
      <c r="I159" s="3" t="s">
        <v>1035</v>
      </c>
      <c r="J159">
        <v>125.014686</v>
      </c>
      <c r="K159" s="1" t="s">
        <v>970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5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5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5" t="s">
        <v>1337</v>
      </c>
      <c r="AI159" t="s">
        <v>1086</v>
      </c>
      <c r="AJ159" t="s">
        <v>1068</v>
      </c>
      <c r="AK159">
        <v>125.014686</v>
      </c>
      <c r="AN159" s="8" t="s">
        <v>968</v>
      </c>
    </row>
    <row r="160" spans="1:40" x14ac:dyDescent="0.35">
      <c r="A160">
        <v>159</v>
      </c>
      <c r="B160" s="3" t="s">
        <v>1047</v>
      </c>
      <c r="C160" s="3" t="s">
        <v>1048</v>
      </c>
      <c r="D160" s="3" t="s">
        <v>856</v>
      </c>
      <c r="E160" s="3">
        <v>160.22</v>
      </c>
      <c r="F160" s="20">
        <v>97</v>
      </c>
      <c r="G160" s="3" t="s">
        <v>1049</v>
      </c>
      <c r="H160" s="3" t="s">
        <v>1050</v>
      </c>
      <c r="I160" s="3" t="s">
        <v>1051</v>
      </c>
      <c r="J160">
        <v>160.10006799999999</v>
      </c>
      <c r="K160" s="5" t="s">
        <v>965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5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5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5" t="s">
        <v>1337</v>
      </c>
      <c r="AI160" t="s">
        <v>1181</v>
      </c>
      <c r="AJ160" t="s">
        <v>1069</v>
      </c>
      <c r="AK160">
        <v>160.10006799999999</v>
      </c>
      <c r="AN160" s="1" t="s">
        <v>970</v>
      </c>
    </row>
    <row r="161" spans="1:40" x14ac:dyDescent="0.35">
      <c r="A161">
        <v>160</v>
      </c>
      <c r="B161" s="4" t="s">
        <v>1052</v>
      </c>
      <c r="C161" s="4" t="s">
        <v>1053</v>
      </c>
      <c r="D161" s="4" t="s">
        <v>1054</v>
      </c>
      <c r="E161" s="4">
        <v>172.18</v>
      </c>
      <c r="F161" s="21">
        <v>98</v>
      </c>
      <c r="G161" s="4" t="s">
        <v>1055</v>
      </c>
      <c r="H161" s="4" t="s">
        <v>1056</v>
      </c>
      <c r="I161" s="4" t="s">
        <v>1057</v>
      </c>
      <c r="J161" s="15">
        <v>172.05244999999999</v>
      </c>
      <c r="K161" s="16" t="s">
        <v>970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5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5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5" t="s">
        <v>1337</v>
      </c>
      <c r="AK161" s="15">
        <v>172.05244999999999</v>
      </c>
      <c r="AN161" s="1" t="s">
        <v>970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965</v>
      </c>
    </row>
    <row r="163" spans="1:40" x14ac:dyDescent="0.35">
      <c r="AN163" s="16" t="s">
        <v>970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Normal="100" workbookViewId="0">
      <selection activeCell="F35" sqref="F35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6" t="s">
        <v>1335</v>
      </c>
      <c r="B1" s="26" t="s">
        <v>1336</v>
      </c>
    </row>
    <row r="2" spans="1:2" x14ac:dyDescent="0.35">
      <c r="A2" t="s">
        <v>1242</v>
      </c>
      <c r="B2" t="s">
        <v>1243</v>
      </c>
    </row>
    <row r="3" spans="1:2" x14ac:dyDescent="0.35">
      <c r="A3" t="s">
        <v>1242</v>
      </c>
      <c r="B3" t="s">
        <v>1244</v>
      </c>
    </row>
    <row r="4" spans="1:2" x14ac:dyDescent="0.35">
      <c r="A4" t="s">
        <v>1245</v>
      </c>
      <c r="B4" t="s">
        <v>1245</v>
      </c>
    </row>
    <row r="5" spans="1:2" x14ac:dyDescent="0.35">
      <c r="A5" t="s">
        <v>1246</v>
      </c>
      <c r="B5" t="s">
        <v>1247</v>
      </c>
    </row>
    <row r="6" spans="1:2" x14ac:dyDescent="0.35">
      <c r="A6" t="s">
        <v>1248</v>
      </c>
      <c r="B6" t="s">
        <v>1249</v>
      </c>
    </row>
    <row r="7" spans="1:2" x14ac:dyDescent="0.35">
      <c r="A7" t="s">
        <v>1250</v>
      </c>
      <c r="B7" t="s">
        <v>1251</v>
      </c>
    </row>
    <row r="8" spans="1:2" x14ac:dyDescent="0.35">
      <c r="A8" t="s">
        <v>1252</v>
      </c>
      <c r="B8" t="s">
        <v>1253</v>
      </c>
    </row>
    <row r="9" spans="1:2" x14ac:dyDescent="0.35">
      <c r="A9" t="s">
        <v>1254</v>
      </c>
      <c r="B9" t="s">
        <v>1255</v>
      </c>
    </row>
    <row r="10" spans="1:2" x14ac:dyDescent="0.35">
      <c r="A10" t="s">
        <v>1256</v>
      </c>
      <c r="B10" t="s">
        <v>1250</v>
      </c>
    </row>
    <row r="11" spans="1:2" x14ac:dyDescent="0.35">
      <c r="A11" t="s">
        <v>1257</v>
      </c>
      <c r="B11" t="s">
        <v>1258</v>
      </c>
    </row>
    <row r="12" spans="1:2" x14ac:dyDescent="0.35">
      <c r="A12" t="s">
        <v>1259</v>
      </c>
      <c r="B12" t="s">
        <v>1260</v>
      </c>
    </row>
    <row r="13" spans="1:2" x14ac:dyDescent="0.35">
      <c r="A13" t="s">
        <v>1261</v>
      </c>
      <c r="B13" t="s">
        <v>1260</v>
      </c>
    </row>
    <row r="14" spans="1:2" x14ac:dyDescent="0.35">
      <c r="A14" t="s">
        <v>1262</v>
      </c>
      <c r="B14" t="s">
        <v>1263</v>
      </c>
    </row>
    <row r="15" spans="1:2" x14ac:dyDescent="0.35">
      <c r="A15" t="s">
        <v>1264</v>
      </c>
      <c r="B15" t="s">
        <v>1264</v>
      </c>
    </row>
    <row r="16" spans="1:2" x14ac:dyDescent="0.35">
      <c r="A16" t="s">
        <v>1265</v>
      </c>
      <c r="B16" t="s">
        <v>1266</v>
      </c>
    </row>
    <row r="17" spans="1:2" x14ac:dyDescent="0.35">
      <c r="A17" t="s">
        <v>1267</v>
      </c>
      <c r="B17" t="s">
        <v>1268</v>
      </c>
    </row>
    <row r="18" spans="1:2" x14ac:dyDescent="0.35">
      <c r="A18" t="s">
        <v>1269</v>
      </c>
      <c r="B18" t="s">
        <v>1270</v>
      </c>
    </row>
    <row r="19" spans="1:2" x14ac:dyDescent="0.35">
      <c r="A19" t="s">
        <v>1271</v>
      </c>
      <c r="B19" t="s">
        <v>1267</v>
      </c>
    </row>
    <row r="20" spans="1:2" x14ac:dyDescent="0.35">
      <c r="A20" t="s">
        <v>1272</v>
      </c>
      <c r="B20" t="s">
        <v>1273</v>
      </c>
    </row>
    <row r="21" spans="1:2" x14ac:dyDescent="0.35">
      <c r="A21" t="s">
        <v>1274</v>
      </c>
      <c r="B21" t="s">
        <v>1275</v>
      </c>
    </row>
    <row r="22" spans="1:2" x14ac:dyDescent="0.35">
      <c r="A22" t="s">
        <v>1276</v>
      </c>
      <c r="B22" t="s">
        <v>1277</v>
      </c>
    </row>
    <row r="23" spans="1:2" x14ac:dyDescent="0.35">
      <c r="A23" t="s">
        <v>1278</v>
      </c>
      <c r="B23" t="s">
        <v>1279</v>
      </c>
    </row>
    <row r="24" spans="1:2" x14ac:dyDescent="0.35">
      <c r="A24" t="s">
        <v>1280</v>
      </c>
      <c r="B24" t="s">
        <v>1281</v>
      </c>
    </row>
    <row r="25" spans="1:2" x14ac:dyDescent="0.35">
      <c r="A25" t="s">
        <v>1282</v>
      </c>
      <c r="B25" t="s">
        <v>1283</v>
      </c>
    </row>
    <row r="26" spans="1:2" x14ac:dyDescent="0.35">
      <c r="A26" t="s">
        <v>1284</v>
      </c>
      <c r="B26" t="s">
        <v>1280</v>
      </c>
    </row>
    <row r="27" spans="1:2" x14ac:dyDescent="0.35">
      <c r="A27" t="s">
        <v>1284</v>
      </c>
      <c r="B27" t="s">
        <v>997</v>
      </c>
    </row>
    <row r="28" spans="1:2" x14ac:dyDescent="0.35">
      <c r="A28" t="s">
        <v>1285</v>
      </c>
      <c r="B28" t="s">
        <v>1286</v>
      </c>
    </row>
    <row r="29" spans="1:2" x14ac:dyDescent="0.35">
      <c r="A29" t="s">
        <v>1287</v>
      </c>
      <c r="B29" t="s">
        <v>1287</v>
      </c>
    </row>
    <row r="30" spans="1:2" x14ac:dyDescent="0.35">
      <c r="A30" t="s">
        <v>1288</v>
      </c>
      <c r="B30" t="s">
        <v>1289</v>
      </c>
    </row>
    <row r="31" spans="1:2" x14ac:dyDescent="0.35">
      <c r="A31" t="s">
        <v>1290</v>
      </c>
      <c r="B31" t="s">
        <v>1291</v>
      </c>
    </row>
    <row r="32" spans="1:2" x14ac:dyDescent="0.35">
      <c r="A32" t="s">
        <v>1292</v>
      </c>
      <c r="B32" t="s">
        <v>1293</v>
      </c>
    </row>
    <row r="33" spans="1:2" x14ac:dyDescent="0.35">
      <c r="A33" t="s">
        <v>1294</v>
      </c>
      <c r="B33" t="s">
        <v>1282</v>
      </c>
    </row>
    <row r="34" spans="1:2" x14ac:dyDescent="0.35">
      <c r="A34" t="s">
        <v>1295</v>
      </c>
      <c r="B34" t="s">
        <v>1296</v>
      </c>
    </row>
    <row r="35" spans="1:2" x14ac:dyDescent="0.35">
      <c r="A35" t="s">
        <v>1297</v>
      </c>
      <c r="B35" t="s">
        <v>1298</v>
      </c>
    </row>
    <row r="36" spans="1:2" x14ac:dyDescent="0.35">
      <c r="A36" t="s">
        <v>1299</v>
      </c>
      <c r="B36" t="s">
        <v>1300</v>
      </c>
    </row>
    <row r="37" spans="1:2" x14ac:dyDescent="0.35">
      <c r="A37" t="s">
        <v>1003</v>
      </c>
      <c r="B37" t="s">
        <v>1301</v>
      </c>
    </row>
    <row r="38" spans="1:2" x14ac:dyDescent="0.35">
      <c r="A38" t="s">
        <v>1003</v>
      </c>
      <c r="B38" t="s">
        <v>1302</v>
      </c>
    </row>
    <row r="39" spans="1:2" x14ac:dyDescent="0.35">
      <c r="A39" t="s">
        <v>1303</v>
      </c>
      <c r="B39" t="s">
        <v>1304</v>
      </c>
    </row>
    <row r="40" spans="1:2" x14ac:dyDescent="0.35">
      <c r="A40" t="s">
        <v>1305</v>
      </c>
      <c r="B40" t="s">
        <v>1306</v>
      </c>
    </row>
    <row r="41" spans="1:2" x14ac:dyDescent="0.35">
      <c r="A41" t="s">
        <v>1305</v>
      </c>
      <c r="B41" t="s">
        <v>1307</v>
      </c>
    </row>
    <row r="42" spans="1:2" x14ac:dyDescent="0.35">
      <c r="A42" t="s">
        <v>1308</v>
      </c>
      <c r="B42" t="s">
        <v>1309</v>
      </c>
    </row>
    <row r="43" spans="1:2" x14ac:dyDescent="0.35">
      <c r="A43" t="s">
        <v>1308</v>
      </c>
      <c r="B43" t="s">
        <v>1310</v>
      </c>
    </row>
    <row r="44" spans="1:2" x14ac:dyDescent="0.35">
      <c r="A44" t="s">
        <v>1311</v>
      </c>
      <c r="B44" t="s">
        <v>1305</v>
      </c>
    </row>
    <row r="45" spans="1:2" x14ac:dyDescent="0.35">
      <c r="A45" t="s">
        <v>1312</v>
      </c>
      <c r="B45" t="s">
        <v>1313</v>
      </c>
    </row>
    <row r="46" spans="1:2" x14ac:dyDescent="0.35">
      <c r="A46" t="s">
        <v>1314</v>
      </c>
      <c r="B46" t="s">
        <v>1315</v>
      </c>
    </row>
    <row r="47" spans="1:2" x14ac:dyDescent="0.35">
      <c r="A47" t="s">
        <v>1316</v>
      </c>
      <c r="B47" t="s">
        <v>1317</v>
      </c>
    </row>
    <row r="48" spans="1:2" x14ac:dyDescent="0.35">
      <c r="A48" t="s">
        <v>1318</v>
      </c>
      <c r="B48" t="s">
        <v>1318</v>
      </c>
    </row>
    <row r="49" spans="1:2" x14ac:dyDescent="0.35">
      <c r="A49" t="s">
        <v>1319</v>
      </c>
      <c r="B49" t="s">
        <v>1320</v>
      </c>
    </row>
    <row r="50" spans="1:2" x14ac:dyDescent="0.35">
      <c r="A50" t="s">
        <v>1321</v>
      </c>
      <c r="B50" t="s">
        <v>1322</v>
      </c>
    </row>
    <row r="51" spans="1:2" x14ac:dyDescent="0.35">
      <c r="A51" t="s">
        <v>1323</v>
      </c>
      <c r="B51" t="s">
        <v>1323</v>
      </c>
    </row>
    <row r="52" spans="1:2" x14ac:dyDescent="0.35">
      <c r="A52" t="s">
        <v>1324</v>
      </c>
      <c r="B52" t="s">
        <v>1325</v>
      </c>
    </row>
    <row r="53" spans="1:2" x14ac:dyDescent="0.35">
      <c r="A53" t="s">
        <v>1326</v>
      </c>
      <c r="B53" t="s">
        <v>1327</v>
      </c>
    </row>
    <row r="54" spans="1:2" x14ac:dyDescent="0.35">
      <c r="A54" t="s">
        <v>1328</v>
      </c>
      <c r="B54" t="s">
        <v>1328</v>
      </c>
    </row>
    <row r="55" spans="1:2" x14ac:dyDescent="0.35">
      <c r="A55" t="s">
        <v>1329</v>
      </c>
      <c r="B55" t="s">
        <v>1330</v>
      </c>
    </row>
    <row r="56" spans="1:2" x14ac:dyDescent="0.35">
      <c r="A56" t="s">
        <v>1331</v>
      </c>
      <c r="B56" t="s">
        <v>1332</v>
      </c>
    </row>
    <row r="57" spans="1:2" x14ac:dyDescent="0.35">
      <c r="A57" t="s">
        <v>1333</v>
      </c>
      <c r="B57" t="s">
        <v>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zoomScale="70" zoomScaleNormal="70" workbookViewId="0">
      <selection activeCell="G21" sqref="G21"/>
    </sheetView>
  </sheetViews>
  <sheetFormatPr defaultRowHeight="14.5" x14ac:dyDescent="0.35"/>
  <cols>
    <col min="1" max="1" width="16.6328125" style="24" bestFit="1" customWidth="1"/>
  </cols>
  <sheetData>
    <row r="1" spans="1:155" s="15" customFormat="1" x14ac:dyDescent="0.35">
      <c r="A1" s="30"/>
      <c r="B1" s="15" t="s">
        <v>168</v>
      </c>
      <c r="C1" s="15" t="s">
        <v>34</v>
      </c>
      <c r="D1" s="15" t="s">
        <v>10</v>
      </c>
      <c r="E1" s="15" t="s">
        <v>28</v>
      </c>
      <c r="F1" s="15" t="s">
        <v>88</v>
      </c>
      <c r="G1" s="15" t="s">
        <v>651</v>
      </c>
      <c r="H1" s="15" t="s">
        <v>726</v>
      </c>
      <c r="I1" s="15" t="s">
        <v>22</v>
      </c>
      <c r="J1" s="15" t="s">
        <v>76</v>
      </c>
      <c r="K1" s="15" t="s">
        <v>409</v>
      </c>
      <c r="L1" s="15" t="s">
        <v>491</v>
      </c>
      <c r="M1" s="15" t="s">
        <v>502</v>
      </c>
      <c r="N1" s="15" t="s">
        <v>692</v>
      </c>
      <c r="O1" s="15" t="s">
        <v>139</v>
      </c>
      <c r="P1" s="15" t="s">
        <v>145</v>
      </c>
      <c r="Q1" s="15" t="s">
        <v>185</v>
      </c>
      <c r="R1" s="15" t="s">
        <v>486</v>
      </c>
      <c r="S1" s="15" t="s">
        <v>520</v>
      </c>
      <c r="T1" s="15" t="s">
        <v>526</v>
      </c>
      <c r="U1" s="15" t="s">
        <v>531</v>
      </c>
      <c r="V1" s="15" t="s">
        <v>674</v>
      </c>
      <c r="W1" s="15" t="s">
        <v>993</v>
      </c>
      <c r="X1" s="15" t="s">
        <v>40</v>
      </c>
      <c r="Y1" s="15" t="s">
        <v>52</v>
      </c>
      <c r="Z1" s="15" t="s">
        <v>58</v>
      </c>
      <c r="AA1" s="15" t="s">
        <v>100</v>
      </c>
      <c r="AB1" s="15" t="s">
        <v>106</v>
      </c>
      <c r="AC1" s="15" t="s">
        <v>129</v>
      </c>
      <c r="AD1" s="15" t="s">
        <v>135</v>
      </c>
      <c r="AE1" s="15" t="s">
        <v>262</v>
      </c>
      <c r="AF1" s="15" t="s">
        <v>279</v>
      </c>
      <c r="AG1" s="15" t="s">
        <v>284</v>
      </c>
      <c r="AH1" s="15" t="s">
        <v>322</v>
      </c>
      <c r="AI1" s="15" t="s">
        <v>332</v>
      </c>
      <c r="AJ1" s="15" t="s">
        <v>349</v>
      </c>
      <c r="AK1" s="15" t="s">
        <v>373</v>
      </c>
      <c r="AL1" s="15" t="s">
        <v>385</v>
      </c>
      <c r="AM1" s="15" t="s">
        <v>415</v>
      </c>
      <c r="AN1" s="15" t="s">
        <v>445</v>
      </c>
      <c r="AO1" s="15" t="s">
        <v>629</v>
      </c>
      <c r="AP1" s="15" t="s">
        <v>668</v>
      </c>
      <c r="AQ1" s="15" t="s">
        <v>686</v>
      </c>
      <c r="AR1" s="15" t="s">
        <v>697</v>
      </c>
      <c r="AS1" s="15" t="s">
        <v>743</v>
      </c>
      <c r="AT1" s="15" t="s">
        <v>754</v>
      </c>
      <c r="AU1" s="15" t="s">
        <v>760</v>
      </c>
      <c r="AV1" s="15" t="s">
        <v>802</v>
      </c>
      <c r="AW1" s="15" t="s">
        <v>814</v>
      </c>
      <c r="AX1" s="15" t="s">
        <v>820</v>
      </c>
      <c r="AY1" s="15" t="s">
        <v>826</v>
      </c>
      <c r="AZ1" s="15" t="s">
        <v>16</v>
      </c>
      <c r="BA1" s="15" t="s">
        <v>111</v>
      </c>
      <c r="BB1" s="15" t="s">
        <v>123</v>
      </c>
      <c r="BC1" s="15" t="s">
        <v>150</v>
      </c>
      <c r="BD1" s="15" t="s">
        <v>214</v>
      </c>
      <c r="BE1" s="15" t="s">
        <v>338</v>
      </c>
      <c r="BF1" s="15" t="s">
        <v>421</v>
      </c>
      <c r="BG1" s="15" t="s">
        <v>480</v>
      </c>
      <c r="BH1" s="15" t="s">
        <v>514</v>
      </c>
      <c r="BI1" s="15" t="s">
        <v>541</v>
      </c>
      <c r="BJ1" s="15" t="s">
        <v>570</v>
      </c>
      <c r="BK1" s="15" t="s">
        <v>575</v>
      </c>
      <c r="BL1" s="15" t="s">
        <v>599</v>
      </c>
      <c r="BM1" s="15" t="s">
        <v>639</v>
      </c>
      <c r="BN1" s="15" t="s">
        <v>720</v>
      </c>
      <c r="BO1" s="15" t="s">
        <v>997</v>
      </c>
      <c r="BP1" s="15" t="s">
        <v>46</v>
      </c>
      <c r="BQ1" s="15" t="s">
        <v>64</v>
      </c>
      <c r="BR1" s="15" t="s">
        <v>70</v>
      </c>
      <c r="BS1" s="15" t="s">
        <v>94</v>
      </c>
      <c r="BT1" s="15" t="s">
        <v>117</v>
      </c>
      <c r="BU1" s="15" t="s">
        <v>162</v>
      </c>
      <c r="BV1" s="15" t="s">
        <v>202</v>
      </c>
      <c r="BW1" s="15" t="s">
        <v>208</v>
      </c>
      <c r="BX1" s="15" t="s">
        <v>220</v>
      </c>
      <c r="BY1" s="15" t="s">
        <v>232</v>
      </c>
      <c r="BZ1" s="15" t="s">
        <v>238</v>
      </c>
      <c r="CA1" s="15" t="s">
        <v>300</v>
      </c>
      <c r="CB1" s="15" t="s">
        <v>305</v>
      </c>
      <c r="CC1" s="15" t="s">
        <v>310</v>
      </c>
      <c r="CD1" s="15" t="s">
        <v>316</v>
      </c>
      <c r="CE1" s="15" t="s">
        <v>343</v>
      </c>
      <c r="CF1" s="15" t="s">
        <v>355</v>
      </c>
      <c r="CG1" s="15" t="s">
        <v>361</v>
      </c>
      <c r="CH1" s="15" t="s">
        <v>391</v>
      </c>
      <c r="CI1" s="15" t="s">
        <v>403</v>
      </c>
      <c r="CJ1" s="15" t="s">
        <v>433</v>
      </c>
      <c r="CK1" s="15" t="s">
        <v>456</v>
      </c>
      <c r="CL1" s="15" t="s">
        <v>462</v>
      </c>
      <c r="CM1" s="15" t="s">
        <v>508</v>
      </c>
      <c r="CN1" s="15" t="s">
        <v>553</v>
      </c>
      <c r="CO1" s="15" t="s">
        <v>605</v>
      </c>
      <c r="CP1" s="15" t="s">
        <v>611</v>
      </c>
      <c r="CQ1" s="15" t="s">
        <v>617</v>
      </c>
      <c r="CR1" s="15" t="s">
        <v>623</v>
      </c>
      <c r="CS1" s="15" t="s">
        <v>634</v>
      </c>
      <c r="CT1" s="15" t="s">
        <v>645</v>
      </c>
      <c r="CU1" s="15" t="s">
        <v>662</v>
      </c>
      <c r="CV1" s="15" t="s">
        <v>708</v>
      </c>
      <c r="CW1" s="15" t="s">
        <v>714</v>
      </c>
      <c r="CX1" s="15" t="s">
        <v>731</v>
      </c>
      <c r="CY1" s="15" t="s">
        <v>749</v>
      </c>
      <c r="CZ1" s="15" t="s">
        <v>766</v>
      </c>
      <c r="DA1" s="15" t="s">
        <v>790</v>
      </c>
      <c r="DB1" s="15" t="s">
        <v>796</v>
      </c>
      <c r="DC1" s="15" t="s">
        <v>808</v>
      </c>
      <c r="DD1" s="15" t="s">
        <v>837</v>
      </c>
      <c r="DE1" s="15" t="s">
        <v>843</v>
      </c>
      <c r="DF1" s="15" t="s">
        <v>849</v>
      </c>
      <c r="DG1" s="15" t="s">
        <v>855</v>
      </c>
      <c r="DH1" s="15" t="s">
        <v>861</v>
      </c>
      <c r="DI1" s="15" t="s">
        <v>1009</v>
      </c>
      <c r="DJ1" s="15" t="s">
        <v>1015</v>
      </c>
      <c r="DK1" s="15" t="s">
        <v>1021</v>
      </c>
      <c r="DL1" s="15" t="s">
        <v>1037</v>
      </c>
      <c r="DM1" s="15" t="s">
        <v>1048</v>
      </c>
      <c r="DN1" s="15" t="s">
        <v>156</v>
      </c>
      <c r="DO1" s="15" t="s">
        <v>174</v>
      </c>
      <c r="DP1" s="15" t="s">
        <v>180</v>
      </c>
      <c r="DQ1" s="15" t="s">
        <v>190</v>
      </c>
      <c r="DR1" s="15" t="s">
        <v>196</v>
      </c>
      <c r="DS1" s="15" t="s">
        <v>226</v>
      </c>
      <c r="DT1" s="15" t="s">
        <v>244</v>
      </c>
      <c r="DU1" s="15" t="s">
        <v>250</v>
      </c>
      <c r="DV1" s="15" t="s">
        <v>268</v>
      </c>
      <c r="DW1" s="15" t="s">
        <v>290</v>
      </c>
      <c r="DX1" s="15" t="s">
        <v>295</v>
      </c>
      <c r="DY1" s="15" t="s">
        <v>327</v>
      </c>
      <c r="DZ1" s="15" t="s">
        <v>367</v>
      </c>
      <c r="EA1" s="15" t="s">
        <v>379</v>
      </c>
      <c r="EB1" s="15" t="s">
        <v>397</v>
      </c>
      <c r="EC1" s="15" t="s">
        <v>427</v>
      </c>
      <c r="ED1" s="15" t="s">
        <v>439</v>
      </c>
      <c r="EE1" s="15" t="s">
        <v>451</v>
      </c>
      <c r="EF1" s="15" t="s">
        <v>468</v>
      </c>
      <c r="EG1" s="15" t="s">
        <v>474</v>
      </c>
      <c r="EH1" s="15" t="s">
        <v>496</v>
      </c>
      <c r="EI1" s="15" t="s">
        <v>535</v>
      </c>
      <c r="EJ1" s="15" t="s">
        <v>547</v>
      </c>
      <c r="EK1" s="15" t="s">
        <v>559</v>
      </c>
      <c r="EL1" s="15" t="s">
        <v>565</v>
      </c>
      <c r="EM1" s="15" t="s">
        <v>581</v>
      </c>
      <c r="EN1" s="15" t="s">
        <v>587</v>
      </c>
      <c r="EO1" s="15" t="s">
        <v>593</v>
      </c>
      <c r="EP1" s="15" t="s">
        <v>656</v>
      </c>
      <c r="EQ1" s="15" t="s">
        <v>680</v>
      </c>
      <c r="ER1" s="15" t="s">
        <v>703</v>
      </c>
      <c r="ES1" s="15" t="s">
        <v>737</v>
      </c>
      <c r="ET1" s="15" t="s">
        <v>778</v>
      </c>
      <c r="EU1" s="15" t="s">
        <v>784</v>
      </c>
      <c r="EV1" s="15" t="s">
        <v>832</v>
      </c>
      <c r="EW1" s="15" t="s">
        <v>1027</v>
      </c>
      <c r="EX1" s="15" t="s">
        <v>1031</v>
      </c>
      <c r="EY1" s="15" t="s">
        <v>1044</v>
      </c>
    </row>
    <row r="2" spans="1:155" x14ac:dyDescent="0.35">
      <c r="A2" s="24" t="s">
        <v>1183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5">
      <c r="A3" s="24" t="s">
        <v>890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5">
      <c r="A4" s="24" t="s">
        <v>976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5">
      <c r="A5" s="24" t="s">
        <v>891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5">
      <c r="A6" s="24" t="s">
        <v>877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5">
      <c r="A7" s="24" t="s">
        <v>972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5">
      <c r="A8" s="24" t="s">
        <v>896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5">
      <c r="A9" s="24" t="s">
        <v>893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5">
      <c r="A10" s="24" t="s">
        <v>1199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5">
      <c r="A11" s="24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5">
      <c r="A12" s="24" t="s">
        <v>1223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5">
      <c r="A13" s="24" t="s">
        <v>914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5">
      <c r="A14" s="24" t="s">
        <v>925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5">
      <c r="A15" s="24" t="s">
        <v>949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5">
      <c r="A16" s="24" t="s">
        <v>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5">
      <c r="A17" s="24" t="s">
        <v>1115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5">
      <c r="A18" s="24" t="s">
        <v>1143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5">
      <c r="A19" s="24" t="s">
        <v>1147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-1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5">
      <c r="A20" s="24" t="s">
        <v>1148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-1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5">
      <c r="A21" s="24" t="s">
        <v>1149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-1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5">
      <c r="A22" s="24" t="s">
        <v>951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</v>
      </c>
      <c r="W22">
        <v>-1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5">
      <c r="A23" s="24" t="s">
        <v>1084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</v>
      </c>
      <c r="W23">
        <v>-1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5">
      <c r="A24" s="24" t="s">
        <v>884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5">
      <c r="A25" s="24" t="s">
        <v>881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5">
      <c r="A26" s="24" t="s">
        <v>1198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5">
      <c r="A27" s="24" t="s">
        <v>941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5">
      <c r="A28" s="24" t="s">
        <v>909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5">
      <c r="A29" s="24" t="s">
        <v>957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5">
      <c r="A30" s="24" t="s">
        <v>930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5">
      <c r="A31" s="24" t="s">
        <v>935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5">
      <c r="A32" s="24" t="s">
        <v>869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5">
      <c r="A33" s="24" t="s">
        <v>874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5">
      <c r="A34" s="24" t="s">
        <v>911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5">
      <c r="A35" s="24" t="s">
        <v>880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5">
      <c r="A36" s="24" t="s">
        <v>903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5">
      <c r="A37" s="24" t="s">
        <v>1211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5">
      <c r="A38" s="24" t="s">
        <v>1213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5">
      <c r="A39" s="24" t="s">
        <v>1216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5">
      <c r="A40" s="24" t="s">
        <v>902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5">
      <c r="A41" s="24" t="s">
        <v>974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5">
      <c r="A42" s="24" t="s">
        <v>956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5">
      <c r="A43" s="24" t="s">
        <v>973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5">
      <c r="A44" s="24" t="s">
        <v>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5">
      <c r="A45" s="24" t="s">
        <v>921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5">
      <c r="A46" s="24" t="s">
        <v>929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5">
      <c r="A47" s="24" t="s">
        <v>871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5">
      <c r="A48" s="24" t="s">
        <v>927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5">
      <c r="A49" s="24" t="s">
        <v>897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5">
      <c r="A50" s="24" t="s">
        <v>960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5">
      <c r="A51" s="24" t="s">
        <v>892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35">
      <c r="A52" s="24" t="s">
        <v>1094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35">
      <c r="A53" s="24" t="s">
        <v>887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35">
      <c r="A54" s="24" t="s">
        <v>923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35">
      <c r="A55" s="24" t="s">
        <v>955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35">
      <c r="A56" s="24" t="s">
        <v>1185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35">
      <c r="A57" s="24" t="s">
        <v>889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35">
      <c r="A58" s="24" t="s">
        <v>931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35">
      <c r="A59" s="24" t="s">
        <v>979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</v>
      </c>
      <c r="M59">
        <v>0</v>
      </c>
      <c r="N59">
        <v>0</v>
      </c>
      <c r="O59">
        <v>0</v>
      </c>
      <c r="P59">
        <v>0</v>
      </c>
      <c r="Q59">
        <v>0</v>
      </c>
      <c r="R59">
        <v>-1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35">
      <c r="A60" s="24" t="s">
        <v>1146</v>
      </c>
      <c r="B60">
        <v>0</v>
      </c>
      <c r="C60">
        <v>0</v>
      </c>
      <c r="D60">
        <v>-1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-1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35">
      <c r="A61" s="24" t="s">
        <v>964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35">
      <c r="A62" s="24" t="s">
        <v>1151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35">
      <c r="A63" s="24" t="s">
        <v>919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35">
      <c r="A64" s="24" t="s">
        <v>1081</v>
      </c>
      <c r="B64">
        <v>0</v>
      </c>
      <c r="C64">
        <v>0</v>
      </c>
      <c r="D64">
        <v>-1</v>
      </c>
      <c r="E64">
        <v>0</v>
      </c>
      <c r="F64">
        <v>-1</v>
      </c>
      <c r="G64">
        <v>0</v>
      </c>
      <c r="H64">
        <v>0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35">
      <c r="A65" s="24" t="s">
        <v>985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35">
      <c r="A66" s="24" t="s">
        <v>932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35">
      <c r="A67" s="24" t="s">
        <v>1085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x14ac:dyDescent="0.35">
      <c r="A68" s="24" t="s">
        <v>981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35">
      <c r="A69" s="24" t="s">
        <v>920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35">
      <c r="A70" s="24" t="s">
        <v>987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35">
      <c r="A71" s="24" t="s">
        <v>876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35">
      <c r="A72" s="24" t="s">
        <v>918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35">
      <c r="A73" s="24" t="s">
        <v>1201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35">
      <c r="A74" s="24" t="s">
        <v>936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35">
      <c r="A75" s="24" t="s">
        <v>934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35">
      <c r="A76" s="24" t="s">
        <v>1099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35">
      <c r="A77" s="24" t="s">
        <v>952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35">
      <c r="A78" s="24" t="s">
        <v>1205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35">
      <c r="A79" s="24" t="s">
        <v>946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35">
      <c r="A80" s="24" t="s">
        <v>873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35">
      <c r="A81" s="24" t="s">
        <v>916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35">
      <c r="A82" s="24" t="s">
        <v>898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35">
      <c r="A83" s="24" t="s">
        <v>882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35">
      <c r="A84" s="24" t="s">
        <v>978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35">
      <c r="A85" s="24" t="s">
        <v>917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35">
      <c r="A86" s="24" t="s">
        <v>1214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35">
      <c r="A87" s="24" t="s">
        <v>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35">
      <c r="A88" s="24" t="s">
        <v>1218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35">
      <c r="A89" s="24" t="s">
        <v>888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35">
      <c r="A90" s="24" t="s">
        <v>924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35">
      <c r="A91" s="24" t="s">
        <v>879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35">
      <c r="A92" s="24" t="s">
        <v>975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35">
      <c r="A93" s="24" t="s">
        <v>1229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35">
      <c r="A94" s="24" t="s">
        <v>953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35">
      <c r="A95" s="24" t="s">
        <v>986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35">
      <c r="A96" s="24" t="s">
        <v>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35">
      <c r="A97" s="24" t="s">
        <v>868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35">
      <c r="A98" s="24" t="s">
        <v>866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35">
      <c r="A99" s="24" t="s">
        <v>1092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35">
      <c r="A100" s="24" t="s">
        <v>1231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35">
      <c r="A101" s="24" t="s">
        <v>950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35">
      <c r="A102" s="24" t="s">
        <v>1232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35">
      <c r="A103" s="24" t="s">
        <v>933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35">
      <c r="A104" s="24" t="s">
        <v>883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35">
      <c r="A105" s="24" t="s">
        <v>872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35">
      <c r="A106" s="24" t="s">
        <v>945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35">
      <c r="A107" s="24" t="s">
        <v>959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35">
      <c r="A108" s="24" t="s">
        <v>948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35">
      <c r="A109" s="24" t="s">
        <v>1235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35">
      <c r="A110" s="24" t="s">
        <v>943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35">
      <c r="A111" s="24" t="s">
        <v>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35">
      <c r="A112" s="24" t="s">
        <v>963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35">
      <c r="A113" s="24" t="s">
        <v>1073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35">
      <c r="A114" s="24" t="s">
        <v>1074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35">
      <c r="A115" s="24" t="s">
        <v>1072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35">
      <c r="A116" s="24" t="s">
        <v>1071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35">
      <c r="A117" s="24" t="s">
        <v>1069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35">
      <c r="A118" s="24" t="s">
        <v>958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35">
      <c r="A119" s="24" t="s">
        <v>900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35">
      <c r="A120" s="24" t="s">
        <v>942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-1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35">
      <c r="A121" s="24" t="s">
        <v>961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35">
      <c r="A122" s="24" t="s">
        <v>1080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35">
      <c r="A123" s="24" t="s">
        <v>1186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35">
      <c r="A124" s="24" t="s">
        <v>1118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35">
      <c r="A125" s="24" t="s">
        <v>944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-1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35">
      <c r="A126" s="24" t="s">
        <v>1120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35">
      <c r="A127" s="24" t="s">
        <v>870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-1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35">
      <c r="A128" s="24" t="s">
        <v>954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-1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35">
      <c r="A129" s="24" t="s">
        <v>865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35">
      <c r="A130" s="24" t="s">
        <v>1132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35">
      <c r="A131" s="24" t="s">
        <v>940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35">
      <c r="A132" s="24" t="s">
        <v>1187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35">
      <c r="A133" s="24" t="s">
        <v>937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-1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35">
      <c r="A134" s="24" t="s">
        <v>939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-1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35">
      <c r="A135" s="24" t="s">
        <v>1189</v>
      </c>
      <c r="B135">
        <v>0</v>
      </c>
      <c r="C135">
        <v>0</v>
      </c>
      <c r="D135">
        <v>0</v>
      </c>
      <c r="E135">
        <v>-1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-1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35">
      <c r="A136" s="24" t="s">
        <v>1142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35">
      <c r="A137" s="24" t="s">
        <v>1190</v>
      </c>
      <c r="B137">
        <v>-1</v>
      </c>
      <c r="C137">
        <v>-1</v>
      </c>
      <c r="D137">
        <v>0</v>
      </c>
      <c r="E137">
        <v>-1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35">
      <c r="A138" s="24" t="s">
        <v>1145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-1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35">
      <c r="A139" s="24" t="s">
        <v>938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35">
      <c r="A140" s="24" t="s">
        <v>988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35">
      <c r="A141" s="24" t="s">
        <v>1191</v>
      </c>
      <c r="B141">
        <v>0</v>
      </c>
      <c r="C141">
        <v>-1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35">
      <c r="A142" s="24" t="s">
        <v>1192</v>
      </c>
      <c r="B142">
        <v>0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35">
      <c r="A143" s="24" t="s">
        <v>878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-1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x14ac:dyDescent="0.35">
      <c r="A144" s="24" t="s">
        <v>1152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35">
      <c r="A145" s="24" t="s">
        <v>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-1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x14ac:dyDescent="0.35">
      <c r="A146" s="24" t="s">
        <v>1193</v>
      </c>
      <c r="B146">
        <v>-1</v>
      </c>
      <c r="C146">
        <v>-1</v>
      </c>
      <c r="D146">
        <v>-1</v>
      </c>
      <c r="E146">
        <v>-1</v>
      </c>
      <c r="F146">
        <v>0</v>
      </c>
      <c r="G146">
        <v>0</v>
      </c>
      <c r="H146">
        <v>0</v>
      </c>
      <c r="I146">
        <v>-1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35">
      <c r="A147" s="24" t="s">
        <v>922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35">
      <c r="A148" s="24" t="s">
        <v>1082</v>
      </c>
      <c r="B148">
        <v>-1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35">
      <c r="A149" s="24" t="s">
        <v>1194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35">
      <c r="A150" s="24" t="s">
        <v>983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35">
      <c r="A151" s="24" t="s">
        <v>1170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x14ac:dyDescent="0.35">
      <c r="A152" s="24" t="s">
        <v>1083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x14ac:dyDescent="0.35">
      <c r="A153" s="24" t="s">
        <v>1195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-1</v>
      </c>
      <c r="P153">
        <v>-1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35">
      <c r="A154" s="24" t="s">
        <v>1196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35">
      <c r="A155" s="24" t="s">
        <v>1086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-1</v>
      </c>
    </row>
  </sheetData>
  <conditionalFormatting sqref="B2:EY15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K105"/>
  <sheetViews>
    <sheetView zoomScale="85" zoomScaleNormal="85" workbookViewId="0">
      <selection activeCell="J38" sqref="J38"/>
    </sheetView>
  </sheetViews>
  <sheetFormatPr defaultRowHeight="14.5" x14ac:dyDescent="0.35"/>
  <cols>
    <col min="1" max="1" width="10.453125" bestFit="1" customWidth="1"/>
    <col min="2" max="2" width="15" bestFit="1" customWidth="1"/>
    <col min="3" max="3" width="13.26953125" bestFit="1" customWidth="1"/>
    <col min="4" max="4" width="15.17968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1" x14ac:dyDescent="0.35">
      <c r="A1" s="26" t="s">
        <v>1339</v>
      </c>
      <c r="B1" s="26" t="s">
        <v>1340</v>
      </c>
      <c r="C1" t="s">
        <v>1341</v>
      </c>
      <c r="D1" t="s">
        <v>1342</v>
      </c>
      <c r="E1" t="s">
        <v>1343</v>
      </c>
      <c r="F1" t="s">
        <v>1344</v>
      </c>
    </row>
    <row r="2" spans="1:11" x14ac:dyDescent="0.35">
      <c r="A2" s="27" t="s">
        <v>22</v>
      </c>
      <c r="B2" s="27" t="s">
        <v>927</v>
      </c>
      <c r="C2" s="27">
        <f>VLOOKUP(A2,Analytical_Standards!$C$2:$J$161,8,FALSE)</f>
        <v>181.07391399999997</v>
      </c>
      <c r="D2" s="27">
        <f>VLOOKUP(fig1e_interferences!B2,Analytical_Standards!$AG$2:$AK$160,5,FALSE)</f>
        <v>167.05826399999998</v>
      </c>
      <c r="E2" s="27">
        <f>(C2=D2)*1</f>
        <v>0</v>
      </c>
      <c r="F2" s="27">
        <v>0</v>
      </c>
      <c r="G2" s="27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</row>
    <row r="3" spans="1:11" x14ac:dyDescent="0.35">
      <c r="A3" t="s">
        <v>46</v>
      </c>
      <c r="B3" t="s">
        <v>972</v>
      </c>
      <c r="C3">
        <f>VLOOKUP(A3,Analytical_Standards!$C$2:$J$161,8,FALSE)</f>
        <v>155.06949699999998</v>
      </c>
      <c r="D3">
        <f>VLOOKUP(fig1e_interferences!B3,Analytical_Standards!$AG$2:$AK$160,5,FALSE)</f>
        <v>663.10912900000005</v>
      </c>
      <c r="E3">
        <f t="shared" ref="E3:E64" si="0">(C3=D3)*1</f>
        <v>0</v>
      </c>
      <c r="F3" s="27">
        <v>0</v>
      </c>
      <c r="G3" s="27" t="str">
        <f>VLOOKUP(A3,Analytical_Standards!$C$2:$K$161,9,FALSE)</f>
        <v>Amino Acid Metabolism</v>
      </c>
      <c r="J3">
        <v>0</v>
      </c>
      <c r="K3">
        <f t="shared" ref="K3:K8" si="1">COUNTIF(G:G,J3)</f>
        <v>0</v>
      </c>
    </row>
    <row r="4" spans="1:11" x14ac:dyDescent="0.35">
      <c r="A4" s="27" t="s">
        <v>64</v>
      </c>
      <c r="B4" s="27" t="s">
        <v>1151</v>
      </c>
      <c r="C4" s="27">
        <f>VLOOKUP(A4,Analytical_Standards!$C$2:$J$161,8,FALSE)</f>
        <v>132.05351299999998</v>
      </c>
      <c r="D4" s="27">
        <f>VLOOKUP(fig1e_interferences!B4,Analytical_Standards!$AG$2:$AK$160,5,FALSE)</f>
        <v>116.01098</v>
      </c>
      <c r="E4" s="27">
        <f t="shared" si="0"/>
        <v>0</v>
      </c>
      <c r="F4" s="27">
        <v>0</v>
      </c>
      <c r="G4" s="27" t="str">
        <f>VLOOKUP(A4,Analytical_Standards!$C$2:$K$161,9,FALSE)</f>
        <v>Amino Acid Metabolism</v>
      </c>
      <c r="J4" t="str">
        <v>Nucleotide Metabolism</v>
      </c>
      <c r="K4">
        <f t="shared" si="1"/>
        <v>15</v>
      </c>
    </row>
    <row r="5" spans="1:11" x14ac:dyDescent="0.35">
      <c r="A5" t="s">
        <v>70</v>
      </c>
      <c r="B5" t="s">
        <v>972</v>
      </c>
      <c r="C5">
        <f>VLOOKUP(A5,Analytical_Standards!$C$2:$J$161,8,FALSE)</f>
        <v>105.042614</v>
      </c>
      <c r="D5">
        <f>VLOOKUP(fig1e_interferences!B5,Analytical_Standards!$AG$2:$AK$160,5,FALSE)</f>
        <v>663.10912900000005</v>
      </c>
      <c r="E5">
        <f t="shared" si="0"/>
        <v>0</v>
      </c>
      <c r="F5" s="27">
        <v>0</v>
      </c>
      <c r="G5" s="29" t="str">
        <f>VLOOKUP(A5,Analytical_Standards!$C$2:$K$161,9,FALSE)</f>
        <v>Amino Acid Metabolism</v>
      </c>
      <c r="J5" t="str">
        <v>Central Metabolism</v>
      </c>
      <c r="K5">
        <f t="shared" si="1"/>
        <v>14</v>
      </c>
    </row>
    <row r="6" spans="1:11" x14ac:dyDescent="0.35">
      <c r="A6" t="s">
        <v>70</v>
      </c>
      <c r="B6" t="s">
        <v>1081</v>
      </c>
      <c r="C6">
        <f>VLOOKUP(A6,Analytical_Standards!$C$2:$J$161,8,FALSE)</f>
        <v>105.042614</v>
      </c>
      <c r="D6">
        <f>VLOOKUP(fig1e_interferences!B6,Analytical_Standards!$AG$2:$AK$160,5,FALSE)</f>
        <v>74.000415000000004</v>
      </c>
      <c r="E6">
        <f t="shared" si="0"/>
        <v>0</v>
      </c>
      <c r="F6" s="27">
        <v>0</v>
      </c>
      <c r="G6" s="29"/>
      <c r="J6" t="str">
        <v>Cofactor Metabolism</v>
      </c>
      <c r="K6">
        <f t="shared" si="1"/>
        <v>5</v>
      </c>
    </row>
    <row r="7" spans="1:11" x14ac:dyDescent="0.35">
      <c r="A7" s="27" t="s">
        <v>76</v>
      </c>
      <c r="B7" s="27" t="s">
        <v>930</v>
      </c>
      <c r="C7" s="27">
        <f>VLOOKUP(A7,Analytical_Standards!$C$2:$J$161,8,FALSE)</f>
        <v>119.05826399999999</v>
      </c>
      <c r="D7" s="27">
        <f>VLOOKUP(fig1e_interferences!B7,Analytical_Standards!$AG$2:$AK$160,5,FALSE)</f>
        <v>119.05826399999999</v>
      </c>
      <c r="E7" s="27">
        <f t="shared" si="0"/>
        <v>1</v>
      </c>
      <c r="F7" s="27">
        <v>0</v>
      </c>
      <c r="G7" s="27" t="str">
        <f>VLOOKUP(A7,Analytical_Standards!$C$2:$K$161,9,FALSE)</f>
        <v>Amino Acid Metabolism</v>
      </c>
      <c r="J7" t="str">
        <v>Other</v>
      </c>
      <c r="K7">
        <f t="shared" si="1"/>
        <v>6</v>
      </c>
    </row>
    <row r="8" spans="1:11" x14ac:dyDescent="0.35">
      <c r="A8" t="s">
        <v>88</v>
      </c>
      <c r="B8" t="s">
        <v>925</v>
      </c>
      <c r="C8">
        <f>VLOOKUP(A8,Analytical_Standards!$C$2:$J$161,8,FALSE)</f>
        <v>89.047698999999994</v>
      </c>
      <c r="D8">
        <f>VLOOKUP(fig1e_interferences!B8,Analytical_Standards!$AG$2:$AK$160,5,FALSE)</f>
        <v>89.047698999999994</v>
      </c>
      <c r="E8">
        <f t="shared" si="0"/>
        <v>1</v>
      </c>
      <c r="F8" s="27">
        <v>0</v>
      </c>
      <c r="G8" s="29" t="str">
        <f>VLOOKUP(A8,Analytical_Standards!$C$2:$K$161,9,FALSE)</f>
        <v>Amino Acid Metabolism</v>
      </c>
      <c r="J8" t="str">
        <v>Antioxidants</v>
      </c>
      <c r="K8">
        <f t="shared" si="1"/>
        <v>1</v>
      </c>
    </row>
    <row r="9" spans="1:11" x14ac:dyDescent="0.35">
      <c r="A9" t="s">
        <v>88</v>
      </c>
      <c r="B9" t="s">
        <v>896</v>
      </c>
      <c r="C9">
        <f>VLOOKUP(A9,Analytical_Standards!$C$2:$J$161,8,FALSE)</f>
        <v>89.047698999999994</v>
      </c>
      <c r="D9">
        <f>VLOOKUP(fig1e_interferences!B9,Analytical_Standards!$AG$2:$AK$160,5,FALSE)</f>
        <v>89.047698999999994</v>
      </c>
      <c r="E9">
        <f t="shared" si="0"/>
        <v>1</v>
      </c>
      <c r="F9" s="27">
        <v>0</v>
      </c>
      <c r="G9" s="29"/>
    </row>
    <row r="10" spans="1:11" x14ac:dyDescent="0.35">
      <c r="A10" s="27" t="s">
        <v>100</v>
      </c>
      <c r="B10" s="27" t="s">
        <v>909</v>
      </c>
      <c r="C10" s="27">
        <f>VLOOKUP(A10,Analytical_Standards!$C$2:$J$161,8,FALSE)</f>
        <v>131.09464899999998</v>
      </c>
      <c r="D10" s="27">
        <f>VLOOKUP(fig1e_interferences!B10,Analytical_Standards!$AG$2:$AK$160,5,FALSE)</f>
        <v>131.09464899999998</v>
      </c>
      <c r="E10" s="27">
        <f t="shared" si="0"/>
        <v>1</v>
      </c>
      <c r="F10" s="27">
        <v>0</v>
      </c>
      <c r="G10" s="27" t="str">
        <f>VLOOKUP(A10,Analytical_Standards!$C$2:$K$161,9,FALSE)</f>
        <v>Amino Acid Metabolism</v>
      </c>
    </row>
    <row r="11" spans="1:11" x14ac:dyDescent="0.35">
      <c r="A11" t="s">
        <v>106</v>
      </c>
      <c r="B11" t="s">
        <v>941</v>
      </c>
      <c r="C11">
        <f>VLOOKUP(A11,Analytical_Standards!$C$2:$J$161,8,FALSE)</f>
        <v>131.09464899999998</v>
      </c>
      <c r="D11">
        <f>VLOOKUP(fig1e_interferences!B11,Analytical_Standards!$AG$2:$AK$160,5,FALSE)</f>
        <v>131.09464899999998</v>
      </c>
      <c r="E11">
        <f t="shared" si="0"/>
        <v>1</v>
      </c>
      <c r="F11" s="27">
        <v>0</v>
      </c>
      <c r="G11" s="27" t="str">
        <f>VLOOKUP(A11,Analytical_Standards!$C$2:$K$161,9,FALSE)</f>
        <v>Amino Acid Metabolism</v>
      </c>
    </row>
    <row r="12" spans="1:11" x14ac:dyDescent="0.35">
      <c r="A12" s="27" t="s">
        <v>135</v>
      </c>
      <c r="B12" s="27" t="s">
        <v>1199</v>
      </c>
      <c r="C12" s="27">
        <f>VLOOKUP(A12,Analytical_Standards!$C$2:$J$161,8,FALSE)</f>
        <v>119.05826399999999</v>
      </c>
      <c r="D12" s="27">
        <f>VLOOKUP(fig1e_interferences!B12,Analytical_Standards!$AG$2:$AK$160,5,FALSE)</f>
        <v>119.05826399999999</v>
      </c>
      <c r="E12" s="27">
        <f t="shared" si="0"/>
        <v>1</v>
      </c>
      <c r="F12" s="27">
        <v>0</v>
      </c>
      <c r="G12" s="27" t="str">
        <f>VLOOKUP(A12,Analytical_Standards!$C$2:$K$161,9,FALSE)</f>
        <v>Amino Acid Metabolism</v>
      </c>
    </row>
    <row r="13" spans="1:11" x14ac:dyDescent="0.35">
      <c r="A13" t="s">
        <v>162</v>
      </c>
      <c r="B13" t="s">
        <v>1146</v>
      </c>
      <c r="C13">
        <f>VLOOKUP(A13,Analytical_Standards!$C$2:$J$161,8,FALSE)</f>
        <v>254.01917799999998</v>
      </c>
      <c r="D13">
        <f>VLOOKUP(fig1e_interferences!B13,Analytical_Standards!$AG$2:$AK$160,5,FALSE)</f>
        <v>200.008613</v>
      </c>
      <c r="E13">
        <f t="shared" si="0"/>
        <v>0</v>
      </c>
      <c r="F13" s="27">
        <v>0</v>
      </c>
      <c r="G13" s="29" t="str">
        <f>VLOOKUP(A13,Analytical_Standards!$C$2:$K$161,9,FALSE)</f>
        <v>Amino Acid Metabolism</v>
      </c>
    </row>
    <row r="14" spans="1:11" x14ac:dyDescent="0.35">
      <c r="A14" t="s">
        <v>162</v>
      </c>
      <c r="B14" t="s">
        <v>964</v>
      </c>
      <c r="C14">
        <f>VLOOKUP(A14,Analytical_Standards!$C$2:$J$161,8,FALSE)</f>
        <v>254.01917799999998</v>
      </c>
      <c r="D14">
        <f>VLOOKUP(fig1e_interferences!B14,Analytical_Standards!$AG$2:$AK$160,5,FALSE)</f>
        <v>290.04030799999998</v>
      </c>
      <c r="E14">
        <f t="shared" si="0"/>
        <v>0</v>
      </c>
      <c r="F14" s="27">
        <v>0</v>
      </c>
      <c r="G14" s="29"/>
    </row>
    <row r="15" spans="1:11" x14ac:dyDescent="0.35">
      <c r="A15" s="27" t="s">
        <v>208</v>
      </c>
      <c r="B15" s="27" t="s">
        <v>1185</v>
      </c>
      <c r="C15" s="27">
        <f>VLOOKUP(A15,Analytical_Standards!$C$2:$J$161,8,FALSE)</f>
        <v>145.157917</v>
      </c>
      <c r="D15" s="27">
        <f>VLOOKUP(fig1e_interferences!B15,Analytical_Standards!$AG$2:$AK$160,5,FALSE)</f>
        <v>102.03171500000001</v>
      </c>
      <c r="E15" s="27">
        <f t="shared" si="0"/>
        <v>0</v>
      </c>
      <c r="F15" s="27">
        <v>0</v>
      </c>
      <c r="G15" s="27" t="str">
        <f>VLOOKUP(A15,Analytical_Standards!$C$2:$K$161,9,FALSE)</f>
        <v>Amino Acid Metabolism</v>
      </c>
    </row>
    <row r="16" spans="1:11" x14ac:dyDescent="0.35">
      <c r="A16" t="s">
        <v>284</v>
      </c>
      <c r="B16" t="s">
        <v>880</v>
      </c>
      <c r="C16">
        <f>VLOOKUP(A16,Analytical_Standards!$C$2:$J$161,8,FALSE)</f>
        <v>443.02435600000001</v>
      </c>
      <c r="D16">
        <f>VLOOKUP(fig1e_interferences!B16,Analytical_Standards!$AG$2:$AK$160,5,FALSE)</f>
        <v>522.99068899999997</v>
      </c>
      <c r="E16">
        <v>0</v>
      </c>
      <c r="F16" s="27">
        <v>1</v>
      </c>
      <c r="G16" s="27" t="str">
        <f>VLOOKUP(A16,Analytical_Standards!$C$2:$K$161,9,FALSE)</f>
        <v>Nucleotide Metabolism</v>
      </c>
    </row>
    <row r="17" spans="1:7" x14ac:dyDescent="0.35">
      <c r="A17" s="27" t="s">
        <v>305</v>
      </c>
      <c r="B17" s="27" t="s">
        <v>869</v>
      </c>
      <c r="C17" s="27">
        <f>VLOOKUP(A17,Analytical_Standards!$C$2:$J$161,8,FALSE)</f>
        <v>347.063108</v>
      </c>
      <c r="D17" s="27">
        <f>VLOOKUP(fig1e_interferences!B17,Analytical_Standards!$AG$2:$AK$160,5,FALSE)</f>
        <v>427.02944099999996</v>
      </c>
      <c r="E17" s="27">
        <v>0</v>
      </c>
      <c r="F17" s="27">
        <v>1</v>
      </c>
      <c r="G17" s="29" t="str">
        <f>VLOOKUP(A17,Analytical_Standards!$C$2:$K$161,9,FALSE)</f>
        <v>Nucleotide Metabolism</v>
      </c>
    </row>
    <row r="18" spans="1:7" x14ac:dyDescent="0.35">
      <c r="A18" s="27" t="s">
        <v>305</v>
      </c>
      <c r="B18" s="27" t="s">
        <v>871</v>
      </c>
      <c r="C18" s="27">
        <f>VLOOKUP(A18,Analytical_Standards!$C$2:$J$161,8,FALSE)</f>
        <v>347.063108</v>
      </c>
      <c r="D18" s="27">
        <f>VLOOKUP(fig1e_interferences!B18,Analytical_Standards!$AG$2:$AK$160,5,FALSE)</f>
        <v>785.15716199999997</v>
      </c>
      <c r="E18" s="27">
        <v>0</v>
      </c>
      <c r="F18" s="27">
        <v>0</v>
      </c>
      <c r="G18" s="29"/>
    </row>
    <row r="19" spans="1:7" x14ac:dyDescent="0.35">
      <c r="A19" t="s">
        <v>310</v>
      </c>
      <c r="B19" t="s">
        <v>874</v>
      </c>
      <c r="C19">
        <f>VLOOKUP(A19,Analytical_Standards!$C$2:$J$161,8,FALSE)</f>
        <v>363.05802299999999</v>
      </c>
      <c r="D19">
        <f>VLOOKUP(fig1e_interferences!B19,Analytical_Standards!$AG$2:$AK$160,5,FALSE)</f>
        <v>443.02435600000001</v>
      </c>
      <c r="E19">
        <v>0</v>
      </c>
      <c r="F19" s="27">
        <v>1</v>
      </c>
      <c r="G19" s="27" t="str">
        <f>VLOOKUP(A19,Analytical_Standards!$C$2:$K$161,9,FALSE)</f>
        <v>Nucleotide Metabolism</v>
      </c>
    </row>
    <row r="20" spans="1:7" x14ac:dyDescent="0.35">
      <c r="A20" s="27" t="s">
        <v>316</v>
      </c>
      <c r="B20" s="27" t="s">
        <v>960</v>
      </c>
      <c r="C20" s="27">
        <f>VLOOKUP(A20,Analytical_Standards!$C$2:$J$161,8,FALSE)</f>
        <v>324.03589099999999</v>
      </c>
      <c r="D20" s="27">
        <f>VLOOKUP(fig1e_interferences!B20,Analytical_Standards!$AG$2:$AK$160,5,FALSE)</f>
        <v>284.07570599999997</v>
      </c>
      <c r="E20" s="27">
        <f t="shared" si="0"/>
        <v>0</v>
      </c>
      <c r="F20" s="27">
        <v>0</v>
      </c>
      <c r="G20" s="27" t="str">
        <f>VLOOKUP(A20,Analytical_Standards!$C$2:$K$161,9,FALSE)</f>
        <v>Nucleotide Metabolism</v>
      </c>
    </row>
    <row r="21" spans="1:7" x14ac:dyDescent="0.35">
      <c r="A21" t="s">
        <v>322</v>
      </c>
      <c r="B21" t="s">
        <v>897</v>
      </c>
      <c r="C21">
        <f>VLOOKUP(A21,Analytical_Standards!$C$2:$J$161,8,FALSE)</f>
        <v>348.047124</v>
      </c>
      <c r="D21">
        <f>VLOOKUP(fig1e_interferences!B21,Analytical_Standards!$AG$2:$AK$160,5,FALSE)</f>
        <v>428.01345699999996</v>
      </c>
      <c r="E21">
        <f t="shared" si="0"/>
        <v>0</v>
      </c>
      <c r="F21" s="27">
        <v>0</v>
      </c>
      <c r="G21" s="27" t="str">
        <f>VLOOKUP(A21,Analytical_Standards!$C$2:$K$161,9,FALSE)</f>
        <v>Nucleotide Metabolism</v>
      </c>
    </row>
    <row r="22" spans="1:7" x14ac:dyDescent="0.35">
      <c r="A22" s="27" t="s">
        <v>343</v>
      </c>
      <c r="B22" s="27" t="s">
        <v>903</v>
      </c>
      <c r="C22" s="27">
        <f>VLOOKUP(A22,Analytical_Standards!$C$2:$J$161,8,FALSE)</f>
        <v>323.051875</v>
      </c>
      <c r="D22" s="27">
        <f>VLOOKUP(fig1e_interferences!B22,Analytical_Standards!$AG$2:$AK$160,5,FALSE)</f>
        <v>403.01820799999996</v>
      </c>
      <c r="E22" s="27">
        <v>0</v>
      </c>
      <c r="F22" s="27">
        <v>1</v>
      </c>
      <c r="G22" s="27" t="str">
        <f>VLOOKUP(A22,Analytical_Standards!$C$2:$K$161,9,FALSE)</f>
        <v>Nucleotide Metabolism</v>
      </c>
    </row>
    <row r="23" spans="1:7" x14ac:dyDescent="0.35">
      <c r="A23" t="s">
        <v>373</v>
      </c>
      <c r="B23" t="s">
        <v>911</v>
      </c>
      <c r="C23">
        <f>VLOOKUP(A23,Analytical_Standards!$C$2:$J$161,8,FALSE)</f>
        <v>136.03853099999998</v>
      </c>
      <c r="D23">
        <f>VLOOKUP(fig1e_interferences!B23,Analytical_Standards!$AG$2:$AK$160,5,FALSE)</f>
        <v>348.047124</v>
      </c>
      <c r="E23">
        <v>0</v>
      </c>
      <c r="F23" s="27">
        <v>1</v>
      </c>
      <c r="G23" s="29" t="str">
        <f>VLOOKUP(A23,Analytical_Standards!$C$2:$K$161,9,FALSE)</f>
        <v>Nucleotide Metabolism</v>
      </c>
    </row>
    <row r="24" spans="1:7" x14ac:dyDescent="0.35">
      <c r="A24" t="s">
        <v>373</v>
      </c>
      <c r="B24" t="s">
        <v>1213</v>
      </c>
      <c r="C24">
        <f>VLOOKUP(A24,Analytical_Standards!$C$2:$J$161,8,FALSE)</f>
        <v>136.03853099999998</v>
      </c>
      <c r="D24">
        <f>VLOOKUP(fig1e_interferences!B24,Analytical_Standards!$AG$2:$AK$160,5,FALSE)</f>
        <v>268.08079099999998</v>
      </c>
      <c r="E24">
        <v>0</v>
      </c>
      <c r="F24" s="27">
        <v>1</v>
      </c>
      <c r="G24" s="29"/>
    </row>
    <row r="25" spans="1:7" x14ac:dyDescent="0.35">
      <c r="A25" s="27" t="s">
        <v>391</v>
      </c>
      <c r="B25" s="27" t="s">
        <v>1211</v>
      </c>
      <c r="C25" s="27">
        <f>VLOOKUP(A25,Analytical_Standards!$C$2:$J$161,8,FALSE)</f>
        <v>283.09168999999997</v>
      </c>
      <c r="D25" s="27">
        <f>VLOOKUP(fig1e_interferences!B25,Analytical_Standards!$AG$2:$AK$160,5,FALSE)</f>
        <v>136.03853099999998</v>
      </c>
      <c r="E25" s="27">
        <v>0</v>
      </c>
      <c r="F25" s="27">
        <v>1</v>
      </c>
      <c r="G25" s="27" t="str">
        <f>VLOOKUP(A25,Analytical_Standards!$C$2:$K$161,9,FALSE)</f>
        <v>Nucleotide Metabolism</v>
      </c>
    </row>
    <row r="26" spans="1:7" x14ac:dyDescent="0.35">
      <c r="A26" t="s">
        <v>403</v>
      </c>
      <c r="B26" t="s">
        <v>1216</v>
      </c>
      <c r="C26">
        <f>VLOOKUP(A26,Analytical_Standards!$C$2:$J$161,8,FALSE)</f>
        <v>244.069558</v>
      </c>
      <c r="D26">
        <f>VLOOKUP(fig1e_interferences!B26,Analytical_Standards!$AG$2:$AK$160,5,FALSE)</f>
        <v>111.043282</v>
      </c>
      <c r="E26">
        <v>0</v>
      </c>
      <c r="F26" s="27">
        <v>0</v>
      </c>
      <c r="G26" s="29" t="str">
        <f>VLOOKUP(A26,Analytical_Standards!$C$2:$K$161,9,FALSE)</f>
        <v>Nucleotide Metabolism</v>
      </c>
    </row>
    <row r="27" spans="1:7" x14ac:dyDescent="0.35">
      <c r="A27" t="s">
        <v>403</v>
      </c>
      <c r="B27" t="s">
        <v>914</v>
      </c>
      <c r="C27">
        <f>VLOOKUP(A27,Analytical_Standards!$C$2:$J$161,8,FALSE)</f>
        <v>244.069558</v>
      </c>
      <c r="D27">
        <f>VLOOKUP(fig1e_interferences!B27,Analytical_Standards!$AG$2:$AK$160,5,FALSE)</f>
        <v>221.08995899999999</v>
      </c>
      <c r="E27">
        <v>0</v>
      </c>
      <c r="F27" s="27">
        <v>0</v>
      </c>
      <c r="G27" s="29"/>
    </row>
    <row r="28" spans="1:7" x14ac:dyDescent="0.35">
      <c r="A28" s="27" t="s">
        <v>409</v>
      </c>
      <c r="B28" s="27" t="s">
        <v>914</v>
      </c>
      <c r="C28" s="27">
        <f>VLOOKUP(A28,Analytical_Standards!$C$2:$J$161,8,FALSE)</f>
        <v>243.08554199999998</v>
      </c>
      <c r="D28" s="27">
        <f>VLOOKUP(fig1e_interferences!B28,Analytical_Standards!$AG$2:$AK$160,5,FALSE)</f>
        <v>221.08995899999999</v>
      </c>
      <c r="E28" s="27">
        <f t="shared" si="0"/>
        <v>0</v>
      </c>
      <c r="F28" s="27">
        <v>0</v>
      </c>
      <c r="G28" s="29" t="str">
        <f>VLOOKUP(A28,Analytical_Standards!$C$2:$K$161,9,FALSE)</f>
        <v>Nucleotide Metabolism</v>
      </c>
    </row>
    <row r="29" spans="1:7" x14ac:dyDescent="0.35">
      <c r="A29" s="27" t="s">
        <v>409</v>
      </c>
      <c r="B29" s="27" t="s">
        <v>929</v>
      </c>
      <c r="C29" s="27">
        <f>VLOOKUP(A29,Analytical_Standards!$C$2:$J$161,8,FALSE)</f>
        <v>243.08554199999998</v>
      </c>
      <c r="D29" s="27">
        <f>VLOOKUP(fig1e_interferences!B29,Analytical_Standards!$AG$2:$AK$160,5,FALSE)</f>
        <v>376.138306</v>
      </c>
      <c r="E29" s="27">
        <v>0</v>
      </c>
      <c r="F29" s="27">
        <v>0</v>
      </c>
      <c r="G29" s="29"/>
    </row>
    <row r="30" spans="1:7" x14ac:dyDescent="0.35">
      <c r="A30" t="s">
        <v>415</v>
      </c>
      <c r="B30" t="s">
        <v>1215</v>
      </c>
      <c r="C30">
        <f>VLOOKUP(A30,Analytical_Standards!$C$2:$J$161,8,FALSE)</f>
        <v>111.043282</v>
      </c>
      <c r="D30">
        <f>VLOOKUP(fig1e_interferences!B30,Analytical_Standards!$AG$2:$AK$160,5,FALSE)</f>
        <v>243.08554199999998</v>
      </c>
      <c r="E30">
        <f t="shared" si="0"/>
        <v>0</v>
      </c>
      <c r="F30" s="27">
        <v>1</v>
      </c>
      <c r="G30" s="27" t="str">
        <f>VLOOKUP(A30,Analytical_Standards!$C$2:$K$161,9,FALSE)</f>
        <v>Nucleotide Metabolism</v>
      </c>
    </row>
    <row r="31" spans="1:7" x14ac:dyDescent="0.35">
      <c r="A31" s="27" t="s">
        <v>491</v>
      </c>
      <c r="B31" s="27" t="s">
        <v>1143</v>
      </c>
      <c r="C31" s="27">
        <f>VLOOKUP(A31,Analytical_Standards!$C$2:$J$161,8,FALSE)</f>
        <v>260.029743</v>
      </c>
      <c r="D31" s="27">
        <f>VLOOKUP(fig1e_interferences!B31,Analytical_Standards!$AG$2:$AK$160,5,FALSE)</f>
        <v>260.029743</v>
      </c>
      <c r="E31" s="27">
        <f t="shared" si="0"/>
        <v>1</v>
      </c>
      <c r="F31" s="27">
        <v>0</v>
      </c>
      <c r="G31" s="27" t="str">
        <f>VLOOKUP(A31,Analytical_Standards!$C$2:$K$161,9,FALSE)</f>
        <v>Central Metabolism</v>
      </c>
    </row>
    <row r="32" spans="1:7" x14ac:dyDescent="0.35">
      <c r="A32" t="s">
        <v>623</v>
      </c>
      <c r="B32" t="s">
        <v>974</v>
      </c>
      <c r="C32">
        <f>VLOOKUP(A32,Analytical_Standards!$C$2:$J$161,8,FALSE)</f>
        <v>123.032049</v>
      </c>
      <c r="D32">
        <f>VLOOKUP(fig1e_interferences!B32,Analytical_Standards!$AG$2:$AK$160,5,FALSE)</f>
        <v>744.05947800000001</v>
      </c>
      <c r="E32">
        <f t="shared" si="0"/>
        <v>0</v>
      </c>
      <c r="F32" s="27">
        <v>1</v>
      </c>
      <c r="G32" s="29" t="str">
        <f>VLOOKUP(A32,Analytical_Standards!$C$2:$K$161,9,FALSE)</f>
        <v>Cofactor Metabolism</v>
      </c>
    </row>
    <row r="33" spans="1:7" x14ac:dyDescent="0.35">
      <c r="A33" t="s">
        <v>623</v>
      </c>
      <c r="B33" t="s">
        <v>921</v>
      </c>
      <c r="C33">
        <f>VLOOKUP(A33,Analytical_Standards!$C$2:$J$161,8,FALSE)</f>
        <v>123.032049</v>
      </c>
      <c r="D33">
        <f>VLOOKUP(fig1e_interferences!B33,Analytical_Standards!$AG$2:$AK$160,5,FALSE)</f>
        <v>122.048033</v>
      </c>
      <c r="E33">
        <f t="shared" si="0"/>
        <v>0</v>
      </c>
      <c r="F33" s="27">
        <v>1</v>
      </c>
      <c r="G33" s="29"/>
    </row>
    <row r="34" spans="1:7" x14ac:dyDescent="0.35">
      <c r="A34" s="27" t="s">
        <v>634</v>
      </c>
      <c r="B34" s="27" t="s">
        <v>985</v>
      </c>
      <c r="C34" s="27">
        <f>VLOOKUP(A34,Analytical_Standards!$C$2:$J$161,8,FALSE)</f>
        <v>743.07546200000002</v>
      </c>
      <c r="D34" s="27">
        <f>VLOOKUP(fig1e_interferences!B34,Analytical_Standards!$AG$2:$AK$160,5,FALSE)</f>
        <v>745.09113200000002</v>
      </c>
      <c r="E34" s="27">
        <f t="shared" si="0"/>
        <v>0</v>
      </c>
      <c r="F34" s="27">
        <v>1</v>
      </c>
      <c r="G34" s="27" t="str">
        <f>VLOOKUP(A34,Analytical_Standards!$C$2:$K$161,9,FALSE)</f>
        <v>Cofactor Metabolism</v>
      </c>
    </row>
    <row r="35" spans="1:7" x14ac:dyDescent="0.35">
      <c r="A35" t="s">
        <v>692</v>
      </c>
      <c r="B35" t="s">
        <v>877</v>
      </c>
      <c r="C35">
        <f>VLOOKUP(A35,Analytical_Standards!$C$2:$J$161,8,FALSE)</f>
        <v>89.047698999999994</v>
      </c>
      <c r="D35">
        <f>VLOOKUP(fig1e_interferences!B35,Analytical_Standards!$AG$2:$AK$160,5,FALSE)</f>
        <v>89.047698999999994</v>
      </c>
      <c r="E35">
        <f t="shared" si="0"/>
        <v>1</v>
      </c>
      <c r="F35" s="27">
        <v>0</v>
      </c>
      <c r="G35" s="29" t="str">
        <f>VLOOKUP(A35,Analytical_Standards!$C$2:$K$161,9,FALSE)</f>
        <v>Amino Acid Metabolism</v>
      </c>
    </row>
    <row r="36" spans="1:7" x14ac:dyDescent="0.35">
      <c r="A36" t="s">
        <v>692</v>
      </c>
      <c r="B36" t="s">
        <v>896</v>
      </c>
      <c r="C36">
        <f>VLOOKUP(A36,Analytical_Standards!$C$2:$J$161,8,FALSE)</f>
        <v>89.047698999999994</v>
      </c>
      <c r="D36">
        <f>VLOOKUP(fig1e_interferences!B36,Analytical_Standards!$AG$2:$AK$160,5,FALSE)</f>
        <v>89.047698999999994</v>
      </c>
      <c r="E36">
        <f t="shared" si="0"/>
        <v>1</v>
      </c>
      <c r="F36" s="27">
        <v>0</v>
      </c>
      <c r="G36" s="29"/>
    </row>
    <row r="37" spans="1:7" x14ac:dyDescent="0.35">
      <c r="A37" s="27" t="s">
        <v>708</v>
      </c>
      <c r="B37" s="27" t="s">
        <v>1215</v>
      </c>
      <c r="C37" s="27">
        <f>VLOOKUP(A37,Analytical_Standards!$C$2:$J$161,8,FALSE)</f>
        <v>244.08818499999998</v>
      </c>
      <c r="D37" s="27">
        <f>VLOOKUP(fig1e_interferences!B37,Analytical_Standards!$AG$2:$AK$160,5,FALSE)</f>
        <v>243.08554199999998</v>
      </c>
      <c r="E37" s="27">
        <v>0</v>
      </c>
      <c r="F37" s="27">
        <v>0</v>
      </c>
      <c r="G37" s="27" t="str">
        <f>VLOOKUP(A37,Analytical_Standards!$C$2:$K$161,9,FALSE)</f>
        <v>Cofactor Metabolism</v>
      </c>
    </row>
    <row r="38" spans="1:7" x14ac:dyDescent="0.35">
      <c r="A38" t="s">
        <v>714</v>
      </c>
      <c r="B38" t="s">
        <v>896</v>
      </c>
      <c r="C38">
        <f>VLOOKUP(A38,Analytical_Standards!$C$2:$J$161,8,FALSE)</f>
        <v>202.21576599999997</v>
      </c>
      <c r="D38">
        <f>VLOOKUP(fig1e_interferences!B38,Analytical_Standards!$AG$2:$AK$160,5,FALSE)</f>
        <v>89.047698999999994</v>
      </c>
      <c r="E38">
        <f t="shared" si="0"/>
        <v>0</v>
      </c>
      <c r="F38" s="27">
        <v>0</v>
      </c>
      <c r="G38" s="29" t="str">
        <f>VLOOKUP(A38,Analytical_Standards!$C$2:$K$161,9,FALSE)</f>
        <v>Amino Acid Metabolism</v>
      </c>
    </row>
    <row r="39" spans="1:7" x14ac:dyDescent="0.35">
      <c r="A39" t="s">
        <v>714</v>
      </c>
      <c r="B39" t="s">
        <v>932</v>
      </c>
      <c r="C39">
        <f>VLOOKUP(A39,Analytical_Standards!$C$2:$J$161,8,FALSE)</f>
        <v>202.21576599999997</v>
      </c>
      <c r="D39">
        <f>VLOOKUP(fig1e_interferences!B39,Analytical_Standards!$AG$2:$AK$160,5,FALSE)</f>
        <v>192.06340999999998</v>
      </c>
      <c r="E39">
        <v>0</v>
      </c>
      <c r="F39" s="27">
        <v>0</v>
      </c>
      <c r="G39" s="29"/>
    </row>
    <row r="40" spans="1:7" x14ac:dyDescent="0.35">
      <c r="A40" t="s">
        <v>714</v>
      </c>
      <c r="B40" t="s">
        <v>1085</v>
      </c>
      <c r="C40">
        <f>VLOOKUP(A40,Analytical_Standards!$C$2:$J$161,8,FALSE)</f>
        <v>202.21576599999997</v>
      </c>
      <c r="D40">
        <f>VLOOKUP(fig1e_interferences!B40,Analytical_Standards!$AG$2:$AK$160,5,FALSE)</f>
        <v>164.08374999999998</v>
      </c>
      <c r="E40">
        <v>0</v>
      </c>
      <c r="F40" s="27">
        <v>0</v>
      </c>
      <c r="G40" s="29"/>
    </row>
    <row r="41" spans="1:7" x14ac:dyDescent="0.35">
      <c r="A41" s="27" t="s">
        <v>726</v>
      </c>
      <c r="B41" s="27" t="s">
        <v>877</v>
      </c>
      <c r="C41" s="27">
        <f>VLOOKUP(A41,Analytical_Standards!$C$2:$J$161,8,FALSE)</f>
        <v>89.047698999999994</v>
      </c>
      <c r="D41" s="27">
        <f>VLOOKUP(fig1e_interferences!B41,Analytical_Standards!$AG$2:$AK$160,5,FALSE)</f>
        <v>89.047698999999994</v>
      </c>
      <c r="E41" s="27">
        <v>0</v>
      </c>
      <c r="F41" s="27">
        <v>0</v>
      </c>
      <c r="G41" s="29" t="str">
        <f>VLOOKUP(A41,Analytical_Standards!$C$2:$K$161,9,FALSE)</f>
        <v>Cofactor Metabolism</v>
      </c>
    </row>
    <row r="42" spans="1:7" x14ac:dyDescent="0.35">
      <c r="A42" s="27" t="s">
        <v>726</v>
      </c>
      <c r="B42" s="27" t="s">
        <v>925</v>
      </c>
      <c r="C42" s="27">
        <f>VLOOKUP(A42,Analytical_Standards!$C$2:$J$161,8,FALSE)</f>
        <v>89.047698999999994</v>
      </c>
      <c r="D42" s="27">
        <f>VLOOKUP(fig1e_interferences!B42,Analytical_Standards!$AG$2:$AK$160,5,FALSE)</f>
        <v>89.047698999999994</v>
      </c>
      <c r="E42" s="27">
        <v>0</v>
      </c>
      <c r="F42" s="27">
        <v>0</v>
      </c>
      <c r="G42" s="29"/>
    </row>
    <row r="43" spans="1:7" x14ac:dyDescent="0.35">
      <c r="A43" t="s">
        <v>743</v>
      </c>
      <c r="B43" t="s">
        <v>972</v>
      </c>
      <c r="C43">
        <f>VLOOKUP(A43,Analytical_Standards!$C$2:$J$161,8,FALSE)</f>
        <v>122.048033</v>
      </c>
      <c r="D43">
        <f>VLOOKUP(fig1e_interferences!B43,Analytical_Standards!$AG$2:$AK$160,5,FALSE)</f>
        <v>663.10912900000005</v>
      </c>
      <c r="E43">
        <f t="shared" si="0"/>
        <v>0</v>
      </c>
      <c r="F43" s="27">
        <v>0</v>
      </c>
      <c r="G43" s="27" t="str">
        <f>VLOOKUP(A43,Analytical_Standards!$C$2:$K$161,9,FALSE)</f>
        <v>Cofactor Metabolism</v>
      </c>
    </row>
    <row r="44" spans="1:7" x14ac:dyDescent="0.35">
      <c r="A44" s="27" t="s">
        <v>814</v>
      </c>
      <c r="B44" s="27" t="s">
        <v>892</v>
      </c>
      <c r="C44" s="27">
        <f>VLOOKUP(A44,Analytical_Standards!$C$2:$J$161,8,FALSE)</f>
        <v>428.01345699999996</v>
      </c>
      <c r="D44" s="27">
        <f>VLOOKUP(fig1e_interferences!B44,Analytical_Standards!$AG$2:$AK$160,5,FALSE)</f>
        <v>507.97978999999998</v>
      </c>
      <c r="E44" s="27">
        <f t="shared" si="0"/>
        <v>0</v>
      </c>
      <c r="F44" s="27">
        <v>1</v>
      </c>
      <c r="G44" s="27" t="str">
        <f>VLOOKUP(A44,Analytical_Standards!$C$2:$K$161,9,FALSE)</f>
        <v>Nucleotide Metabolism</v>
      </c>
    </row>
    <row r="45" spans="1:7" x14ac:dyDescent="0.35">
      <c r="A45" t="s">
        <v>843</v>
      </c>
      <c r="B45" t="s">
        <v>976</v>
      </c>
      <c r="C45">
        <f>VLOOKUP(A45,Analytical_Standards!$C$2:$J$161,8,FALSE)</f>
        <v>178.041235</v>
      </c>
      <c r="D45">
        <f>VLOOKUP(fig1e_interferences!B45,Analytical_Standards!$AG$2:$AK$160,5,FALSE)</f>
        <v>133.03752899999998</v>
      </c>
      <c r="E45">
        <f t="shared" si="0"/>
        <v>0</v>
      </c>
      <c r="F45" s="27">
        <v>0</v>
      </c>
      <c r="G45" s="29" t="str">
        <f>VLOOKUP(A45,Analytical_Standards!$C$2:$K$161,9,FALSE)</f>
        <v>Other</v>
      </c>
    </row>
    <row r="46" spans="1:7" x14ac:dyDescent="0.35">
      <c r="A46" t="s">
        <v>843</v>
      </c>
      <c r="B46" t="s">
        <v>890</v>
      </c>
      <c r="C46">
        <f>VLOOKUP(A46,Analytical_Standards!$C$2:$J$161,8,FALSE)</f>
        <v>178.041235</v>
      </c>
      <c r="D46">
        <f>VLOOKUP(fig1e_interferences!B46,Analytical_Standards!$AG$2:$AK$160,5,FALSE)</f>
        <v>204.08989799999998</v>
      </c>
      <c r="E46">
        <v>0</v>
      </c>
      <c r="F46" s="27">
        <v>0</v>
      </c>
      <c r="G46" s="29"/>
    </row>
    <row r="47" spans="1:7" x14ac:dyDescent="0.35">
      <c r="A47" t="s">
        <v>843</v>
      </c>
      <c r="B47" t="s">
        <v>1198</v>
      </c>
      <c r="C47">
        <f>VLOOKUP(A47,Analytical_Standards!$C$2:$J$161,8,FALSE)</f>
        <v>178.041235</v>
      </c>
      <c r="D47">
        <f>VLOOKUP(fig1e_interferences!B47,Analytical_Standards!$AG$2:$AK$160,5,FALSE)</f>
        <v>146.06916299999997</v>
      </c>
      <c r="E47">
        <f t="shared" si="0"/>
        <v>0</v>
      </c>
      <c r="F47" s="27">
        <v>0</v>
      </c>
      <c r="G47" s="29"/>
    </row>
    <row r="48" spans="1:7" x14ac:dyDescent="0.35">
      <c r="A48" t="s">
        <v>843</v>
      </c>
      <c r="B48" t="s">
        <v>1199</v>
      </c>
      <c r="C48">
        <f>VLOOKUP(A48,Analytical_Standards!$C$2:$J$161,8,FALSE)</f>
        <v>178.041235</v>
      </c>
      <c r="D48">
        <f>VLOOKUP(fig1e_interferences!B48,Analytical_Standards!$AG$2:$AK$160,5,FALSE)</f>
        <v>119.05826399999999</v>
      </c>
      <c r="E48">
        <v>0</v>
      </c>
      <c r="F48" s="27">
        <v>0</v>
      </c>
      <c r="G48" s="29"/>
    </row>
    <row r="49" spans="1:7" x14ac:dyDescent="0.35">
      <c r="A49" t="s">
        <v>843</v>
      </c>
      <c r="B49" t="s">
        <v>957</v>
      </c>
      <c r="C49">
        <f>VLOOKUP(A49,Analytical_Standards!$C$2:$J$161,8,FALSE)</f>
        <v>178.041235</v>
      </c>
      <c r="D49">
        <f>VLOOKUP(fig1e_interferences!B49,Analytical_Standards!$AG$2:$AK$160,5,FALSE)</f>
        <v>131.05826399999998</v>
      </c>
      <c r="E49">
        <v>0</v>
      </c>
      <c r="F49" s="27">
        <v>0</v>
      </c>
      <c r="G49" s="29"/>
    </row>
    <row r="50" spans="1:7" x14ac:dyDescent="0.35">
      <c r="A50" s="27" t="s">
        <v>861</v>
      </c>
      <c r="B50" s="27" t="s">
        <v>973</v>
      </c>
      <c r="C50" s="27">
        <f>VLOOKUP(A50,Analytical_Standards!$C$2:$J$161,8,FALSE)</f>
        <v>121.089169</v>
      </c>
      <c r="D50" s="27">
        <f>VLOOKUP(fig1e_interferences!B50,Analytical_Standards!$AG$2:$AK$160,5,FALSE)</f>
        <v>265.11232799999999</v>
      </c>
      <c r="E50" s="27">
        <v>0</v>
      </c>
      <c r="F50" s="27">
        <v>0</v>
      </c>
      <c r="G50" s="27" t="str">
        <f>VLOOKUP(A50,Analytical_Standards!$C$2:$K$161,9,FALSE)</f>
        <v>Other</v>
      </c>
    </row>
    <row r="51" spans="1:7" x14ac:dyDescent="0.35">
      <c r="A51" t="s">
        <v>1037</v>
      </c>
      <c r="B51" t="s">
        <v>935</v>
      </c>
      <c r="C51">
        <f>VLOOKUP(A51,Analytical_Standards!$C$2:$J$161,8,FALSE)</f>
        <v>176.09498299999998</v>
      </c>
      <c r="D51">
        <f>VLOOKUP(fig1e_interferences!B51,Analytical_Standards!$AG$2:$AK$160,5,FALSE)</f>
        <v>175.09571199999999</v>
      </c>
      <c r="E51">
        <f t="shared" si="0"/>
        <v>0</v>
      </c>
      <c r="F51" s="27">
        <v>0</v>
      </c>
      <c r="G51" s="27" t="str">
        <f>VLOOKUP(A51,Analytical_Standards!$C$2:$K$161,9,FALSE)</f>
        <v>Other</v>
      </c>
    </row>
    <row r="52" spans="1:7" x14ac:dyDescent="0.35">
      <c r="A52" s="27" t="s">
        <v>1048</v>
      </c>
      <c r="B52" s="27" t="s">
        <v>956</v>
      </c>
      <c r="C52" s="27">
        <f>VLOOKUP(A52,Analytical_Standards!$C$2:$J$161,8,FALSE)</f>
        <v>160.10006799999999</v>
      </c>
      <c r="D52" s="27">
        <f>VLOOKUP(fig1e_interferences!B52,Analytical_Standards!$AG$2:$AK$160,5,FALSE)</f>
        <v>160.084813</v>
      </c>
      <c r="E52" s="27">
        <f t="shared" si="0"/>
        <v>0</v>
      </c>
      <c r="F52" s="27">
        <v>0</v>
      </c>
      <c r="G52" s="27" t="str">
        <f>VLOOKUP(A52,Analytical_Standards!$C$2:$K$161,9,FALSE)</f>
        <v>Amino Acid Metabolism</v>
      </c>
    </row>
    <row r="53" spans="1:7" x14ac:dyDescent="0.35">
      <c r="A53" t="s">
        <v>139</v>
      </c>
      <c r="B53" t="s">
        <v>926</v>
      </c>
      <c r="C53">
        <f>VLOOKUP(A53,Analytical_Standards!$C$2:$J$161,8,FALSE)</f>
        <v>130.06301499999998</v>
      </c>
      <c r="D53">
        <f>VLOOKUP(fig1e_interferences!B53,Analytical_Standards!$AG$2:$AK$160,5,FALSE)</f>
        <v>130.06301499999998</v>
      </c>
      <c r="E53">
        <f t="shared" si="0"/>
        <v>1</v>
      </c>
      <c r="F53" s="27">
        <v>0</v>
      </c>
      <c r="G53" s="27" t="str">
        <f>VLOOKUP(A53,Analytical_Standards!$C$2:$K$161,9,FALSE)</f>
        <v>Amino Acid Metabolism</v>
      </c>
    </row>
    <row r="54" spans="1:7" x14ac:dyDescent="0.35">
      <c r="A54" s="27" t="s">
        <v>145</v>
      </c>
      <c r="B54" s="27" t="s">
        <v>949</v>
      </c>
      <c r="C54" s="27">
        <f>VLOOKUP(A54,Analytical_Standards!$C$2:$J$161,8,FALSE)</f>
        <v>130.06301499999998</v>
      </c>
      <c r="D54" s="27">
        <f>VLOOKUP(fig1e_interferences!B54,Analytical_Standards!$AG$2:$AK$160,5,FALSE)</f>
        <v>130.06301499999998</v>
      </c>
      <c r="E54" s="27">
        <f t="shared" si="0"/>
        <v>1</v>
      </c>
      <c r="F54" s="27">
        <v>0</v>
      </c>
      <c r="G54" s="27" t="str">
        <f>VLOOKUP(A54,Analytical_Standards!$C$2:$K$161,9,FALSE)</f>
        <v>Amino Acid Metabolism</v>
      </c>
    </row>
    <row r="55" spans="1:7" x14ac:dyDescent="0.35">
      <c r="A55" t="s">
        <v>156</v>
      </c>
      <c r="B55" t="s">
        <v>1183</v>
      </c>
      <c r="C55">
        <f>VLOOKUP(A55,Analytical_Standards!$C$2:$J$161,8,FALSE)</f>
        <v>180.04227999999998</v>
      </c>
      <c r="D55">
        <f>VLOOKUP(fig1e_interferences!B55,Analytical_Standards!$AG$2:$AK$160,5,FALSE)</f>
        <v>226.04775999999998</v>
      </c>
      <c r="E55">
        <f t="shared" si="0"/>
        <v>0</v>
      </c>
      <c r="F55" s="27">
        <v>0</v>
      </c>
      <c r="G55" s="27" t="str">
        <f>VLOOKUP(A55,Analytical_Standards!$C$2:$K$161,9,FALSE)</f>
        <v>Amino Acid Metabolism</v>
      </c>
    </row>
    <row r="56" spans="1:7" x14ac:dyDescent="0.35">
      <c r="A56" s="27" t="s">
        <v>168</v>
      </c>
      <c r="B56" s="27" t="s">
        <v>1115</v>
      </c>
      <c r="C56" s="27">
        <f>VLOOKUP(A56,Analytical_Standards!$C$2:$J$161,8,FALSE)</f>
        <v>226.04775999999998</v>
      </c>
      <c r="D56" s="27">
        <f>VLOOKUP(fig1e_interferences!B56,Analytical_Standards!$AG$2:$AK$160,5,FALSE)</f>
        <v>226.04775999999998</v>
      </c>
      <c r="E56" s="27">
        <f t="shared" si="0"/>
        <v>1</v>
      </c>
      <c r="F56" s="27">
        <v>0</v>
      </c>
      <c r="G56" s="27" t="str">
        <f>VLOOKUP(A56,Analytical_Standards!$C$2:$K$161,9,FALSE)</f>
        <v>Amino Acid Metabolism</v>
      </c>
    </row>
    <row r="57" spans="1:7" x14ac:dyDescent="0.35">
      <c r="A57" t="s">
        <v>180</v>
      </c>
      <c r="B57" t="s">
        <v>890</v>
      </c>
      <c r="C57">
        <f>VLOOKUP(A57,Analytical_Standards!$C$2:$J$161,8,FALSE)</f>
        <v>117.057869</v>
      </c>
      <c r="D57">
        <f>VLOOKUP(fig1e_interferences!B57,Analytical_Standards!$AG$2:$AK$160,5,FALSE)</f>
        <v>204.08989799999998</v>
      </c>
      <c r="E57">
        <v>0</v>
      </c>
      <c r="F57" s="27">
        <v>1</v>
      </c>
      <c r="G57" s="27" t="str">
        <f>VLOOKUP(A57,Analytical_Standards!$C$2:$K$161,9,FALSE)</f>
        <v>Amino Acid Metabolism</v>
      </c>
    </row>
    <row r="58" spans="1:7" x14ac:dyDescent="0.35">
      <c r="A58" s="27" t="s">
        <v>190</v>
      </c>
      <c r="B58" s="27" t="s">
        <v>955</v>
      </c>
      <c r="C58" s="27">
        <f>VLOOKUP(A58,Analytical_Standards!$C$2:$J$161,8,FALSE)</f>
        <v>172.037195</v>
      </c>
      <c r="D58" s="27">
        <f>VLOOKUP(fig1e_interferences!B58,Analytical_Standards!$AG$2:$AK$160,5,FALSE)</f>
        <v>190.04775999999998</v>
      </c>
      <c r="E58" s="27">
        <v>0</v>
      </c>
      <c r="F58" s="27">
        <v>1</v>
      </c>
      <c r="G58" s="27" t="str">
        <f>VLOOKUP(A58,Analytical_Standards!$C$2:$K$161,9,FALSE)</f>
        <v>Amino Acid Metabolism</v>
      </c>
    </row>
    <row r="59" spans="1:7" x14ac:dyDescent="0.35">
      <c r="A59" t="s">
        <v>226</v>
      </c>
      <c r="B59" t="s">
        <v>1115</v>
      </c>
      <c r="C59">
        <f>VLOOKUP(A59,Analytical_Standards!$C$2:$J$161,8,FALSE)</f>
        <v>164.04736499999999</v>
      </c>
      <c r="D59">
        <f>VLOOKUP(fig1e_interferences!B59,Analytical_Standards!$AG$2:$AK$160,5,FALSE)</f>
        <v>226.04775999999998</v>
      </c>
      <c r="E59">
        <f t="shared" si="0"/>
        <v>0</v>
      </c>
      <c r="F59" s="27">
        <v>0</v>
      </c>
      <c r="G59" s="27" t="str">
        <f>VLOOKUP(A59,Analytical_Standards!$C$2:$K$161,9,FALSE)</f>
        <v>Amino Acid Metabolism</v>
      </c>
    </row>
    <row r="60" spans="1:7" x14ac:dyDescent="0.35">
      <c r="A60" s="27" t="s">
        <v>250</v>
      </c>
      <c r="B60" s="27" t="s">
        <v>895</v>
      </c>
      <c r="C60" s="27">
        <f>VLOOKUP(A60,Analytical_Standards!$C$2:$J$161,8,FALSE)</f>
        <v>174.05284499999999</v>
      </c>
      <c r="D60" s="27">
        <f>VLOOKUP(fig1e_interferences!B60,Analytical_Standards!$AG$2:$AK$160,5,FALSE)</f>
        <v>172.01369799999998</v>
      </c>
      <c r="E60" s="27">
        <f t="shared" si="0"/>
        <v>0</v>
      </c>
      <c r="F60" s="27">
        <v>0</v>
      </c>
      <c r="G60" s="27" t="str">
        <f>VLOOKUP(A60,Analytical_Standards!$C$2:$K$161,9,FALSE)</f>
        <v>Amino Acid Metabolism</v>
      </c>
    </row>
    <row r="61" spans="1:7" x14ac:dyDescent="0.35">
      <c r="A61" t="s">
        <v>290</v>
      </c>
      <c r="B61" t="s">
        <v>889</v>
      </c>
      <c r="C61">
        <f>VLOOKUP(A61,Analytical_Standards!$C$2:$J$161,8,FALSE)</f>
        <v>404.00222400000001</v>
      </c>
      <c r="D61">
        <f>VLOOKUP(fig1e_interferences!B61,Analytical_Standards!$AG$2:$AK$160,5,FALSE)</f>
        <v>483.96855699999998</v>
      </c>
      <c r="E61">
        <f t="shared" si="0"/>
        <v>0</v>
      </c>
      <c r="F61" s="27">
        <v>1</v>
      </c>
      <c r="G61" s="27" t="str">
        <f>VLOOKUP(A61,Analytical_Standards!$C$2:$K$161,9,FALSE)</f>
        <v>Nucleotide Metabolism</v>
      </c>
    </row>
    <row r="62" spans="1:7" x14ac:dyDescent="0.35">
      <c r="A62" s="27" t="s">
        <v>367</v>
      </c>
      <c r="B62" s="27" t="s">
        <v>887</v>
      </c>
      <c r="C62" s="27">
        <f>VLOOKUP(A62,Analytical_Standards!$C$2:$J$161,8,FALSE)</f>
        <v>151.04942999999997</v>
      </c>
      <c r="D62" s="27">
        <f>VLOOKUP(fig1e_interferences!B62,Analytical_Standards!$AG$2:$AK$160,5,FALSE)</f>
        <v>149.05107099999998</v>
      </c>
      <c r="E62" s="27">
        <f t="shared" si="0"/>
        <v>0</v>
      </c>
      <c r="F62" s="27">
        <v>0</v>
      </c>
      <c r="G62" s="27" t="str">
        <f>VLOOKUP(A62,Analytical_Standards!$C$2:$K$161,9,FALSE)</f>
        <v>Nucleotide Metabolism</v>
      </c>
    </row>
    <row r="63" spans="1:7" x14ac:dyDescent="0.35">
      <c r="A63" t="s">
        <v>397</v>
      </c>
      <c r="B63" t="s">
        <v>931</v>
      </c>
      <c r="C63">
        <f>VLOOKUP(A63,Analytical_Standards!$C$2:$J$161,8,FALSE)</f>
        <v>112.027298</v>
      </c>
      <c r="D63">
        <f>VLOOKUP(fig1e_interferences!B63,Analytical_Standards!$AG$2:$AK$160,5,FALSE)</f>
        <v>156.01712799999999</v>
      </c>
      <c r="E63">
        <f t="shared" si="0"/>
        <v>0</v>
      </c>
      <c r="F63" s="27">
        <v>0</v>
      </c>
      <c r="G63" s="27" t="str">
        <f>VLOOKUP(A63,Analytical_Standards!$C$2:$K$161,9,FALSE)</f>
        <v>Nucleotide Metabolism</v>
      </c>
    </row>
    <row r="64" spans="1:7" x14ac:dyDescent="0.35">
      <c r="A64" s="27" t="s">
        <v>451</v>
      </c>
      <c r="B64" s="27" t="s">
        <v>891</v>
      </c>
      <c r="C64" s="27">
        <f>VLOOKUP(A64,Analytical_Standards!$C$2:$J$161,8,FALSE)</f>
        <v>169.99804799999998</v>
      </c>
      <c r="D64" s="27">
        <f>VLOOKUP(fig1e_interferences!B64,Analytical_Standards!$AG$2:$AK$160,5,FALSE)</f>
        <v>165.07899899999998</v>
      </c>
      <c r="E64" s="27">
        <f t="shared" si="0"/>
        <v>0</v>
      </c>
      <c r="F64" s="27">
        <v>0</v>
      </c>
      <c r="G64" s="29" t="str">
        <f>VLOOKUP(A64,Analytical_Standards!$C$2:$K$161,9,FALSE)</f>
        <v>Central Metabolism</v>
      </c>
    </row>
    <row r="65" spans="1:7" x14ac:dyDescent="0.35">
      <c r="A65" s="27" t="s">
        <v>451</v>
      </c>
      <c r="B65" s="27" t="s">
        <v>902</v>
      </c>
      <c r="C65" s="27">
        <f>VLOOKUP(A65,Analytical_Standards!$C$2:$J$161,8,FALSE)</f>
        <v>169.99804799999998</v>
      </c>
      <c r="D65" s="27">
        <f>VLOOKUP(fig1e_interferences!B65,Analytical_Standards!$AG$2:$AK$160,5,FALSE)</f>
        <v>169.99804799999998</v>
      </c>
      <c r="E65" s="27">
        <v>0</v>
      </c>
      <c r="F65" s="27">
        <v>0</v>
      </c>
      <c r="G65" s="29"/>
    </row>
    <row r="66" spans="1:7" x14ac:dyDescent="0.35">
      <c r="A66" t="s">
        <v>474</v>
      </c>
      <c r="B66" t="s">
        <v>891</v>
      </c>
      <c r="C66">
        <f>VLOOKUP(A66,Analytical_Standards!$C$2:$J$161,8,FALSE)</f>
        <v>88.016064999999998</v>
      </c>
      <c r="D66">
        <f>VLOOKUP(fig1e_interferences!B66,Analytical_Standards!$AG$2:$AK$160,5,FALSE)</f>
        <v>165.07899899999998</v>
      </c>
      <c r="E66">
        <v>0</v>
      </c>
      <c r="F66" s="27">
        <v>0</v>
      </c>
      <c r="G66" s="29" t="str">
        <f>VLOOKUP(A66,Analytical_Standards!$C$2:$K$161,9,FALSE)</f>
        <v>Central Metabolism</v>
      </c>
    </row>
    <row r="67" spans="1:7" x14ac:dyDescent="0.35">
      <c r="A67" t="s">
        <v>474</v>
      </c>
      <c r="B67" t="s">
        <v>890</v>
      </c>
      <c r="C67">
        <f>VLOOKUP(A67,Analytical_Standards!$C$2:$J$161,8,FALSE)</f>
        <v>88.016064999999998</v>
      </c>
      <c r="D67">
        <f>VLOOKUP(fig1e_interferences!B67,Analytical_Standards!$AG$2:$AK$160,5,FALSE)</f>
        <v>204.08989799999998</v>
      </c>
      <c r="E67">
        <f t="shared" ref="E67:E104" si="2">(C67=D67)*1</f>
        <v>0</v>
      </c>
      <c r="F67" s="27">
        <v>0</v>
      </c>
      <c r="G67" s="29"/>
    </row>
    <row r="68" spans="1:7" x14ac:dyDescent="0.35">
      <c r="A68" t="s">
        <v>474</v>
      </c>
      <c r="B68" t="s">
        <v>1183</v>
      </c>
      <c r="C68">
        <f>VLOOKUP(A68,Analytical_Standards!$C$2:$J$161,8,FALSE)</f>
        <v>88.016064999999998</v>
      </c>
      <c r="D68">
        <f>VLOOKUP(fig1e_interferences!B68,Analytical_Standards!$AG$2:$AK$160,5,FALSE)</f>
        <v>226.04775999999998</v>
      </c>
      <c r="E68">
        <v>0</v>
      </c>
      <c r="F68" s="27">
        <v>0</v>
      </c>
      <c r="G68" s="29"/>
    </row>
    <row r="69" spans="1:7" x14ac:dyDescent="0.35">
      <c r="A69" s="27" t="s">
        <v>480</v>
      </c>
      <c r="B69" s="27" t="s">
        <v>1223</v>
      </c>
      <c r="C69" s="27">
        <f>VLOOKUP(A69,Analytical_Standards!$C$2:$J$161,8,FALSE)</f>
        <v>260.029743</v>
      </c>
      <c r="D69" s="27">
        <f>VLOOKUP(fig1e_interferences!B69,Analytical_Standards!$AG$2:$AK$160,5,FALSE)</f>
        <v>260.029743</v>
      </c>
      <c r="E69" s="27">
        <v>0</v>
      </c>
      <c r="F69" s="27">
        <v>0</v>
      </c>
      <c r="G69" s="29" t="str">
        <f>VLOOKUP(A69,Analytical_Standards!$C$2:$K$161,9,FALSE)</f>
        <v>Central Metabolism</v>
      </c>
    </row>
    <row r="70" spans="1:7" x14ac:dyDescent="0.35">
      <c r="A70" s="27" t="s">
        <v>480</v>
      </c>
      <c r="B70" s="27" t="s">
        <v>1143</v>
      </c>
      <c r="C70" s="27">
        <f>VLOOKUP(A70,Analytical_Standards!$C$2:$J$161,8,FALSE)</f>
        <v>260.029743</v>
      </c>
      <c r="D70" s="27">
        <f>VLOOKUP(fig1e_interferences!B70,Analytical_Standards!$AG$2:$AK$160,5,FALSE)</f>
        <v>260.029743</v>
      </c>
      <c r="E70" s="27">
        <v>0</v>
      </c>
      <c r="F70" s="27">
        <v>0</v>
      </c>
      <c r="G70" s="29"/>
    </row>
    <row r="71" spans="1:7" x14ac:dyDescent="0.35">
      <c r="A71" t="s">
        <v>486</v>
      </c>
      <c r="B71" t="s">
        <v>1223</v>
      </c>
      <c r="C71">
        <f>VLOOKUP(A71,Analytical_Standards!$C$2:$J$161,8,FALSE)</f>
        <v>260.029743</v>
      </c>
      <c r="D71">
        <f>VLOOKUP(fig1e_interferences!B71,Analytical_Standards!$AG$2:$AK$160,5,FALSE)</f>
        <v>260.029743</v>
      </c>
      <c r="E71">
        <v>0</v>
      </c>
      <c r="F71" s="27">
        <v>0</v>
      </c>
      <c r="G71" s="29" t="str">
        <f>VLOOKUP(A71,Analytical_Standards!$C$2:$K$161,9,FALSE)</f>
        <v>Central Metabolism</v>
      </c>
    </row>
    <row r="72" spans="1:7" x14ac:dyDescent="0.35">
      <c r="A72" t="s">
        <v>486</v>
      </c>
      <c r="B72" t="s">
        <v>979</v>
      </c>
      <c r="C72">
        <f>VLOOKUP(A72,Analytical_Standards!$C$2:$J$161,8,FALSE)</f>
        <v>260.029743</v>
      </c>
      <c r="D72">
        <f>VLOOKUP(fig1e_interferences!B72,Analytical_Standards!$AG$2:$AK$160,5,FALSE)</f>
        <v>260.029743</v>
      </c>
      <c r="E72">
        <v>0</v>
      </c>
      <c r="F72" s="27">
        <v>0</v>
      </c>
      <c r="G72" s="29"/>
    </row>
    <row r="73" spans="1:7" x14ac:dyDescent="0.35">
      <c r="A73" s="27" t="s">
        <v>496</v>
      </c>
      <c r="B73" s="27" t="s">
        <v>1183</v>
      </c>
      <c r="C73" s="27">
        <f>VLOOKUP(A73,Analytical_Standards!$C$2:$J$161,8,FALSE)</f>
        <v>259.045727</v>
      </c>
      <c r="D73" s="27">
        <f>VLOOKUP(fig1e_interferences!B73,Analytical_Standards!$AG$2:$AK$160,5,FALSE)</f>
        <v>226.04775999999998</v>
      </c>
      <c r="E73" s="27">
        <v>0</v>
      </c>
      <c r="F73" s="27">
        <v>0</v>
      </c>
      <c r="G73" s="27" t="str">
        <f>VLOOKUP(A73,Analytical_Standards!$C$2:$K$161,9,FALSE)</f>
        <v>Central Metabolism</v>
      </c>
    </row>
    <row r="74" spans="1:7" x14ac:dyDescent="0.35">
      <c r="A74" t="s">
        <v>514</v>
      </c>
      <c r="B74" t="s">
        <v>976</v>
      </c>
      <c r="C74">
        <f>VLOOKUP(A74,Analytical_Standards!$C$2:$J$161,8,FALSE)</f>
        <v>200.008613</v>
      </c>
      <c r="D74">
        <f>VLOOKUP(fig1e_interferences!B74,Analytical_Standards!$AG$2:$AK$160,5,FALSE)</f>
        <v>133.03752899999998</v>
      </c>
      <c r="E74">
        <f t="shared" si="2"/>
        <v>0</v>
      </c>
      <c r="F74" s="27">
        <v>0</v>
      </c>
      <c r="G74" s="29" t="str">
        <f>VLOOKUP(A74,Analytical_Standards!$C$2:$K$161,9,FALSE)</f>
        <v>Central Metabolism</v>
      </c>
    </row>
    <row r="75" spans="1:7" x14ac:dyDescent="0.35">
      <c r="A75" t="s">
        <v>514</v>
      </c>
      <c r="B75" t="s">
        <v>881</v>
      </c>
      <c r="C75">
        <f>VLOOKUP(A75,Analytical_Standards!$C$2:$J$161,8,FALSE)</f>
        <v>200.008613</v>
      </c>
      <c r="D75">
        <f>VLOOKUP(fig1e_interferences!B75,Analytical_Standards!$AG$2:$AK$160,5,FALSE)</f>
        <v>146.105548</v>
      </c>
      <c r="E75">
        <v>0</v>
      </c>
      <c r="F75" s="27">
        <v>0</v>
      </c>
      <c r="G75" s="29"/>
    </row>
    <row r="76" spans="1:7" x14ac:dyDescent="0.35">
      <c r="A76" s="27" t="s">
        <v>520</v>
      </c>
      <c r="B76" s="27" t="s">
        <v>1148</v>
      </c>
      <c r="C76" s="27">
        <f>VLOOKUP(A76,Analytical_Standards!$C$2:$J$161,8,FALSE)</f>
        <v>230.01917799999998</v>
      </c>
      <c r="D76" s="27">
        <f>VLOOKUP(fig1e_interferences!B76,Analytical_Standards!$AG$2:$AK$160,5,FALSE)</f>
        <v>230.01917799999998</v>
      </c>
      <c r="E76" s="27">
        <v>0</v>
      </c>
      <c r="F76" s="27">
        <v>0</v>
      </c>
      <c r="G76" s="29" t="str">
        <f>VLOOKUP(A76,Analytical_Standards!$C$2:$K$161,9,FALSE)</f>
        <v>Central Metabolism</v>
      </c>
    </row>
    <row r="77" spans="1:7" x14ac:dyDescent="0.35">
      <c r="A77" s="27" t="s">
        <v>520</v>
      </c>
      <c r="B77" s="27" t="s">
        <v>1149</v>
      </c>
      <c r="C77" s="27">
        <f>VLOOKUP(A77,Analytical_Standards!$C$2:$J$161,8,FALSE)</f>
        <v>230.01917799999998</v>
      </c>
      <c r="D77" s="27">
        <f>VLOOKUP(fig1e_interferences!B77,Analytical_Standards!$AG$2:$AK$160,5,FALSE)</f>
        <v>230.01917799999998</v>
      </c>
      <c r="E77" s="27">
        <v>0</v>
      </c>
      <c r="F77" s="27">
        <v>0</v>
      </c>
      <c r="G77" s="29"/>
    </row>
    <row r="78" spans="1:7" x14ac:dyDescent="0.35">
      <c r="A78" t="s">
        <v>526</v>
      </c>
      <c r="B78" t="s">
        <v>1147</v>
      </c>
      <c r="C78">
        <f>VLOOKUP(A78,Analytical_Standards!$C$2:$J$161,8,FALSE)</f>
        <v>230.01917799999998</v>
      </c>
      <c r="D78">
        <f>VLOOKUP(fig1e_interferences!B78,Analytical_Standards!$AG$2:$AK$160,5,FALSE)</f>
        <v>230.01917799999998</v>
      </c>
      <c r="E78">
        <v>0</v>
      </c>
      <c r="F78" s="27">
        <v>0</v>
      </c>
      <c r="G78" s="29" t="str">
        <f>VLOOKUP(A78,Analytical_Standards!$C$2:$K$161,9,FALSE)</f>
        <v>Central Metabolism</v>
      </c>
    </row>
    <row r="79" spans="1:7" x14ac:dyDescent="0.35">
      <c r="A79" t="s">
        <v>526</v>
      </c>
      <c r="B79" t="s">
        <v>1149</v>
      </c>
      <c r="C79">
        <f>VLOOKUP(A79,Analytical_Standards!$C$2:$J$161,8,FALSE)</f>
        <v>230.01917799999998</v>
      </c>
      <c r="D79">
        <f>VLOOKUP(fig1e_interferences!B79,Analytical_Standards!$AG$2:$AK$160,5,FALSE)</f>
        <v>230.01917799999998</v>
      </c>
      <c r="E79">
        <v>0</v>
      </c>
      <c r="F79" s="27">
        <v>0</v>
      </c>
      <c r="G79" s="29"/>
    </row>
    <row r="80" spans="1:7" x14ac:dyDescent="0.35">
      <c r="A80" s="27" t="s">
        <v>531</v>
      </c>
      <c r="B80" s="27" t="s">
        <v>1147</v>
      </c>
      <c r="C80" s="27">
        <f>VLOOKUP(A80,Analytical_Standards!$C$2:$J$161,8,FALSE)</f>
        <v>230.01917799999998</v>
      </c>
      <c r="D80" s="27">
        <f>VLOOKUP(fig1e_interferences!B80,Analytical_Standards!$AG$2:$AK$160,5,FALSE)</f>
        <v>230.01917799999998</v>
      </c>
      <c r="E80" s="27">
        <v>0</v>
      </c>
      <c r="F80" s="27">
        <v>0</v>
      </c>
      <c r="G80" s="29" t="str">
        <f>VLOOKUP(A80,Analytical_Standards!$C$2:$K$161,9,FALSE)</f>
        <v>Central Metabolism</v>
      </c>
    </row>
    <row r="81" spans="1:7" x14ac:dyDescent="0.35">
      <c r="A81" s="27" t="s">
        <v>531</v>
      </c>
      <c r="B81" s="27" t="s">
        <v>1148</v>
      </c>
      <c r="C81" s="27">
        <f>VLOOKUP(A81,Analytical_Standards!$C$2:$J$161,8,FALSE)</f>
        <v>230.01917799999998</v>
      </c>
      <c r="D81" s="27">
        <f>VLOOKUP(fig1e_interferences!B81,Analytical_Standards!$AG$2:$AK$160,5,FALSE)</f>
        <v>230.01917799999998</v>
      </c>
      <c r="E81" s="27">
        <v>0</v>
      </c>
      <c r="F81" s="27">
        <v>0</v>
      </c>
      <c r="G81" s="29"/>
    </row>
    <row r="82" spans="1:7" x14ac:dyDescent="0.35">
      <c r="A82" t="s">
        <v>559</v>
      </c>
      <c r="B82" t="s">
        <v>890</v>
      </c>
      <c r="C82">
        <f>VLOOKUP(A82,Analytical_Standards!$C$2:$J$161,8,FALSE)</f>
        <v>192.02702499999998</v>
      </c>
      <c r="D82">
        <f>VLOOKUP(fig1e_interferences!B82,Analytical_Standards!$AG$2:$AK$160,5,FALSE)</f>
        <v>204.08989799999998</v>
      </c>
      <c r="E82">
        <v>0</v>
      </c>
      <c r="F82" s="27">
        <v>0</v>
      </c>
      <c r="G82" s="27" t="str">
        <f>VLOOKUP(A82,Analytical_Standards!$C$2:$K$161,9,FALSE)</f>
        <v>Central Metabolism</v>
      </c>
    </row>
    <row r="83" spans="1:7" x14ac:dyDescent="0.35">
      <c r="A83" s="27" t="s">
        <v>565</v>
      </c>
      <c r="B83" s="27" t="s">
        <v>890</v>
      </c>
      <c r="C83" s="27">
        <f>VLOOKUP(A83,Analytical_Standards!$C$2:$J$161,8,FALSE)</f>
        <v>192.02702499999998</v>
      </c>
      <c r="D83" s="27">
        <f>VLOOKUP(fig1e_interferences!B83,Analytical_Standards!$AG$2:$AK$160,5,FALSE)</f>
        <v>204.08989799999998</v>
      </c>
      <c r="E83" s="27">
        <v>0</v>
      </c>
      <c r="F83" s="27">
        <v>0</v>
      </c>
      <c r="G83" s="27" t="str">
        <f>VLOOKUP(A83,Analytical_Standards!$C$2:$K$161,9,FALSE)</f>
        <v>Central Metabolism</v>
      </c>
    </row>
    <row r="84" spans="1:7" x14ac:dyDescent="0.35">
      <c r="A84" t="s">
        <v>570</v>
      </c>
      <c r="B84" t="s">
        <v>919</v>
      </c>
      <c r="C84">
        <f>VLOOKUP(A84,Analytical_Standards!$C$2:$J$161,8,FALSE)</f>
        <v>116.01098</v>
      </c>
      <c r="D84">
        <f>VLOOKUP(fig1e_interferences!B84,Analytical_Standards!$AG$2:$AK$160,5,FALSE)</f>
        <v>134.02154499999997</v>
      </c>
      <c r="E84">
        <v>0</v>
      </c>
      <c r="F84" s="27">
        <v>0</v>
      </c>
      <c r="G84" s="27" t="str">
        <f>VLOOKUP(A84,Analytical_Standards!$C$2:$K$161,9,FALSE)</f>
        <v>Central Metabolism</v>
      </c>
    </row>
    <row r="85" spans="1:7" x14ac:dyDescent="0.35">
      <c r="A85" s="27" t="s">
        <v>599</v>
      </c>
      <c r="B85" s="27" t="s">
        <v>976</v>
      </c>
      <c r="C85" s="27">
        <f>VLOOKUP(A85,Analytical_Standards!$C$2:$J$161,8,FALSE)</f>
        <v>74.000415000000004</v>
      </c>
      <c r="D85" s="27">
        <f>VLOOKUP(fig1e_interferences!B85,Analytical_Standards!$AG$2:$AK$160,5,FALSE)</f>
        <v>133.03752899999998</v>
      </c>
      <c r="E85" s="27">
        <f t="shared" si="2"/>
        <v>0</v>
      </c>
      <c r="F85" s="27">
        <v>0</v>
      </c>
      <c r="G85" s="29" t="str">
        <f>VLOOKUP(A85,Analytical_Standards!$C$2:$K$161,9,FALSE)</f>
        <v>Central Metabolism</v>
      </c>
    </row>
    <row r="86" spans="1:7" x14ac:dyDescent="0.35">
      <c r="A86" s="27" t="s">
        <v>599</v>
      </c>
      <c r="B86" s="27" t="s">
        <v>893</v>
      </c>
      <c r="C86" s="27">
        <f>VLOOKUP(A86,Analytical_Standards!$C$2:$J$161,8,FALSE)</f>
        <v>74.000415000000004</v>
      </c>
      <c r="D86" s="27">
        <f>VLOOKUP(fig1e_interferences!B86,Analytical_Standards!$AG$2:$AK$160,5,FALSE)</f>
        <v>181.07391399999997</v>
      </c>
      <c r="E86" s="27">
        <f t="shared" si="2"/>
        <v>0</v>
      </c>
      <c r="F86" s="27">
        <v>0</v>
      </c>
      <c r="G86" s="29"/>
    </row>
    <row r="87" spans="1:7" x14ac:dyDescent="0.35">
      <c r="A87" s="27" t="s">
        <v>599</v>
      </c>
      <c r="B87" s="27" t="s">
        <v>877</v>
      </c>
      <c r="C87" s="27">
        <f>VLOOKUP(A87,Analytical_Standards!$C$2:$J$161,8,FALSE)</f>
        <v>74.000415000000004</v>
      </c>
      <c r="D87" s="27">
        <f>VLOOKUP(fig1e_interferences!B87,Analytical_Standards!$AG$2:$AK$160,5,FALSE)</f>
        <v>89.047698999999994</v>
      </c>
      <c r="E87" s="27">
        <f t="shared" si="2"/>
        <v>0</v>
      </c>
      <c r="F87" s="27">
        <v>0</v>
      </c>
      <c r="G87" s="29"/>
    </row>
    <row r="88" spans="1:7" x14ac:dyDescent="0.35">
      <c r="A88" t="s">
        <v>656</v>
      </c>
      <c r="B88" t="s">
        <v>976</v>
      </c>
      <c r="C88">
        <f>VLOOKUP(A88,Analytical_Standards!$C$2:$J$161,8,FALSE)</f>
        <v>307.08382899999998</v>
      </c>
      <c r="D88">
        <f>VLOOKUP(fig1e_interferences!B88,Analytical_Standards!$AG$2:$AK$160,5,FALSE)</f>
        <v>133.03752899999998</v>
      </c>
      <c r="E88">
        <f t="shared" si="2"/>
        <v>0</v>
      </c>
      <c r="F88" s="27">
        <v>0</v>
      </c>
      <c r="G88" s="29" t="str">
        <f>VLOOKUP(A88,Analytical_Standards!$C$2:$K$161,9,FALSE)</f>
        <v>Antioxidants</v>
      </c>
    </row>
    <row r="89" spans="1:7" x14ac:dyDescent="0.35">
      <c r="A89" t="s">
        <v>656</v>
      </c>
      <c r="B89" t="s">
        <v>893</v>
      </c>
      <c r="C89">
        <f>VLOOKUP(A89,Analytical_Standards!$C$2:$J$161,8,FALSE)</f>
        <v>307.08382899999998</v>
      </c>
      <c r="D89">
        <f>VLOOKUP(fig1e_interferences!B89,Analytical_Standards!$AG$2:$AK$160,5,FALSE)</f>
        <v>181.07391399999997</v>
      </c>
      <c r="E89">
        <f t="shared" si="2"/>
        <v>0</v>
      </c>
      <c r="F89" s="27">
        <v>0</v>
      </c>
      <c r="G89" s="29"/>
    </row>
    <row r="90" spans="1:7" x14ac:dyDescent="0.35">
      <c r="A90" t="s">
        <v>656</v>
      </c>
      <c r="B90" t="s">
        <v>891</v>
      </c>
      <c r="C90">
        <f>VLOOKUP(A90,Analytical_Standards!$C$2:$J$161,8,FALSE)</f>
        <v>307.08382899999998</v>
      </c>
      <c r="D90">
        <f>VLOOKUP(fig1e_interferences!B90,Analytical_Standards!$AG$2:$AK$160,5,FALSE)</f>
        <v>165.07899899999998</v>
      </c>
      <c r="E90">
        <v>0</v>
      </c>
      <c r="F90" s="27">
        <v>0</v>
      </c>
      <c r="G90" s="29"/>
    </row>
    <row r="91" spans="1:7" x14ac:dyDescent="0.35">
      <c r="A91" t="s">
        <v>656</v>
      </c>
      <c r="B91" t="s">
        <v>890</v>
      </c>
      <c r="C91">
        <f>VLOOKUP(A91,Analytical_Standards!$C$2:$J$161,8,FALSE)</f>
        <v>307.08382899999998</v>
      </c>
      <c r="D91">
        <f>VLOOKUP(fig1e_interferences!B91,Analytical_Standards!$AG$2:$AK$160,5,FALSE)</f>
        <v>204.08989799999998</v>
      </c>
      <c r="E91">
        <v>0</v>
      </c>
      <c r="F91" s="27">
        <v>0</v>
      </c>
      <c r="G91" s="29"/>
    </row>
    <row r="92" spans="1:7" x14ac:dyDescent="0.35">
      <c r="A92" t="s">
        <v>656</v>
      </c>
      <c r="B92" t="s">
        <v>884</v>
      </c>
      <c r="C92">
        <f>VLOOKUP(A92,Analytical_Standards!$C$2:$J$161,8,FALSE)</f>
        <v>307.08382899999998</v>
      </c>
      <c r="D92">
        <f>VLOOKUP(fig1e_interferences!B92,Analytical_Standards!$AG$2:$AK$160,5,FALSE)</f>
        <v>174.11169599999999</v>
      </c>
      <c r="E92">
        <v>0</v>
      </c>
      <c r="F92" s="27">
        <v>0</v>
      </c>
      <c r="G92" s="29"/>
    </row>
    <row r="93" spans="1:7" x14ac:dyDescent="0.35">
      <c r="A93" t="s">
        <v>656</v>
      </c>
      <c r="B93" t="s">
        <v>1094</v>
      </c>
      <c r="C93">
        <f>VLOOKUP(A93,Analytical_Standards!$C$2:$J$161,8,FALSE)</f>
        <v>307.08382899999998</v>
      </c>
      <c r="D93">
        <f>VLOOKUP(fig1e_interferences!B93,Analytical_Standards!$AG$2:$AK$160,5,FALSE)</f>
        <v>147.053179</v>
      </c>
      <c r="E93">
        <f t="shared" si="2"/>
        <v>0</v>
      </c>
      <c r="F93" s="27">
        <v>0</v>
      </c>
      <c r="G93" s="29"/>
    </row>
    <row r="94" spans="1:7" x14ac:dyDescent="0.35">
      <c r="A94" t="s">
        <v>656</v>
      </c>
      <c r="B94" t="s">
        <v>1183</v>
      </c>
      <c r="C94">
        <f>VLOOKUP(A94,Analytical_Standards!$C$2:$J$161,8,FALSE)</f>
        <v>307.08382899999998</v>
      </c>
      <c r="D94">
        <f>VLOOKUP(fig1e_interferences!B94,Analytical_Standards!$AG$2:$AK$160,5,FALSE)</f>
        <v>226.04775999999998</v>
      </c>
      <c r="E94">
        <v>0</v>
      </c>
      <c r="F94" s="27">
        <v>0</v>
      </c>
      <c r="G94" s="29"/>
    </row>
    <row r="95" spans="1:7" x14ac:dyDescent="0.35">
      <c r="A95" s="27" t="s">
        <v>674</v>
      </c>
      <c r="B95" s="27" t="s">
        <v>1183</v>
      </c>
      <c r="C95" s="27">
        <f>VLOOKUP(A95,Analytical_Standards!$C$2:$J$161,8,FALSE)</f>
        <v>138.03171499999999</v>
      </c>
      <c r="D95" s="27">
        <f>VLOOKUP(fig1e_interferences!B95,Analytical_Standards!$AG$2:$AK$160,5,FALSE)</f>
        <v>226.04775999999998</v>
      </c>
      <c r="E95" s="27">
        <f t="shared" si="2"/>
        <v>0</v>
      </c>
      <c r="F95" s="27">
        <v>0</v>
      </c>
      <c r="G95" s="29" t="str">
        <f>VLOOKUP(A95,Analytical_Standards!$C$2:$K$161,9,FALSE)</f>
        <v>Amino Acid Metabolism</v>
      </c>
    </row>
    <row r="96" spans="1:7" x14ac:dyDescent="0.35">
      <c r="A96" s="27" t="s">
        <v>674</v>
      </c>
      <c r="B96" s="27" t="s">
        <v>1084</v>
      </c>
      <c r="C96" s="27">
        <f>VLOOKUP(A96,Analytical_Standards!$C$2:$J$161,8,FALSE)</f>
        <v>138.03171499999999</v>
      </c>
      <c r="D96" s="27">
        <f>VLOOKUP(fig1e_interferences!B96,Analytical_Standards!$AG$2:$AK$160,5,FALSE)</f>
        <v>138.03171499999999</v>
      </c>
      <c r="E96" s="27">
        <f t="shared" si="2"/>
        <v>1</v>
      </c>
      <c r="F96" s="27">
        <v>0</v>
      </c>
      <c r="G96" s="29"/>
    </row>
    <row r="97" spans="1:7" x14ac:dyDescent="0.35">
      <c r="A97" t="s">
        <v>703</v>
      </c>
      <c r="B97" t="s">
        <v>1183</v>
      </c>
      <c r="C97">
        <f>VLOOKUP(A97,Analytical_Standards!$C$2:$J$161,8,FALSE)</f>
        <v>138.03171499999999</v>
      </c>
      <c r="D97">
        <f>VLOOKUP(fig1e_interferences!B97,Analytical_Standards!$AG$2:$AK$160,5,FALSE)</f>
        <v>226.04775999999998</v>
      </c>
      <c r="E97">
        <f t="shared" si="2"/>
        <v>0</v>
      </c>
      <c r="F97" s="27">
        <v>0</v>
      </c>
      <c r="G97" s="29" t="str">
        <f>VLOOKUP(A97,Analytical_Standards!$C$2:$K$161,9,FALSE)</f>
        <v>Other</v>
      </c>
    </row>
    <row r="98" spans="1:7" x14ac:dyDescent="0.35">
      <c r="A98" t="s">
        <v>703</v>
      </c>
      <c r="B98" t="s">
        <v>951</v>
      </c>
      <c r="C98">
        <f>VLOOKUP(A98,Analytical_Standards!$C$2:$J$161,8,FALSE)</f>
        <v>138.03171499999999</v>
      </c>
      <c r="D98">
        <f>VLOOKUP(fig1e_interferences!B98,Analytical_Standards!$AG$2:$AK$160,5,FALSE)</f>
        <v>138.03171499999999</v>
      </c>
      <c r="E98">
        <f t="shared" si="2"/>
        <v>1</v>
      </c>
      <c r="F98" s="27">
        <v>0</v>
      </c>
      <c r="G98" s="29"/>
    </row>
    <row r="99" spans="1:7" x14ac:dyDescent="0.35">
      <c r="A99" t="s">
        <v>703</v>
      </c>
      <c r="B99" t="s">
        <v>1084</v>
      </c>
      <c r="C99">
        <f>VLOOKUP(A99,Analytical_Standards!$C$2:$J$161,8,FALSE)</f>
        <v>138.03171499999999</v>
      </c>
      <c r="D99">
        <f>VLOOKUP(fig1e_interferences!B99,Analytical_Standards!$AG$2:$AK$160,5,FALSE)</f>
        <v>138.03171499999999</v>
      </c>
      <c r="E99">
        <f t="shared" si="2"/>
        <v>1</v>
      </c>
      <c r="F99" s="27">
        <v>0</v>
      </c>
      <c r="G99" s="29"/>
    </row>
    <row r="100" spans="1:7" x14ac:dyDescent="0.35">
      <c r="A100" s="27" t="s">
        <v>832</v>
      </c>
      <c r="B100" s="27" t="s">
        <v>923</v>
      </c>
      <c r="C100" s="27">
        <f>VLOOKUP(A100,Analytical_Standards!$C$2:$J$161,8,FALSE)</f>
        <v>117.078999</v>
      </c>
      <c r="D100" s="27">
        <f>VLOOKUP(fig1e_interferences!B100,Analytical_Standards!$AG$2:$AK$160,5,FALSE)</f>
        <v>117.078999</v>
      </c>
      <c r="E100" s="27">
        <f t="shared" si="2"/>
        <v>1</v>
      </c>
      <c r="F100" s="27">
        <v>0</v>
      </c>
      <c r="G100" s="28" t="str">
        <f>VLOOKUP(A100,Analytical_Standards!$C$2:$K$161,9,FALSE)</f>
        <v>Other</v>
      </c>
    </row>
    <row r="101" spans="1:7" x14ac:dyDescent="0.35">
      <c r="A101" t="s">
        <v>993</v>
      </c>
      <c r="B101" t="s">
        <v>1183</v>
      </c>
      <c r="C101">
        <f>VLOOKUP(A101,Analytical_Standards!$C$2:$J$161,8,FALSE)</f>
        <v>138.03171499999999</v>
      </c>
      <c r="D101">
        <f>VLOOKUP(fig1e_interferences!B101,Analytical_Standards!$AG$2:$AK$160,5,FALSE)</f>
        <v>226.04775999999998</v>
      </c>
      <c r="E101">
        <f t="shared" si="2"/>
        <v>0</v>
      </c>
      <c r="F101" s="27">
        <v>0</v>
      </c>
      <c r="G101" s="29" t="str">
        <f>VLOOKUP(A101,Analytical_Standards!$C$2:$K$161,9,FALSE)</f>
        <v>Amino Acid Metabolism</v>
      </c>
    </row>
    <row r="102" spans="1:7" x14ac:dyDescent="0.35">
      <c r="A102" t="s">
        <v>993</v>
      </c>
      <c r="B102" t="s">
        <v>951</v>
      </c>
      <c r="C102">
        <f>VLOOKUP(A102,Analytical_Standards!$C$2:$J$161,8,FALSE)</f>
        <v>138.03171499999999</v>
      </c>
      <c r="D102">
        <f>VLOOKUP(fig1e_interferences!B102,Analytical_Standards!$AG$2:$AK$160,5,FALSE)</f>
        <v>138.03171499999999</v>
      </c>
      <c r="E102">
        <f t="shared" si="2"/>
        <v>1</v>
      </c>
      <c r="F102" s="27">
        <v>0</v>
      </c>
      <c r="G102" s="29"/>
    </row>
    <row r="103" spans="1:7" x14ac:dyDescent="0.35">
      <c r="A103" s="27" t="s">
        <v>1027</v>
      </c>
      <c r="B103" s="27" t="s">
        <v>949</v>
      </c>
      <c r="C103" s="27">
        <f>VLOOKUP(A103,Analytical_Standards!$C$2:$J$161,8,FALSE)</f>
        <v>130.06301499999998</v>
      </c>
      <c r="D103" s="27">
        <f>VLOOKUP(fig1e_interferences!B103,Analytical_Standards!$AG$2:$AK$160,5,FALSE)</f>
        <v>130.06301499999998</v>
      </c>
      <c r="E103" s="27">
        <f t="shared" si="2"/>
        <v>1</v>
      </c>
      <c r="F103" s="27">
        <v>0</v>
      </c>
      <c r="G103" s="29" t="str">
        <f>VLOOKUP(A103,Analytical_Standards!$C$2:$K$161,9,FALSE)</f>
        <v>Other</v>
      </c>
    </row>
    <row r="104" spans="1:7" x14ac:dyDescent="0.35">
      <c r="A104" s="27" t="s">
        <v>1027</v>
      </c>
      <c r="B104" s="27" t="s">
        <v>926</v>
      </c>
      <c r="C104" s="27">
        <f>VLOOKUP(A104,Analytical_Standards!$C$2:$J$161,8,FALSE)</f>
        <v>130.06301499999998</v>
      </c>
      <c r="D104" s="27">
        <f>VLOOKUP(fig1e_interferences!B104,Analytical_Standards!$AG$2:$AK$160,5,FALSE)</f>
        <v>130.06301499999998</v>
      </c>
      <c r="E104" s="27">
        <f t="shared" si="2"/>
        <v>1</v>
      </c>
      <c r="F104" s="27">
        <v>0</v>
      </c>
      <c r="G104" s="29"/>
    </row>
    <row r="105" spans="1:7" x14ac:dyDescent="0.35">
      <c r="F105">
        <f>SUM(F2:F104)</f>
        <v>15</v>
      </c>
    </row>
  </sheetData>
  <mergeCells count="26">
    <mergeCell ref="G32:G33"/>
    <mergeCell ref="G35:G36"/>
    <mergeCell ref="G97:G99"/>
    <mergeCell ref="G74:G75"/>
    <mergeCell ref="G76:G77"/>
    <mergeCell ref="G78:G79"/>
    <mergeCell ref="G80:G81"/>
    <mergeCell ref="G85:G87"/>
    <mergeCell ref="G88:G94"/>
    <mergeCell ref="G95:G96"/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Analytical_Standards</vt:lpstr>
      <vt:lpstr>12C13C_interferences</vt:lpstr>
      <vt:lpstr>fig1e</vt:lpstr>
      <vt:lpstr>fig1e_interferences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2022-06-02T12:59:47Z</dcterms:modified>
</cp:coreProperties>
</file>