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tor/Dropbox/myTexts/Courses/NFIP/references/Carita/MScAngelica/"/>
    </mc:Choice>
  </mc:AlternateContent>
  <xr:revisionPtr revIDLastSave="0" documentId="13_ncr:1_{C4D7E040-6929-6F4D-8E3D-A86FE3FB4079}" xr6:coauthVersionLast="36" xr6:coauthVersionMax="36" xr10:uidLastSave="{00000000-0000-0000-0000-000000000000}"/>
  <bookViews>
    <workbookView xWindow="0" yWindow="500" windowWidth="51200" windowHeight="28300" xr2:uid="{A82AABA1-A4BC-D645-B6E6-189BB05ADC7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8" i="1" l="1"/>
  <c r="AL49" i="1"/>
  <c r="AL50" i="1"/>
  <c r="AL51" i="1"/>
  <c r="AL52" i="1"/>
  <c r="AL53" i="1"/>
  <c r="AL54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C48" i="1"/>
  <c r="AC49" i="1"/>
  <c r="AC50" i="1"/>
  <c r="AC51" i="1"/>
  <c r="AC52" i="1"/>
  <c r="AC53" i="1"/>
  <c r="AC54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Z48" i="1"/>
  <c r="Z49" i="1"/>
  <c r="Z50" i="1"/>
  <c r="Z51" i="1"/>
  <c r="Z52" i="1"/>
  <c r="Z53" i="1"/>
  <c r="Z54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T49" i="1"/>
  <c r="T50" i="1"/>
  <c r="T51" i="1"/>
  <c r="T52" i="1"/>
  <c r="T53" i="1"/>
  <c r="T54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L49" i="1"/>
  <c r="L50" i="1"/>
  <c r="L51" i="1"/>
  <c r="L52" i="1"/>
  <c r="L53" i="1"/>
  <c r="L54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D49" i="1"/>
  <c r="D50" i="1"/>
  <c r="D51" i="1"/>
  <c r="D52" i="1"/>
  <c r="D53" i="1"/>
  <c r="D54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O54" i="1"/>
  <c r="O53" i="1"/>
  <c r="O52" i="1"/>
  <c r="O51" i="1"/>
  <c r="O50" i="1"/>
  <c r="O49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Z21" i="1"/>
  <c r="Z22" i="1"/>
  <c r="Z23" i="1"/>
  <c r="Z24" i="1"/>
  <c r="Z25" i="1"/>
  <c r="Z26" i="1"/>
  <c r="Z27" i="1"/>
  <c r="Z28" i="1"/>
  <c r="Z29" i="1"/>
  <c r="Z30" i="1"/>
  <c r="Z31" i="1"/>
  <c r="Z32" i="1"/>
  <c r="T21" i="1"/>
  <c r="T22" i="1"/>
  <c r="T23" i="1"/>
  <c r="T24" i="1"/>
  <c r="T25" i="1"/>
  <c r="T26" i="1"/>
  <c r="T27" i="1"/>
  <c r="T28" i="1"/>
  <c r="T29" i="1"/>
  <c r="T30" i="1"/>
  <c r="T31" i="1"/>
  <c r="T32" i="1"/>
  <c r="O21" i="1"/>
  <c r="O22" i="1"/>
  <c r="O23" i="1"/>
  <c r="O24" i="1"/>
  <c r="O25" i="1"/>
  <c r="O26" i="1"/>
  <c r="O27" i="1"/>
  <c r="O28" i="1"/>
  <c r="O29" i="1"/>
  <c r="O30" i="1"/>
  <c r="O31" i="1"/>
  <c r="O32" i="1"/>
  <c r="L21" i="1"/>
  <c r="L22" i="1"/>
  <c r="L23" i="1"/>
  <c r="L24" i="1"/>
  <c r="L25" i="1"/>
  <c r="L26" i="1"/>
  <c r="L27" i="1"/>
  <c r="L28" i="1"/>
  <c r="L29" i="1"/>
  <c r="L30" i="1"/>
  <c r="L31" i="1"/>
  <c r="L32" i="1"/>
  <c r="D21" i="1"/>
  <c r="D22" i="1"/>
  <c r="D23" i="1"/>
  <c r="D24" i="1"/>
  <c r="D25" i="1"/>
  <c r="D26" i="1"/>
  <c r="D27" i="1"/>
  <c r="D28" i="1"/>
  <c r="D29" i="1"/>
  <c r="D30" i="1"/>
  <c r="D31" i="1"/>
  <c r="D32" i="1"/>
  <c r="AL11" i="1"/>
  <c r="AL12" i="1"/>
  <c r="AL13" i="1"/>
  <c r="AL14" i="1"/>
  <c r="AL15" i="1"/>
  <c r="AL16" i="1"/>
  <c r="AL17" i="1"/>
  <c r="AL18" i="1"/>
  <c r="AL19" i="1"/>
  <c r="AL20" i="1"/>
  <c r="AL5" i="1"/>
  <c r="AL6" i="1"/>
  <c r="AL7" i="1"/>
  <c r="AL8" i="1"/>
  <c r="AL9" i="1"/>
  <c r="AL10" i="1"/>
  <c r="AC11" i="1"/>
  <c r="AC12" i="1"/>
  <c r="AC13" i="1"/>
  <c r="AC14" i="1"/>
  <c r="AC15" i="1"/>
  <c r="AC16" i="1"/>
  <c r="AC17" i="1"/>
  <c r="AC18" i="1"/>
  <c r="AC19" i="1"/>
  <c r="AC20" i="1"/>
  <c r="AC5" i="1"/>
  <c r="AC6" i="1"/>
  <c r="AC7" i="1"/>
  <c r="AC8" i="1"/>
  <c r="AC9" i="1"/>
  <c r="AC10" i="1"/>
  <c r="Z11" i="1"/>
  <c r="Z12" i="1"/>
  <c r="Z13" i="1"/>
  <c r="Z14" i="1"/>
  <c r="Z15" i="1"/>
  <c r="Z16" i="1"/>
  <c r="Z17" i="1"/>
  <c r="Z18" i="1"/>
  <c r="Z19" i="1"/>
  <c r="Z20" i="1"/>
  <c r="Z5" i="1"/>
  <c r="Z6" i="1"/>
  <c r="Z7" i="1"/>
  <c r="Z8" i="1"/>
  <c r="Z9" i="1"/>
  <c r="Z10" i="1"/>
  <c r="T11" i="1"/>
  <c r="T12" i="1"/>
  <c r="T13" i="1"/>
  <c r="T14" i="1"/>
  <c r="T15" i="1"/>
  <c r="T16" i="1"/>
  <c r="T17" i="1"/>
  <c r="T18" i="1"/>
  <c r="T19" i="1"/>
  <c r="T20" i="1"/>
  <c r="T5" i="1"/>
  <c r="T6" i="1"/>
  <c r="T7" i="1"/>
  <c r="T8" i="1"/>
  <c r="T9" i="1"/>
  <c r="T10" i="1"/>
  <c r="O11" i="1"/>
  <c r="O12" i="1"/>
  <c r="O13" i="1"/>
  <c r="O14" i="1"/>
  <c r="O15" i="1"/>
  <c r="O16" i="1"/>
  <c r="O17" i="1"/>
  <c r="O18" i="1"/>
  <c r="O19" i="1"/>
  <c r="O20" i="1"/>
  <c r="O5" i="1"/>
  <c r="O6" i="1"/>
  <c r="O7" i="1"/>
  <c r="O8" i="1"/>
  <c r="O9" i="1"/>
  <c r="O10" i="1"/>
  <c r="L11" i="1"/>
  <c r="L12" i="1"/>
  <c r="L13" i="1"/>
  <c r="L14" i="1"/>
  <c r="L15" i="1"/>
  <c r="L16" i="1"/>
  <c r="L17" i="1"/>
  <c r="L18" i="1"/>
  <c r="L19" i="1"/>
  <c r="L20" i="1"/>
  <c r="L5" i="1"/>
  <c r="L6" i="1"/>
  <c r="L7" i="1"/>
  <c r="L8" i="1"/>
  <c r="L9" i="1"/>
  <c r="L10" i="1"/>
  <c r="D11" i="1"/>
  <c r="D12" i="1"/>
  <c r="D13" i="1"/>
  <c r="D14" i="1"/>
  <c r="D15" i="1"/>
  <c r="D16" i="1"/>
  <c r="D17" i="1"/>
  <c r="D18" i="1"/>
  <c r="D19" i="1"/>
  <c r="D20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<sst xmlns="http://schemas.openxmlformats.org/spreadsheetml/2006/main" count="200" uniqueCount="112">
  <si>
    <t>Facies</t>
  </si>
  <si>
    <t>Framework (QFL)</t>
  </si>
  <si>
    <t>Other detrital grains</t>
  </si>
  <si>
    <t>Matrix &amp; cement</t>
  </si>
  <si>
    <t>Pores</t>
  </si>
  <si>
    <t>% of framework</t>
  </si>
  <si>
    <t>% of rock volume</t>
  </si>
  <si>
    <t>Q</t>
  </si>
  <si>
    <t>Qm</t>
  </si>
  <si>
    <t>Non</t>
  </si>
  <si>
    <t>Un</t>
  </si>
  <si>
    <t>Qp</t>
  </si>
  <si>
    <t xml:space="preserve"> 2-3</t>
  </si>
  <si>
    <t>&gt;3</t>
  </si>
  <si>
    <t>F</t>
  </si>
  <si>
    <t>Afsp</t>
  </si>
  <si>
    <t>Plg</t>
  </si>
  <si>
    <t>L</t>
  </si>
  <si>
    <t>Ls</t>
  </si>
  <si>
    <t>Lm</t>
  </si>
  <si>
    <t xml:space="preserve"> Li</t>
  </si>
  <si>
    <t>Lc</t>
  </si>
  <si>
    <t>Tot</t>
  </si>
  <si>
    <t>Mu</t>
  </si>
  <si>
    <t>Bt</t>
  </si>
  <si>
    <t>Gl</t>
  </si>
  <si>
    <t>Otd</t>
  </si>
  <si>
    <t>Mat</t>
  </si>
  <si>
    <t>Pm</t>
  </si>
  <si>
    <t>Cem</t>
  </si>
  <si>
    <t>Qc</t>
  </si>
  <si>
    <t>Cl</t>
  </si>
  <si>
    <t>Ka</t>
  </si>
  <si>
    <t>Il</t>
  </si>
  <si>
    <t>Il/Ch</t>
  </si>
  <si>
    <t>Ca</t>
  </si>
  <si>
    <t>Otc</t>
  </si>
  <si>
    <t>ɸ</t>
  </si>
  <si>
    <t>ɸp</t>
  </si>
  <si>
    <t>ɸs</t>
  </si>
  <si>
    <t>SK1628.9</t>
  </si>
  <si>
    <t>F5</t>
  </si>
  <si>
    <t>SK1632.8</t>
  </si>
  <si>
    <t>F7</t>
  </si>
  <si>
    <t>SK1634.4</t>
  </si>
  <si>
    <t>F3</t>
  </si>
  <si>
    <t>SK1635.8</t>
  </si>
  <si>
    <t>SK1636.6</t>
  </si>
  <si>
    <t>SK1637.0</t>
  </si>
  <si>
    <t>JU1974.1</t>
  </si>
  <si>
    <t>JU1974.6</t>
  </si>
  <si>
    <t>JU1975.0</t>
  </si>
  <si>
    <t>JU1975.7</t>
  </si>
  <si>
    <t>JU1976.0</t>
  </si>
  <si>
    <t>JU1977.1</t>
  </si>
  <si>
    <t>JU1981.9</t>
  </si>
  <si>
    <t>JU1984.4</t>
  </si>
  <si>
    <t>JU1986.5</t>
  </si>
  <si>
    <t>JU1989.3</t>
  </si>
  <si>
    <t>SK1583.1</t>
  </si>
  <si>
    <t>F10</t>
  </si>
  <si>
    <t>SK1584.1</t>
  </si>
  <si>
    <t>SK1587.1</t>
  </si>
  <si>
    <t>SK1589.1</t>
  </si>
  <si>
    <t>SK1590.8</t>
  </si>
  <si>
    <t>SK1592.1</t>
  </si>
  <si>
    <t>SK1593.1</t>
  </si>
  <si>
    <t>SK1595.4</t>
  </si>
  <si>
    <t>SK1597.1</t>
  </si>
  <si>
    <t>SK1599.2</t>
  </si>
  <si>
    <t>SK1600.1</t>
  </si>
  <si>
    <t>SK1602.1</t>
  </si>
  <si>
    <t>NU1270.4</t>
  </si>
  <si>
    <t>F16</t>
  </si>
  <si>
    <t>NU1272.5</t>
  </si>
  <si>
    <t>NU1275.0</t>
  </si>
  <si>
    <t>NU1278.5</t>
  </si>
  <si>
    <t>NU1280.7</t>
  </si>
  <si>
    <t>F17</t>
  </si>
  <si>
    <t>NU1282.5</t>
  </si>
  <si>
    <t>NU1287.5</t>
  </si>
  <si>
    <t>F12</t>
  </si>
  <si>
    <t>NU1289.8</t>
  </si>
  <si>
    <t>NU1294.5</t>
  </si>
  <si>
    <t>NU1298.5</t>
  </si>
  <si>
    <t>NU1302.5</t>
  </si>
  <si>
    <t>F15</t>
  </si>
  <si>
    <t>NU1306.3</t>
  </si>
  <si>
    <t>NU1306.5</t>
  </si>
  <si>
    <t>NU1310.5</t>
  </si>
  <si>
    <t>NU1314.5</t>
  </si>
  <si>
    <t>SA1306.0_recalc</t>
  </si>
  <si>
    <t>BtSst (FA5)</t>
  </si>
  <si>
    <t>SA1312.1</t>
  </si>
  <si>
    <t>LaSst (FA7)</t>
  </si>
  <si>
    <t>SA1323.0</t>
  </si>
  <si>
    <t>BtSst (FA6)</t>
  </si>
  <si>
    <t>SA1333.7</t>
  </si>
  <si>
    <t>SA1336.7</t>
  </si>
  <si>
    <t>SA1344.6</t>
  </si>
  <si>
    <t>SA1353.1</t>
  </si>
  <si>
    <t>Sample name with depth (m)</t>
  </si>
  <si>
    <t>slope</t>
  </si>
  <si>
    <t>basin floor</t>
  </si>
  <si>
    <t>delta</t>
  </si>
  <si>
    <t>shallow marine</t>
  </si>
  <si>
    <t>Facies association</t>
  </si>
  <si>
    <r>
      <rPr>
        <b/>
        <sz val="10"/>
        <color indexed="8"/>
        <rFont val="Times New Roman"/>
        <family val="1"/>
      </rPr>
      <t>Table S4.</t>
    </r>
    <r>
      <rPr>
        <sz val="10"/>
        <color indexed="8"/>
        <rFont val="Times New Roman"/>
        <family val="1"/>
      </rPr>
      <t xml:space="preserve"> Petrographical sandstone composition from microscope point counting.</t>
    </r>
  </si>
  <si>
    <t>Cht</t>
  </si>
  <si>
    <t>Ch d</t>
  </si>
  <si>
    <t>Ch m</t>
  </si>
  <si>
    <t>0.0 = not detected, Q = quartz, Qm = monocrystalline Q (of which Non = non-undulatory Qm, Un = undulatory Qm), Qp = polycrystalline quartz (of which 2-3 = Qp with 2-3 crystals, &gt;3 = Qp with less than 3 crystals), Cht = chert, F = feldspar, Afsp = alkali F, Plg = plagioclase, L = lithic fragments, Ls = sedimentary L, Lm = metamorphic L, Li = igneous L, Lc = carbonate L, Tot = total, Mu = muscovite, Bt = biotite, Ch d = chlorite, Gl = glauconite, Otd = other detrital components (includes fossils, baryte and opaque minerals), Mat = matrix, Cem = cement, Pm = pseudomatrix (included in lithic faction under respective lithoclast type), Qc = Q cement, Cl = clay-mineral cement (of which Ka = kaolinite [often mixed with chlorite and possibly Gl in Skalle and Juksa], Ch m = chlorite, Il = illite, Il/Ch = Il, commonly mixed with Ch), Ca = carbonate cement (includes calcite and &lt;1 % dolomite in Nunatak and Salina, and calcite + siderite in Skalle and Juksa), Otc = other cement (includes F, pyrite, Fe oxide [and anhydrite in Nunatak and Salina]), ɸ = porosity, ɸp = primary porosity, ɸs = secondary porosity.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</si>
</sst>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justify" vertical="center" readingOrder="1"/>
    </xf>
    <xf numFmtId="0" fontId="14" fillId="0" borderId="0" xfId="0" applyFont="1" applyAlignment="1">
      <alignment horizontal="left" vertical="center" indent="2"/>
    </xf>
    <xf numFmtId="0" fontId="14" fillId="0" borderId="0" xfId="0" applyFont="1"/>
    <xf numFmtId="0" fontId="15" fillId="0" borderId="0" xfId="0" applyFont="1" applyAlignment="1">
      <alignment horizontal="left" vertical="center" indent="2"/>
    </xf>
    <xf numFmtId="0" fontId="1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33EB-8447-E44E-B56E-8560C3D531DA}">
  <dimension ref="A1:AN62"/>
  <sheetViews>
    <sheetView tabSelected="1" zoomScaleNormal="100" workbookViewId="0">
      <selection activeCell="AX19" sqref="AX19"/>
    </sheetView>
  </sheetViews>
  <sheetFormatPr baseColWidth="10" defaultColWidth="9.1640625" defaultRowHeight="13" x14ac:dyDescent="0.2"/>
  <cols>
    <col min="1" max="1" width="23" style="8" customWidth="1"/>
    <col min="2" max="2" width="10.33203125" style="1" customWidth="1"/>
    <col min="3" max="3" width="16.5" style="1" customWidth="1"/>
    <col min="4" max="5" width="5.5" style="1" customWidth="1"/>
    <col min="6" max="7" width="5.5" style="2" customWidth="1"/>
    <col min="8" max="8" width="5.5" style="1" customWidth="1"/>
    <col min="9" max="9" width="5.5" style="2" customWidth="1"/>
    <col min="10" max="10" width="5.5" style="3" customWidth="1"/>
    <col min="11" max="19" width="5.5" style="1" customWidth="1"/>
    <col min="20" max="20" width="5.5" style="4" customWidth="1"/>
    <col min="21" max="25" width="5.5" style="1" customWidth="1"/>
    <col min="26" max="26" width="5.5" style="4" customWidth="1"/>
    <col min="27" max="35" width="5.5" style="1" customWidth="1"/>
    <col min="36" max="37" width="5.6640625" style="1" customWidth="1"/>
    <col min="38" max="38" width="5.6640625" style="4" customWidth="1"/>
    <col min="39" max="39" width="5.6640625" style="1" customWidth="1"/>
    <col min="40" max="40" width="5.6640625" style="5" customWidth="1"/>
    <col min="41" max="41" width="5.6640625" style="1" customWidth="1"/>
    <col min="42" max="257" width="9.1640625" style="1"/>
    <col min="258" max="258" width="14.1640625" style="1" customWidth="1"/>
    <col min="259" max="259" width="10.33203125" style="1" customWidth="1"/>
    <col min="260" max="291" width="5.5" style="1" customWidth="1"/>
    <col min="292" max="297" width="5.6640625" style="1" customWidth="1"/>
    <col min="298" max="513" width="9.1640625" style="1"/>
    <col min="514" max="514" width="14.1640625" style="1" customWidth="1"/>
    <col min="515" max="515" width="10.33203125" style="1" customWidth="1"/>
    <col min="516" max="547" width="5.5" style="1" customWidth="1"/>
    <col min="548" max="553" width="5.6640625" style="1" customWidth="1"/>
    <col min="554" max="769" width="9.1640625" style="1"/>
    <col min="770" max="770" width="14.1640625" style="1" customWidth="1"/>
    <col min="771" max="771" width="10.33203125" style="1" customWidth="1"/>
    <col min="772" max="803" width="5.5" style="1" customWidth="1"/>
    <col min="804" max="809" width="5.6640625" style="1" customWidth="1"/>
    <col min="810" max="1025" width="9.1640625" style="1"/>
    <col min="1026" max="1026" width="14.1640625" style="1" customWidth="1"/>
    <col min="1027" max="1027" width="10.33203125" style="1" customWidth="1"/>
    <col min="1028" max="1059" width="5.5" style="1" customWidth="1"/>
    <col min="1060" max="1065" width="5.6640625" style="1" customWidth="1"/>
    <col min="1066" max="1281" width="9.1640625" style="1"/>
    <col min="1282" max="1282" width="14.1640625" style="1" customWidth="1"/>
    <col min="1283" max="1283" width="10.33203125" style="1" customWidth="1"/>
    <col min="1284" max="1315" width="5.5" style="1" customWidth="1"/>
    <col min="1316" max="1321" width="5.6640625" style="1" customWidth="1"/>
    <col min="1322" max="1537" width="9.1640625" style="1"/>
    <col min="1538" max="1538" width="14.1640625" style="1" customWidth="1"/>
    <col min="1539" max="1539" width="10.33203125" style="1" customWidth="1"/>
    <col min="1540" max="1571" width="5.5" style="1" customWidth="1"/>
    <col min="1572" max="1577" width="5.6640625" style="1" customWidth="1"/>
    <col min="1578" max="1793" width="9.1640625" style="1"/>
    <col min="1794" max="1794" width="14.1640625" style="1" customWidth="1"/>
    <col min="1795" max="1795" width="10.33203125" style="1" customWidth="1"/>
    <col min="1796" max="1827" width="5.5" style="1" customWidth="1"/>
    <col min="1828" max="1833" width="5.6640625" style="1" customWidth="1"/>
    <col min="1834" max="2049" width="9.1640625" style="1"/>
    <col min="2050" max="2050" width="14.1640625" style="1" customWidth="1"/>
    <col min="2051" max="2051" width="10.33203125" style="1" customWidth="1"/>
    <col min="2052" max="2083" width="5.5" style="1" customWidth="1"/>
    <col min="2084" max="2089" width="5.6640625" style="1" customWidth="1"/>
    <col min="2090" max="2305" width="9.1640625" style="1"/>
    <col min="2306" max="2306" width="14.1640625" style="1" customWidth="1"/>
    <col min="2307" max="2307" width="10.33203125" style="1" customWidth="1"/>
    <col min="2308" max="2339" width="5.5" style="1" customWidth="1"/>
    <col min="2340" max="2345" width="5.6640625" style="1" customWidth="1"/>
    <col min="2346" max="2561" width="9.1640625" style="1"/>
    <col min="2562" max="2562" width="14.1640625" style="1" customWidth="1"/>
    <col min="2563" max="2563" width="10.33203125" style="1" customWidth="1"/>
    <col min="2564" max="2595" width="5.5" style="1" customWidth="1"/>
    <col min="2596" max="2601" width="5.6640625" style="1" customWidth="1"/>
    <col min="2602" max="2817" width="9.1640625" style="1"/>
    <col min="2818" max="2818" width="14.1640625" style="1" customWidth="1"/>
    <col min="2819" max="2819" width="10.33203125" style="1" customWidth="1"/>
    <col min="2820" max="2851" width="5.5" style="1" customWidth="1"/>
    <col min="2852" max="2857" width="5.6640625" style="1" customWidth="1"/>
    <col min="2858" max="3073" width="9.1640625" style="1"/>
    <col min="3074" max="3074" width="14.1640625" style="1" customWidth="1"/>
    <col min="3075" max="3075" width="10.33203125" style="1" customWidth="1"/>
    <col min="3076" max="3107" width="5.5" style="1" customWidth="1"/>
    <col min="3108" max="3113" width="5.6640625" style="1" customWidth="1"/>
    <col min="3114" max="3329" width="9.1640625" style="1"/>
    <col min="3330" max="3330" width="14.1640625" style="1" customWidth="1"/>
    <col min="3331" max="3331" width="10.33203125" style="1" customWidth="1"/>
    <col min="3332" max="3363" width="5.5" style="1" customWidth="1"/>
    <col min="3364" max="3369" width="5.6640625" style="1" customWidth="1"/>
    <col min="3370" max="3585" width="9.1640625" style="1"/>
    <col min="3586" max="3586" width="14.1640625" style="1" customWidth="1"/>
    <col min="3587" max="3587" width="10.33203125" style="1" customWidth="1"/>
    <col min="3588" max="3619" width="5.5" style="1" customWidth="1"/>
    <col min="3620" max="3625" width="5.6640625" style="1" customWidth="1"/>
    <col min="3626" max="3841" width="9.1640625" style="1"/>
    <col min="3842" max="3842" width="14.1640625" style="1" customWidth="1"/>
    <col min="3843" max="3843" width="10.33203125" style="1" customWidth="1"/>
    <col min="3844" max="3875" width="5.5" style="1" customWidth="1"/>
    <col min="3876" max="3881" width="5.6640625" style="1" customWidth="1"/>
    <col min="3882" max="4097" width="9.1640625" style="1"/>
    <col min="4098" max="4098" width="14.1640625" style="1" customWidth="1"/>
    <col min="4099" max="4099" width="10.33203125" style="1" customWidth="1"/>
    <col min="4100" max="4131" width="5.5" style="1" customWidth="1"/>
    <col min="4132" max="4137" width="5.6640625" style="1" customWidth="1"/>
    <col min="4138" max="4353" width="9.1640625" style="1"/>
    <col min="4354" max="4354" width="14.1640625" style="1" customWidth="1"/>
    <col min="4355" max="4355" width="10.33203125" style="1" customWidth="1"/>
    <col min="4356" max="4387" width="5.5" style="1" customWidth="1"/>
    <col min="4388" max="4393" width="5.6640625" style="1" customWidth="1"/>
    <col min="4394" max="4609" width="9.1640625" style="1"/>
    <col min="4610" max="4610" width="14.1640625" style="1" customWidth="1"/>
    <col min="4611" max="4611" width="10.33203125" style="1" customWidth="1"/>
    <col min="4612" max="4643" width="5.5" style="1" customWidth="1"/>
    <col min="4644" max="4649" width="5.6640625" style="1" customWidth="1"/>
    <col min="4650" max="4865" width="9.1640625" style="1"/>
    <col min="4866" max="4866" width="14.1640625" style="1" customWidth="1"/>
    <col min="4867" max="4867" width="10.33203125" style="1" customWidth="1"/>
    <col min="4868" max="4899" width="5.5" style="1" customWidth="1"/>
    <col min="4900" max="4905" width="5.6640625" style="1" customWidth="1"/>
    <col min="4906" max="5121" width="9.1640625" style="1"/>
    <col min="5122" max="5122" width="14.1640625" style="1" customWidth="1"/>
    <col min="5123" max="5123" width="10.33203125" style="1" customWidth="1"/>
    <col min="5124" max="5155" width="5.5" style="1" customWidth="1"/>
    <col min="5156" max="5161" width="5.6640625" style="1" customWidth="1"/>
    <col min="5162" max="5377" width="9.1640625" style="1"/>
    <col min="5378" max="5378" width="14.1640625" style="1" customWidth="1"/>
    <col min="5379" max="5379" width="10.33203125" style="1" customWidth="1"/>
    <col min="5380" max="5411" width="5.5" style="1" customWidth="1"/>
    <col min="5412" max="5417" width="5.6640625" style="1" customWidth="1"/>
    <col min="5418" max="5633" width="9.1640625" style="1"/>
    <col min="5634" max="5634" width="14.1640625" style="1" customWidth="1"/>
    <col min="5635" max="5635" width="10.33203125" style="1" customWidth="1"/>
    <col min="5636" max="5667" width="5.5" style="1" customWidth="1"/>
    <col min="5668" max="5673" width="5.6640625" style="1" customWidth="1"/>
    <col min="5674" max="5889" width="9.1640625" style="1"/>
    <col min="5890" max="5890" width="14.1640625" style="1" customWidth="1"/>
    <col min="5891" max="5891" width="10.33203125" style="1" customWidth="1"/>
    <col min="5892" max="5923" width="5.5" style="1" customWidth="1"/>
    <col min="5924" max="5929" width="5.6640625" style="1" customWidth="1"/>
    <col min="5930" max="6145" width="9.1640625" style="1"/>
    <col min="6146" max="6146" width="14.1640625" style="1" customWidth="1"/>
    <col min="6147" max="6147" width="10.33203125" style="1" customWidth="1"/>
    <col min="6148" max="6179" width="5.5" style="1" customWidth="1"/>
    <col min="6180" max="6185" width="5.6640625" style="1" customWidth="1"/>
    <col min="6186" max="6401" width="9.1640625" style="1"/>
    <col min="6402" max="6402" width="14.1640625" style="1" customWidth="1"/>
    <col min="6403" max="6403" width="10.33203125" style="1" customWidth="1"/>
    <col min="6404" max="6435" width="5.5" style="1" customWidth="1"/>
    <col min="6436" max="6441" width="5.6640625" style="1" customWidth="1"/>
    <col min="6442" max="6657" width="9.1640625" style="1"/>
    <col min="6658" max="6658" width="14.1640625" style="1" customWidth="1"/>
    <col min="6659" max="6659" width="10.33203125" style="1" customWidth="1"/>
    <col min="6660" max="6691" width="5.5" style="1" customWidth="1"/>
    <col min="6692" max="6697" width="5.6640625" style="1" customWidth="1"/>
    <col min="6698" max="6913" width="9.1640625" style="1"/>
    <col min="6914" max="6914" width="14.1640625" style="1" customWidth="1"/>
    <col min="6915" max="6915" width="10.33203125" style="1" customWidth="1"/>
    <col min="6916" max="6947" width="5.5" style="1" customWidth="1"/>
    <col min="6948" max="6953" width="5.6640625" style="1" customWidth="1"/>
    <col min="6954" max="7169" width="9.1640625" style="1"/>
    <col min="7170" max="7170" width="14.1640625" style="1" customWidth="1"/>
    <col min="7171" max="7171" width="10.33203125" style="1" customWidth="1"/>
    <col min="7172" max="7203" width="5.5" style="1" customWidth="1"/>
    <col min="7204" max="7209" width="5.6640625" style="1" customWidth="1"/>
    <col min="7210" max="7425" width="9.1640625" style="1"/>
    <col min="7426" max="7426" width="14.1640625" style="1" customWidth="1"/>
    <col min="7427" max="7427" width="10.33203125" style="1" customWidth="1"/>
    <col min="7428" max="7459" width="5.5" style="1" customWidth="1"/>
    <col min="7460" max="7465" width="5.6640625" style="1" customWidth="1"/>
    <col min="7466" max="7681" width="9.1640625" style="1"/>
    <col min="7682" max="7682" width="14.1640625" style="1" customWidth="1"/>
    <col min="7683" max="7683" width="10.33203125" style="1" customWidth="1"/>
    <col min="7684" max="7715" width="5.5" style="1" customWidth="1"/>
    <col min="7716" max="7721" width="5.6640625" style="1" customWidth="1"/>
    <col min="7722" max="7937" width="9.1640625" style="1"/>
    <col min="7938" max="7938" width="14.1640625" style="1" customWidth="1"/>
    <col min="7939" max="7939" width="10.33203125" style="1" customWidth="1"/>
    <col min="7940" max="7971" width="5.5" style="1" customWidth="1"/>
    <col min="7972" max="7977" width="5.6640625" style="1" customWidth="1"/>
    <col min="7978" max="8193" width="9.1640625" style="1"/>
    <col min="8194" max="8194" width="14.1640625" style="1" customWidth="1"/>
    <col min="8195" max="8195" width="10.33203125" style="1" customWidth="1"/>
    <col min="8196" max="8227" width="5.5" style="1" customWidth="1"/>
    <col min="8228" max="8233" width="5.6640625" style="1" customWidth="1"/>
    <col min="8234" max="8449" width="9.1640625" style="1"/>
    <col min="8450" max="8450" width="14.1640625" style="1" customWidth="1"/>
    <col min="8451" max="8451" width="10.33203125" style="1" customWidth="1"/>
    <col min="8452" max="8483" width="5.5" style="1" customWidth="1"/>
    <col min="8484" max="8489" width="5.6640625" style="1" customWidth="1"/>
    <col min="8490" max="8705" width="9.1640625" style="1"/>
    <col min="8706" max="8706" width="14.1640625" style="1" customWidth="1"/>
    <col min="8707" max="8707" width="10.33203125" style="1" customWidth="1"/>
    <col min="8708" max="8739" width="5.5" style="1" customWidth="1"/>
    <col min="8740" max="8745" width="5.6640625" style="1" customWidth="1"/>
    <col min="8746" max="8961" width="9.1640625" style="1"/>
    <col min="8962" max="8962" width="14.1640625" style="1" customWidth="1"/>
    <col min="8963" max="8963" width="10.33203125" style="1" customWidth="1"/>
    <col min="8964" max="8995" width="5.5" style="1" customWidth="1"/>
    <col min="8996" max="9001" width="5.6640625" style="1" customWidth="1"/>
    <col min="9002" max="9217" width="9.1640625" style="1"/>
    <col min="9218" max="9218" width="14.1640625" style="1" customWidth="1"/>
    <col min="9219" max="9219" width="10.33203125" style="1" customWidth="1"/>
    <col min="9220" max="9251" width="5.5" style="1" customWidth="1"/>
    <col min="9252" max="9257" width="5.6640625" style="1" customWidth="1"/>
    <col min="9258" max="9473" width="9.1640625" style="1"/>
    <col min="9474" max="9474" width="14.1640625" style="1" customWidth="1"/>
    <col min="9475" max="9475" width="10.33203125" style="1" customWidth="1"/>
    <col min="9476" max="9507" width="5.5" style="1" customWidth="1"/>
    <col min="9508" max="9513" width="5.6640625" style="1" customWidth="1"/>
    <col min="9514" max="9729" width="9.1640625" style="1"/>
    <col min="9730" max="9730" width="14.1640625" style="1" customWidth="1"/>
    <col min="9731" max="9731" width="10.33203125" style="1" customWidth="1"/>
    <col min="9732" max="9763" width="5.5" style="1" customWidth="1"/>
    <col min="9764" max="9769" width="5.6640625" style="1" customWidth="1"/>
    <col min="9770" max="9985" width="9.1640625" style="1"/>
    <col min="9986" max="9986" width="14.1640625" style="1" customWidth="1"/>
    <col min="9987" max="9987" width="10.33203125" style="1" customWidth="1"/>
    <col min="9988" max="10019" width="5.5" style="1" customWidth="1"/>
    <col min="10020" max="10025" width="5.6640625" style="1" customWidth="1"/>
    <col min="10026" max="10241" width="9.1640625" style="1"/>
    <col min="10242" max="10242" width="14.1640625" style="1" customWidth="1"/>
    <col min="10243" max="10243" width="10.33203125" style="1" customWidth="1"/>
    <col min="10244" max="10275" width="5.5" style="1" customWidth="1"/>
    <col min="10276" max="10281" width="5.6640625" style="1" customWidth="1"/>
    <col min="10282" max="10497" width="9.1640625" style="1"/>
    <col min="10498" max="10498" width="14.1640625" style="1" customWidth="1"/>
    <col min="10499" max="10499" width="10.33203125" style="1" customWidth="1"/>
    <col min="10500" max="10531" width="5.5" style="1" customWidth="1"/>
    <col min="10532" max="10537" width="5.6640625" style="1" customWidth="1"/>
    <col min="10538" max="10753" width="9.1640625" style="1"/>
    <col min="10754" max="10754" width="14.1640625" style="1" customWidth="1"/>
    <col min="10755" max="10755" width="10.33203125" style="1" customWidth="1"/>
    <col min="10756" max="10787" width="5.5" style="1" customWidth="1"/>
    <col min="10788" max="10793" width="5.6640625" style="1" customWidth="1"/>
    <col min="10794" max="11009" width="9.1640625" style="1"/>
    <col min="11010" max="11010" width="14.1640625" style="1" customWidth="1"/>
    <col min="11011" max="11011" width="10.33203125" style="1" customWidth="1"/>
    <col min="11012" max="11043" width="5.5" style="1" customWidth="1"/>
    <col min="11044" max="11049" width="5.6640625" style="1" customWidth="1"/>
    <col min="11050" max="11265" width="9.1640625" style="1"/>
    <col min="11266" max="11266" width="14.1640625" style="1" customWidth="1"/>
    <col min="11267" max="11267" width="10.33203125" style="1" customWidth="1"/>
    <col min="11268" max="11299" width="5.5" style="1" customWidth="1"/>
    <col min="11300" max="11305" width="5.6640625" style="1" customWidth="1"/>
    <col min="11306" max="11521" width="9.1640625" style="1"/>
    <col min="11522" max="11522" width="14.1640625" style="1" customWidth="1"/>
    <col min="11523" max="11523" width="10.33203125" style="1" customWidth="1"/>
    <col min="11524" max="11555" width="5.5" style="1" customWidth="1"/>
    <col min="11556" max="11561" width="5.6640625" style="1" customWidth="1"/>
    <col min="11562" max="11777" width="9.1640625" style="1"/>
    <col min="11778" max="11778" width="14.1640625" style="1" customWidth="1"/>
    <col min="11779" max="11779" width="10.33203125" style="1" customWidth="1"/>
    <col min="11780" max="11811" width="5.5" style="1" customWidth="1"/>
    <col min="11812" max="11817" width="5.6640625" style="1" customWidth="1"/>
    <col min="11818" max="12033" width="9.1640625" style="1"/>
    <col min="12034" max="12034" width="14.1640625" style="1" customWidth="1"/>
    <col min="12035" max="12035" width="10.33203125" style="1" customWidth="1"/>
    <col min="12036" max="12067" width="5.5" style="1" customWidth="1"/>
    <col min="12068" max="12073" width="5.6640625" style="1" customWidth="1"/>
    <col min="12074" max="12289" width="9.1640625" style="1"/>
    <col min="12290" max="12290" width="14.1640625" style="1" customWidth="1"/>
    <col min="12291" max="12291" width="10.33203125" style="1" customWidth="1"/>
    <col min="12292" max="12323" width="5.5" style="1" customWidth="1"/>
    <col min="12324" max="12329" width="5.6640625" style="1" customWidth="1"/>
    <col min="12330" max="12545" width="9.1640625" style="1"/>
    <col min="12546" max="12546" width="14.1640625" style="1" customWidth="1"/>
    <col min="12547" max="12547" width="10.33203125" style="1" customWidth="1"/>
    <col min="12548" max="12579" width="5.5" style="1" customWidth="1"/>
    <col min="12580" max="12585" width="5.6640625" style="1" customWidth="1"/>
    <col min="12586" max="12801" width="9.1640625" style="1"/>
    <col min="12802" max="12802" width="14.1640625" style="1" customWidth="1"/>
    <col min="12803" max="12803" width="10.33203125" style="1" customWidth="1"/>
    <col min="12804" max="12835" width="5.5" style="1" customWidth="1"/>
    <col min="12836" max="12841" width="5.6640625" style="1" customWidth="1"/>
    <col min="12842" max="13057" width="9.1640625" style="1"/>
    <col min="13058" max="13058" width="14.1640625" style="1" customWidth="1"/>
    <col min="13059" max="13059" width="10.33203125" style="1" customWidth="1"/>
    <col min="13060" max="13091" width="5.5" style="1" customWidth="1"/>
    <col min="13092" max="13097" width="5.6640625" style="1" customWidth="1"/>
    <col min="13098" max="13313" width="9.1640625" style="1"/>
    <col min="13314" max="13314" width="14.1640625" style="1" customWidth="1"/>
    <col min="13315" max="13315" width="10.33203125" style="1" customWidth="1"/>
    <col min="13316" max="13347" width="5.5" style="1" customWidth="1"/>
    <col min="13348" max="13353" width="5.6640625" style="1" customWidth="1"/>
    <col min="13354" max="13569" width="9.1640625" style="1"/>
    <col min="13570" max="13570" width="14.1640625" style="1" customWidth="1"/>
    <col min="13571" max="13571" width="10.33203125" style="1" customWidth="1"/>
    <col min="13572" max="13603" width="5.5" style="1" customWidth="1"/>
    <col min="13604" max="13609" width="5.6640625" style="1" customWidth="1"/>
    <col min="13610" max="13825" width="9.1640625" style="1"/>
    <col min="13826" max="13826" width="14.1640625" style="1" customWidth="1"/>
    <col min="13827" max="13827" width="10.33203125" style="1" customWidth="1"/>
    <col min="13828" max="13859" width="5.5" style="1" customWidth="1"/>
    <col min="13860" max="13865" width="5.6640625" style="1" customWidth="1"/>
    <col min="13866" max="14081" width="9.1640625" style="1"/>
    <col min="14082" max="14082" width="14.1640625" style="1" customWidth="1"/>
    <col min="14083" max="14083" width="10.33203125" style="1" customWidth="1"/>
    <col min="14084" max="14115" width="5.5" style="1" customWidth="1"/>
    <col min="14116" max="14121" width="5.6640625" style="1" customWidth="1"/>
    <col min="14122" max="14337" width="9.1640625" style="1"/>
    <col min="14338" max="14338" width="14.1640625" style="1" customWidth="1"/>
    <col min="14339" max="14339" width="10.33203125" style="1" customWidth="1"/>
    <col min="14340" max="14371" width="5.5" style="1" customWidth="1"/>
    <col min="14372" max="14377" width="5.6640625" style="1" customWidth="1"/>
    <col min="14378" max="14593" width="9.1640625" style="1"/>
    <col min="14594" max="14594" width="14.1640625" style="1" customWidth="1"/>
    <col min="14595" max="14595" width="10.33203125" style="1" customWidth="1"/>
    <col min="14596" max="14627" width="5.5" style="1" customWidth="1"/>
    <col min="14628" max="14633" width="5.6640625" style="1" customWidth="1"/>
    <col min="14634" max="14849" width="9.1640625" style="1"/>
    <col min="14850" max="14850" width="14.1640625" style="1" customWidth="1"/>
    <col min="14851" max="14851" width="10.33203125" style="1" customWidth="1"/>
    <col min="14852" max="14883" width="5.5" style="1" customWidth="1"/>
    <col min="14884" max="14889" width="5.6640625" style="1" customWidth="1"/>
    <col min="14890" max="15105" width="9.1640625" style="1"/>
    <col min="15106" max="15106" width="14.1640625" style="1" customWidth="1"/>
    <col min="15107" max="15107" width="10.33203125" style="1" customWidth="1"/>
    <col min="15108" max="15139" width="5.5" style="1" customWidth="1"/>
    <col min="15140" max="15145" width="5.6640625" style="1" customWidth="1"/>
    <col min="15146" max="15361" width="9.1640625" style="1"/>
    <col min="15362" max="15362" width="14.1640625" style="1" customWidth="1"/>
    <col min="15363" max="15363" width="10.33203125" style="1" customWidth="1"/>
    <col min="15364" max="15395" width="5.5" style="1" customWidth="1"/>
    <col min="15396" max="15401" width="5.6640625" style="1" customWidth="1"/>
    <col min="15402" max="15617" width="9.1640625" style="1"/>
    <col min="15618" max="15618" width="14.1640625" style="1" customWidth="1"/>
    <col min="15619" max="15619" width="10.33203125" style="1" customWidth="1"/>
    <col min="15620" max="15651" width="5.5" style="1" customWidth="1"/>
    <col min="15652" max="15657" width="5.6640625" style="1" customWidth="1"/>
    <col min="15658" max="15873" width="9.1640625" style="1"/>
    <col min="15874" max="15874" width="14.1640625" style="1" customWidth="1"/>
    <col min="15875" max="15875" width="10.33203125" style="1" customWidth="1"/>
    <col min="15876" max="15907" width="5.5" style="1" customWidth="1"/>
    <col min="15908" max="15913" width="5.6640625" style="1" customWidth="1"/>
    <col min="15914" max="16129" width="9.1640625" style="1"/>
    <col min="16130" max="16130" width="14.1640625" style="1" customWidth="1"/>
    <col min="16131" max="16131" width="10.33203125" style="1" customWidth="1"/>
    <col min="16132" max="16163" width="5.5" style="1" customWidth="1"/>
    <col min="16164" max="16169" width="5.6640625" style="1" customWidth="1"/>
    <col min="16170" max="16384" width="9.1640625" style="1"/>
  </cols>
  <sheetData>
    <row r="1" spans="1:40" x14ac:dyDescent="0.2">
      <c r="A1" s="44" t="s">
        <v>107</v>
      </c>
      <c r="J1" s="2"/>
    </row>
    <row r="2" spans="1:40" s="7" customFormat="1" x14ac:dyDescent="0.2">
      <c r="A2" s="6"/>
      <c r="D2" s="50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  <c r="T2" s="50" t="s">
        <v>2</v>
      </c>
      <c r="U2" s="51"/>
      <c r="V2" s="51"/>
      <c r="W2" s="51"/>
      <c r="X2" s="51"/>
      <c r="Y2" s="52"/>
      <c r="Z2" s="50" t="s">
        <v>3</v>
      </c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2"/>
      <c r="AL2" s="50" t="s">
        <v>4</v>
      </c>
      <c r="AM2" s="51"/>
      <c r="AN2" s="52"/>
    </row>
    <row r="3" spans="1:40" x14ac:dyDescent="0.2">
      <c r="D3" s="53" t="s">
        <v>5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  <c r="T3" s="53" t="s">
        <v>6</v>
      </c>
      <c r="U3" s="54"/>
      <c r="V3" s="54"/>
      <c r="W3" s="54"/>
      <c r="X3" s="54"/>
      <c r="Y3" s="55"/>
      <c r="Z3" s="53" t="s">
        <v>6</v>
      </c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  <c r="AL3" s="53" t="s">
        <v>6</v>
      </c>
      <c r="AM3" s="54"/>
      <c r="AN3" s="55"/>
    </row>
    <row r="4" spans="1:40" s="10" customFormat="1" ht="14" x14ac:dyDescent="0.2">
      <c r="A4" s="9" t="s">
        <v>101</v>
      </c>
      <c r="B4" s="10" t="s">
        <v>0</v>
      </c>
      <c r="C4" s="10" t="s">
        <v>106</v>
      </c>
      <c r="D4" s="11" t="s">
        <v>7</v>
      </c>
      <c r="E4" s="12" t="s">
        <v>8</v>
      </c>
      <c r="F4" s="13" t="s">
        <v>9</v>
      </c>
      <c r="G4" s="13" t="s">
        <v>10</v>
      </c>
      <c r="H4" s="12" t="s">
        <v>11</v>
      </c>
      <c r="I4" s="13" t="s">
        <v>12</v>
      </c>
      <c r="J4" s="14" t="s">
        <v>13</v>
      </c>
      <c r="K4" s="12" t="s">
        <v>108</v>
      </c>
      <c r="L4" s="11" t="s">
        <v>14</v>
      </c>
      <c r="M4" s="12" t="s">
        <v>15</v>
      </c>
      <c r="N4" s="12" t="s">
        <v>16</v>
      </c>
      <c r="O4" s="11" t="s">
        <v>17</v>
      </c>
      <c r="P4" s="12" t="s">
        <v>18</v>
      </c>
      <c r="Q4" s="12" t="s">
        <v>19</v>
      </c>
      <c r="R4" s="12" t="s">
        <v>20</v>
      </c>
      <c r="S4" s="12" t="s">
        <v>21</v>
      </c>
      <c r="T4" s="15" t="s">
        <v>22</v>
      </c>
      <c r="U4" s="12" t="s">
        <v>23</v>
      </c>
      <c r="V4" s="12" t="s">
        <v>24</v>
      </c>
      <c r="W4" s="12" t="s">
        <v>109</v>
      </c>
      <c r="X4" s="12" t="s">
        <v>25</v>
      </c>
      <c r="Y4" s="12" t="s">
        <v>26</v>
      </c>
      <c r="Z4" s="15" t="s">
        <v>22</v>
      </c>
      <c r="AA4" s="16" t="s">
        <v>27</v>
      </c>
      <c r="AB4" s="16" t="s">
        <v>28</v>
      </c>
      <c r="AC4" s="16" t="s">
        <v>29</v>
      </c>
      <c r="AD4" s="12" t="s">
        <v>30</v>
      </c>
      <c r="AE4" s="12" t="s">
        <v>31</v>
      </c>
      <c r="AF4" s="13" t="s">
        <v>32</v>
      </c>
      <c r="AG4" s="13" t="s">
        <v>110</v>
      </c>
      <c r="AH4" s="13" t="s">
        <v>33</v>
      </c>
      <c r="AI4" s="13" t="s">
        <v>34</v>
      </c>
      <c r="AJ4" s="12" t="s">
        <v>35</v>
      </c>
      <c r="AK4" s="12" t="s">
        <v>36</v>
      </c>
      <c r="AL4" s="15" t="s">
        <v>37</v>
      </c>
      <c r="AM4" s="12" t="s">
        <v>38</v>
      </c>
      <c r="AN4" s="17" t="s">
        <v>39</v>
      </c>
    </row>
    <row r="5" spans="1:40" ht="14" x14ac:dyDescent="0.2">
      <c r="A5" s="19" t="s">
        <v>40</v>
      </c>
      <c r="B5" s="19" t="s">
        <v>41</v>
      </c>
      <c r="C5" s="19" t="s">
        <v>102</v>
      </c>
      <c r="D5" s="20">
        <f t="shared" ref="D5:D10" si="0">E5+H5+K5</f>
        <v>81.219889502762427</v>
      </c>
      <c r="E5" s="21">
        <v>70</v>
      </c>
      <c r="F5" s="22">
        <v>50.5</v>
      </c>
      <c r="G5" s="22">
        <v>19.5</v>
      </c>
      <c r="H5" s="21">
        <v>4.4198895027624312</v>
      </c>
      <c r="I5" s="22">
        <v>1.1000000000000001</v>
      </c>
      <c r="J5" s="23">
        <v>3.3</v>
      </c>
      <c r="K5" s="21">
        <v>6.8</v>
      </c>
      <c r="L5" s="20">
        <f t="shared" ref="L5:L10" si="1">M5+N5</f>
        <v>6.9574585635359112</v>
      </c>
      <c r="M5" s="21">
        <v>5.3</v>
      </c>
      <c r="N5" s="21">
        <v>1.6574585635359116</v>
      </c>
      <c r="O5" s="20">
        <f>P5+Q5+S5</f>
        <v>11.799999999999999</v>
      </c>
      <c r="P5" s="21">
        <v>8.1999999999999993</v>
      </c>
      <c r="Q5" s="21">
        <v>3</v>
      </c>
      <c r="R5" s="21">
        <v>0</v>
      </c>
      <c r="S5" s="21">
        <v>0.6</v>
      </c>
      <c r="T5" s="24">
        <f>X5</f>
        <v>3</v>
      </c>
      <c r="U5" s="21">
        <v>0</v>
      </c>
      <c r="V5" s="21">
        <v>0</v>
      </c>
      <c r="W5" s="21">
        <v>0</v>
      </c>
      <c r="X5" s="21">
        <v>3</v>
      </c>
      <c r="Y5" s="21">
        <v>0</v>
      </c>
      <c r="Z5" s="24">
        <f>AA5</f>
        <v>1</v>
      </c>
      <c r="AA5" s="25">
        <v>1</v>
      </c>
      <c r="AB5" s="25">
        <v>2</v>
      </c>
      <c r="AC5" s="25">
        <f>AD5+AE5+AK5</f>
        <v>10.200000000000001</v>
      </c>
      <c r="AD5" s="21">
        <v>5</v>
      </c>
      <c r="AE5" s="21">
        <v>4.4000000000000004</v>
      </c>
      <c r="AF5" s="22">
        <v>1.6</v>
      </c>
      <c r="AG5" s="22">
        <v>2.4</v>
      </c>
      <c r="AH5" s="22">
        <v>0.4</v>
      </c>
      <c r="AI5" s="22">
        <v>0</v>
      </c>
      <c r="AJ5" s="21">
        <v>0</v>
      </c>
      <c r="AK5" s="21">
        <v>0.8</v>
      </c>
      <c r="AL5" s="24">
        <f>AM5+AN5</f>
        <v>18</v>
      </c>
      <c r="AM5" s="21">
        <v>11</v>
      </c>
      <c r="AN5" s="26">
        <v>7</v>
      </c>
    </row>
    <row r="6" spans="1:40" ht="14" x14ac:dyDescent="0.2">
      <c r="A6" s="19" t="s">
        <v>42</v>
      </c>
      <c r="B6" s="19" t="s">
        <v>43</v>
      </c>
      <c r="C6" s="19" t="s">
        <v>102</v>
      </c>
      <c r="D6" s="20">
        <f t="shared" si="0"/>
        <v>76.099999999999994</v>
      </c>
      <c r="E6" s="21">
        <v>59</v>
      </c>
      <c r="F6" s="22">
        <v>42.6</v>
      </c>
      <c r="G6" s="22">
        <v>16.399999999999999</v>
      </c>
      <c r="H6" s="21">
        <v>12</v>
      </c>
      <c r="I6" s="22">
        <v>4.8</v>
      </c>
      <c r="J6" s="23">
        <v>7.2</v>
      </c>
      <c r="K6" s="21">
        <v>5.0999999999999996</v>
      </c>
      <c r="L6" s="20">
        <f t="shared" si="1"/>
        <v>9.9668639053254431</v>
      </c>
      <c r="M6" s="21">
        <v>7.6</v>
      </c>
      <c r="N6" s="21">
        <v>2.3668639053254439</v>
      </c>
      <c r="O6" s="20">
        <f>P6+Q6+R6</f>
        <v>13.891715976331362</v>
      </c>
      <c r="P6" s="21">
        <v>11.3</v>
      </c>
      <c r="Q6" s="21">
        <v>2</v>
      </c>
      <c r="R6" s="21">
        <v>0.59171597633136097</v>
      </c>
      <c r="S6" s="21">
        <v>0</v>
      </c>
      <c r="T6" s="24">
        <f>U6+V6+X6+Y6</f>
        <v>8.6</v>
      </c>
      <c r="U6" s="21">
        <v>1.2</v>
      </c>
      <c r="V6" s="21">
        <v>1.5</v>
      </c>
      <c r="W6" s="21">
        <v>0</v>
      </c>
      <c r="X6" s="21">
        <v>5</v>
      </c>
      <c r="Y6" s="21">
        <v>0.9</v>
      </c>
      <c r="Z6" s="24">
        <f>AA6+AC6</f>
        <v>25.3</v>
      </c>
      <c r="AA6" s="25">
        <v>8</v>
      </c>
      <c r="AB6" s="25">
        <v>4.4000000000000004</v>
      </c>
      <c r="AC6" s="25">
        <f>AD6+AE6+AJ6+AK6</f>
        <v>17.3</v>
      </c>
      <c r="AD6" s="21">
        <v>5</v>
      </c>
      <c r="AE6" s="21">
        <v>6</v>
      </c>
      <c r="AF6" s="22">
        <v>3.4</v>
      </c>
      <c r="AG6" s="22">
        <v>2.6</v>
      </c>
      <c r="AH6" s="22">
        <v>0</v>
      </c>
      <c r="AI6" s="22">
        <v>0</v>
      </c>
      <c r="AJ6" s="21">
        <v>2.4</v>
      </c>
      <c r="AK6" s="21">
        <v>3.9</v>
      </c>
      <c r="AL6" s="24">
        <f>AM6+AN6</f>
        <v>6.9</v>
      </c>
      <c r="AM6" s="21">
        <v>4.5</v>
      </c>
      <c r="AN6" s="26">
        <v>2.4</v>
      </c>
    </row>
    <row r="7" spans="1:40" ht="14" x14ac:dyDescent="0.2">
      <c r="A7" s="19" t="s">
        <v>44</v>
      </c>
      <c r="B7" s="19" t="s">
        <v>45</v>
      </c>
      <c r="C7" s="19" t="s">
        <v>102</v>
      </c>
      <c r="D7" s="20">
        <f t="shared" si="0"/>
        <v>78.900000000000006</v>
      </c>
      <c r="E7" s="21">
        <v>65.5</v>
      </c>
      <c r="F7" s="22">
        <v>47.3</v>
      </c>
      <c r="G7" s="22">
        <v>18.2</v>
      </c>
      <c r="H7" s="21">
        <v>5.5</v>
      </c>
      <c r="I7" s="22">
        <v>1.2</v>
      </c>
      <c r="J7" s="23">
        <v>4.3</v>
      </c>
      <c r="K7" s="21">
        <v>7.9</v>
      </c>
      <c r="L7" s="20">
        <f t="shared" si="1"/>
        <v>8.1</v>
      </c>
      <c r="M7" s="21">
        <v>6</v>
      </c>
      <c r="N7" s="21">
        <v>2.1</v>
      </c>
      <c r="O7" s="20">
        <f>P7+Q7+R7</f>
        <v>13</v>
      </c>
      <c r="P7" s="21">
        <v>10</v>
      </c>
      <c r="Q7" s="21">
        <v>1</v>
      </c>
      <c r="R7" s="21">
        <v>2</v>
      </c>
      <c r="S7" s="21">
        <v>0</v>
      </c>
      <c r="T7" s="24">
        <f>U7+X7+Y7</f>
        <v>7</v>
      </c>
      <c r="U7" s="21">
        <v>1</v>
      </c>
      <c r="V7" s="21">
        <v>0</v>
      </c>
      <c r="W7" s="21">
        <v>0</v>
      </c>
      <c r="X7" s="21">
        <v>2</v>
      </c>
      <c r="Y7" s="21">
        <v>4</v>
      </c>
      <c r="Z7" s="24">
        <f>AA7+AC7</f>
        <v>32.200000000000003</v>
      </c>
      <c r="AA7" s="25">
        <v>2</v>
      </c>
      <c r="AB7" s="25">
        <v>1</v>
      </c>
      <c r="AC7" s="25">
        <f>AD7+AE7+AJ7+AK7</f>
        <v>30.2</v>
      </c>
      <c r="AD7" s="21">
        <v>2.5</v>
      </c>
      <c r="AE7" s="21">
        <v>5.2</v>
      </c>
      <c r="AF7" s="22">
        <v>3</v>
      </c>
      <c r="AG7" s="22">
        <v>2.2000000000000002</v>
      </c>
      <c r="AH7" s="22">
        <v>0</v>
      </c>
      <c r="AI7" s="22">
        <v>0</v>
      </c>
      <c r="AJ7" s="21">
        <v>20.5</v>
      </c>
      <c r="AK7" s="21">
        <v>2</v>
      </c>
      <c r="AL7" s="24">
        <f>AM7+AN7</f>
        <v>5.5</v>
      </c>
      <c r="AM7" s="21">
        <v>1.5</v>
      </c>
      <c r="AN7" s="26">
        <v>4</v>
      </c>
    </row>
    <row r="8" spans="1:40" ht="14" x14ac:dyDescent="0.2">
      <c r="A8" s="19" t="s">
        <v>46</v>
      </c>
      <c r="B8" s="19" t="s">
        <v>41</v>
      </c>
      <c r="C8" s="19" t="s">
        <v>102</v>
      </c>
      <c r="D8" s="20">
        <f t="shared" si="0"/>
        <v>79.031125827814577</v>
      </c>
      <c r="E8" s="21">
        <v>74.900000000000006</v>
      </c>
      <c r="F8" s="22">
        <v>49</v>
      </c>
      <c r="G8" s="22">
        <v>25.9</v>
      </c>
      <c r="H8" s="21">
        <v>3.8</v>
      </c>
      <c r="I8" s="22">
        <v>1.9</v>
      </c>
      <c r="J8" s="23">
        <v>1.9</v>
      </c>
      <c r="K8" s="21">
        <v>0.33112582781456951</v>
      </c>
      <c r="L8" s="20">
        <f t="shared" si="1"/>
        <v>8.6999999999999993</v>
      </c>
      <c r="M8" s="21">
        <v>7</v>
      </c>
      <c r="N8" s="21">
        <v>1.7</v>
      </c>
      <c r="O8" s="20">
        <f>P8+Q8+R8+S8</f>
        <v>12.224503311258276</v>
      </c>
      <c r="P8" s="21">
        <v>8.6</v>
      </c>
      <c r="Q8" s="21">
        <v>2.2999999999999998</v>
      </c>
      <c r="R8" s="21">
        <v>0.33112582781456956</v>
      </c>
      <c r="S8" s="21">
        <v>0.99337748344370869</v>
      </c>
      <c r="T8" s="24">
        <f>U8+V8+W8+X8+Y8</f>
        <v>4.9672897196261676</v>
      </c>
      <c r="U8" s="21">
        <v>0.5</v>
      </c>
      <c r="V8" s="21">
        <v>1</v>
      </c>
      <c r="W8" s="21">
        <v>0.46728971962616817</v>
      </c>
      <c r="X8" s="21">
        <v>1</v>
      </c>
      <c r="Y8" s="21">
        <v>2</v>
      </c>
      <c r="Z8" s="24">
        <f>AC8</f>
        <v>18.399999999999999</v>
      </c>
      <c r="AA8" s="25">
        <v>0</v>
      </c>
      <c r="AB8" s="25">
        <v>2</v>
      </c>
      <c r="AC8" s="25">
        <f>AD8+AE8+AJ8+AK8</f>
        <v>18.399999999999999</v>
      </c>
      <c r="AD8" s="21">
        <v>4</v>
      </c>
      <c r="AE8" s="21">
        <v>10</v>
      </c>
      <c r="AF8" s="22">
        <v>4.5999999999999996</v>
      </c>
      <c r="AG8" s="22">
        <v>5.4</v>
      </c>
      <c r="AH8" s="22">
        <v>0</v>
      </c>
      <c r="AI8" s="22">
        <v>0</v>
      </c>
      <c r="AJ8" s="21">
        <v>3</v>
      </c>
      <c r="AK8" s="21">
        <v>1.4</v>
      </c>
      <c r="AL8" s="24">
        <f>AM8+AN8</f>
        <v>17.2</v>
      </c>
      <c r="AM8" s="21">
        <v>11.1</v>
      </c>
      <c r="AN8" s="26">
        <v>6.1</v>
      </c>
    </row>
    <row r="9" spans="1:40" ht="14" x14ac:dyDescent="0.2">
      <c r="A9" s="19" t="s">
        <v>47</v>
      </c>
      <c r="B9" s="19" t="s">
        <v>45</v>
      </c>
      <c r="C9" s="19" t="s">
        <v>102</v>
      </c>
      <c r="D9" s="20">
        <f t="shared" si="0"/>
        <v>79.730769230769226</v>
      </c>
      <c r="E9" s="21">
        <v>73</v>
      </c>
      <c r="F9" s="22">
        <v>50.5</v>
      </c>
      <c r="G9" s="22">
        <v>22.5</v>
      </c>
      <c r="H9" s="21">
        <v>3.2051282051282053</v>
      </c>
      <c r="I9" s="22">
        <v>1</v>
      </c>
      <c r="J9" s="23">
        <v>2.2000000000000002</v>
      </c>
      <c r="K9" s="21">
        <v>3.5256410256410255</v>
      </c>
      <c r="L9" s="20">
        <f t="shared" si="1"/>
        <v>6.9820512820512821</v>
      </c>
      <c r="M9" s="21">
        <v>5.7</v>
      </c>
      <c r="N9" s="21">
        <v>1.2820512820512819</v>
      </c>
      <c r="O9" s="20">
        <f>P9+Q9+R9+S9</f>
        <v>13.302564102564103</v>
      </c>
      <c r="P9" s="21">
        <v>9.1999999999999993</v>
      </c>
      <c r="Q9" s="21">
        <v>2.5</v>
      </c>
      <c r="R9" s="21">
        <v>0.32051282051282054</v>
      </c>
      <c r="S9" s="21">
        <v>1.2820512820512822</v>
      </c>
      <c r="T9" s="24">
        <f>U9+V9+X9+Y9</f>
        <v>4.6576131687242803</v>
      </c>
      <c r="U9" s="21">
        <v>0</v>
      </c>
      <c r="V9" s="21">
        <v>0.82304526748971196</v>
      </c>
      <c r="W9" s="21">
        <v>0</v>
      </c>
      <c r="X9" s="21">
        <v>2.6</v>
      </c>
      <c r="Y9" s="21">
        <v>1.2345679012345681</v>
      </c>
      <c r="Z9" s="24">
        <f>AC9</f>
        <v>19.3</v>
      </c>
      <c r="AA9" s="25">
        <v>0</v>
      </c>
      <c r="AB9" s="25">
        <v>2.5</v>
      </c>
      <c r="AC9" s="25">
        <f>AD9+AE9+AJ9+AK9</f>
        <v>19.3</v>
      </c>
      <c r="AD9" s="21">
        <v>4</v>
      </c>
      <c r="AE9" s="21">
        <v>8.6999999999999993</v>
      </c>
      <c r="AF9" s="22">
        <v>4</v>
      </c>
      <c r="AG9" s="22">
        <v>4.7</v>
      </c>
      <c r="AH9" s="22">
        <v>0</v>
      </c>
      <c r="AI9" s="22">
        <v>0</v>
      </c>
      <c r="AJ9" s="21">
        <v>4.5</v>
      </c>
      <c r="AK9" s="21">
        <v>2.1</v>
      </c>
      <c r="AL9" s="27">
        <f>AM9+AN9</f>
        <v>18.2</v>
      </c>
      <c r="AM9" s="21">
        <v>12.2</v>
      </c>
      <c r="AN9" s="26">
        <v>6</v>
      </c>
    </row>
    <row r="10" spans="1:40" ht="14" x14ac:dyDescent="0.2">
      <c r="A10" s="19" t="s">
        <v>48</v>
      </c>
      <c r="B10" s="19" t="s">
        <v>45</v>
      </c>
      <c r="C10" s="19" t="s">
        <v>102</v>
      </c>
      <c r="D10" s="20">
        <f t="shared" si="0"/>
        <v>80.099999999999994</v>
      </c>
      <c r="E10" s="21">
        <v>68</v>
      </c>
      <c r="F10" s="22">
        <v>41.2</v>
      </c>
      <c r="G10" s="22">
        <v>26.8</v>
      </c>
      <c r="H10" s="21">
        <v>6.3</v>
      </c>
      <c r="I10" s="22">
        <v>1</v>
      </c>
      <c r="J10" s="23">
        <v>5.3</v>
      </c>
      <c r="K10" s="21">
        <v>5.8</v>
      </c>
      <c r="L10" s="20">
        <f t="shared" si="1"/>
        <v>7.5</v>
      </c>
      <c r="M10" s="21">
        <v>5.0999999999999996</v>
      </c>
      <c r="N10" s="21">
        <v>2.4</v>
      </c>
      <c r="O10" s="20">
        <f>P10+Q10+R10</f>
        <v>12.4</v>
      </c>
      <c r="P10" s="21">
        <v>8.4</v>
      </c>
      <c r="Q10" s="21">
        <v>2.4</v>
      </c>
      <c r="R10" s="21">
        <v>1.6</v>
      </c>
      <c r="S10" s="21">
        <v>0</v>
      </c>
      <c r="T10" s="24">
        <f>U10+V10+X10+Y10</f>
        <v>10.662049861495845</v>
      </c>
      <c r="U10" s="21">
        <v>0.554016620498615</v>
      </c>
      <c r="V10" s="21">
        <v>1.10803324099723</v>
      </c>
      <c r="W10" s="21">
        <v>0</v>
      </c>
      <c r="X10" s="21">
        <v>3.5</v>
      </c>
      <c r="Y10" s="21">
        <v>5.5</v>
      </c>
      <c r="Z10" s="24">
        <f>AA10+AC10</f>
        <v>33.299999999999997</v>
      </c>
      <c r="AA10" s="25">
        <v>2.6</v>
      </c>
      <c r="AB10" s="28">
        <v>0</v>
      </c>
      <c r="AC10" s="25">
        <f>AD10+AE10+AJ10+AK10</f>
        <v>30.7</v>
      </c>
      <c r="AD10" s="21">
        <v>2</v>
      </c>
      <c r="AE10" s="21">
        <v>1</v>
      </c>
      <c r="AF10" s="22">
        <v>1</v>
      </c>
      <c r="AG10" s="22">
        <v>0</v>
      </c>
      <c r="AH10" s="22">
        <v>0</v>
      </c>
      <c r="AI10" s="22">
        <v>0</v>
      </c>
      <c r="AJ10" s="21">
        <v>26.2</v>
      </c>
      <c r="AK10" s="21">
        <v>1.5</v>
      </c>
      <c r="AL10" s="24">
        <f>AN10</f>
        <v>2.5</v>
      </c>
      <c r="AM10" s="21">
        <v>0</v>
      </c>
      <c r="AN10" s="26">
        <v>2.5</v>
      </c>
    </row>
    <row r="11" spans="1:40" ht="14" x14ac:dyDescent="0.2">
      <c r="A11" s="19" t="s">
        <v>49</v>
      </c>
      <c r="B11" s="19" t="s">
        <v>41</v>
      </c>
      <c r="C11" s="19" t="s">
        <v>103</v>
      </c>
      <c r="D11" s="20">
        <f>E11+H11+K11</f>
        <v>81</v>
      </c>
      <c r="E11" s="21">
        <v>67.2</v>
      </c>
      <c r="F11" s="22">
        <v>48.4</v>
      </c>
      <c r="G11" s="22">
        <v>18.8</v>
      </c>
      <c r="H11" s="21">
        <v>7</v>
      </c>
      <c r="I11" s="22">
        <v>2.7</v>
      </c>
      <c r="J11" s="23">
        <v>4.3</v>
      </c>
      <c r="K11" s="21">
        <v>6.8</v>
      </c>
      <c r="L11" s="20">
        <f>M11+N11</f>
        <v>10.399999999999999</v>
      </c>
      <c r="M11" s="21">
        <v>5.8</v>
      </c>
      <c r="N11" s="21">
        <v>4.5999999999999996</v>
      </c>
      <c r="O11" s="20">
        <f>P11+Q11+R11</f>
        <v>8.5708737864077662</v>
      </c>
      <c r="P11" s="21">
        <v>4.5999999999999996</v>
      </c>
      <c r="Q11" s="21">
        <v>3</v>
      </c>
      <c r="R11" s="21">
        <v>0.970873786407767</v>
      </c>
      <c r="S11" s="21">
        <v>0</v>
      </c>
      <c r="T11" s="24">
        <f>U11+V11+W11+X11+Y11</f>
        <v>3.3184100418410045</v>
      </c>
      <c r="U11" s="21">
        <v>0.6</v>
      </c>
      <c r="V11" s="21">
        <v>0.4</v>
      </c>
      <c r="W11" s="21">
        <v>0.41841004184100417</v>
      </c>
      <c r="X11" s="21">
        <v>0.6</v>
      </c>
      <c r="Y11" s="21">
        <v>1.3</v>
      </c>
      <c r="Z11" s="24">
        <f>AC11</f>
        <v>16.8</v>
      </c>
      <c r="AA11" s="28">
        <v>0</v>
      </c>
      <c r="AB11" s="25">
        <v>1</v>
      </c>
      <c r="AC11" s="25">
        <f>AD11+AE11+AK11</f>
        <v>16.8</v>
      </c>
      <c r="AD11" s="21">
        <v>8</v>
      </c>
      <c r="AE11" s="21">
        <v>7.6</v>
      </c>
      <c r="AF11" s="22">
        <v>5.5</v>
      </c>
      <c r="AG11" s="22">
        <v>2.1</v>
      </c>
      <c r="AH11" s="22">
        <v>0</v>
      </c>
      <c r="AI11" s="22">
        <v>0</v>
      </c>
      <c r="AJ11" s="21">
        <v>0</v>
      </c>
      <c r="AK11" s="21">
        <v>1.2</v>
      </c>
      <c r="AL11" s="24">
        <f>AM11+AN11</f>
        <v>14</v>
      </c>
      <c r="AM11" s="21">
        <v>7.6</v>
      </c>
      <c r="AN11" s="26">
        <v>6.4</v>
      </c>
    </row>
    <row r="12" spans="1:40" ht="14" x14ac:dyDescent="0.2">
      <c r="A12" s="19" t="s">
        <v>50</v>
      </c>
      <c r="B12" s="19" t="s">
        <v>41</v>
      </c>
      <c r="C12" s="19" t="s">
        <v>103</v>
      </c>
      <c r="D12" s="20">
        <f t="shared" ref="D12:D20" si="2">E12+H12+K12</f>
        <v>81.761755485893417</v>
      </c>
      <c r="E12" s="21">
        <v>71.8</v>
      </c>
      <c r="F12" s="22">
        <v>45.7</v>
      </c>
      <c r="G12" s="22">
        <v>26.1</v>
      </c>
      <c r="H12" s="21">
        <v>6.2</v>
      </c>
      <c r="I12" s="22">
        <v>1.2</v>
      </c>
      <c r="J12" s="23">
        <v>5</v>
      </c>
      <c r="K12" s="21">
        <v>3.761755485893417</v>
      </c>
      <c r="L12" s="20">
        <f t="shared" ref="L12:L20" si="3">M12+N12</f>
        <v>9.3000000000000007</v>
      </c>
      <c r="M12" s="21">
        <v>6.4</v>
      </c>
      <c r="N12" s="21">
        <v>2.9</v>
      </c>
      <c r="O12" s="20">
        <f t="shared" ref="O12:O18" si="4">P12+Q12+R12+S12</f>
        <v>8.9673981191222563</v>
      </c>
      <c r="P12" s="21">
        <v>5.3</v>
      </c>
      <c r="Q12" s="21">
        <v>1.3</v>
      </c>
      <c r="R12" s="21">
        <v>0.8</v>
      </c>
      <c r="S12" s="21">
        <v>1.567398119122257</v>
      </c>
      <c r="T12" s="24">
        <f>X12</f>
        <v>1.3</v>
      </c>
      <c r="U12" s="21">
        <v>0</v>
      </c>
      <c r="V12" s="21">
        <v>0</v>
      </c>
      <c r="W12" s="21">
        <v>0</v>
      </c>
      <c r="X12" s="21">
        <v>1.3</v>
      </c>
      <c r="Y12" s="21">
        <v>0</v>
      </c>
      <c r="Z12" s="24">
        <f t="shared" ref="Z12:Z20" si="5">AC12</f>
        <v>23.2</v>
      </c>
      <c r="AA12" s="28">
        <v>0</v>
      </c>
      <c r="AB12" s="25">
        <v>0.6</v>
      </c>
      <c r="AC12" s="25">
        <f>AD12+AE12+AK12</f>
        <v>23.2</v>
      </c>
      <c r="AD12" s="21">
        <v>3.2</v>
      </c>
      <c r="AE12" s="21">
        <v>17</v>
      </c>
      <c r="AF12" s="22">
        <v>1.6</v>
      </c>
      <c r="AG12" s="22">
        <v>15</v>
      </c>
      <c r="AH12" s="22">
        <v>0.4</v>
      </c>
      <c r="AI12" s="22">
        <v>0</v>
      </c>
      <c r="AJ12" s="21">
        <v>0</v>
      </c>
      <c r="AK12" s="21">
        <v>3</v>
      </c>
      <c r="AL12" s="24">
        <f t="shared" ref="AL12:AL20" si="6">AM12+AN12</f>
        <v>13.3</v>
      </c>
      <c r="AM12" s="21">
        <v>8.9</v>
      </c>
      <c r="AN12" s="26">
        <v>4.4000000000000004</v>
      </c>
    </row>
    <row r="13" spans="1:40" ht="14" x14ac:dyDescent="0.2">
      <c r="A13" s="19" t="s">
        <v>51</v>
      </c>
      <c r="B13" s="19" t="s">
        <v>41</v>
      </c>
      <c r="C13" s="19" t="s">
        <v>103</v>
      </c>
      <c r="D13" s="20">
        <f t="shared" si="2"/>
        <v>82.7</v>
      </c>
      <c r="E13" s="21">
        <v>70</v>
      </c>
      <c r="F13" s="22">
        <v>46.5</v>
      </c>
      <c r="G13" s="22">
        <v>23.5</v>
      </c>
      <c r="H13" s="21">
        <v>5.9</v>
      </c>
      <c r="I13" s="22">
        <v>2</v>
      </c>
      <c r="J13" s="23">
        <v>3.9</v>
      </c>
      <c r="K13" s="21">
        <v>6.8</v>
      </c>
      <c r="L13" s="20">
        <f t="shared" si="3"/>
        <v>9.9</v>
      </c>
      <c r="M13" s="21">
        <v>7.4</v>
      </c>
      <c r="N13" s="21">
        <v>2.5</v>
      </c>
      <c r="O13" s="20">
        <f>P13+Q13+R13</f>
        <v>7.4267080745341616</v>
      </c>
      <c r="P13" s="21">
        <v>3.7267080745341614</v>
      </c>
      <c r="Q13" s="21">
        <v>2.7</v>
      </c>
      <c r="R13" s="21">
        <v>1</v>
      </c>
      <c r="S13" s="21">
        <v>0</v>
      </c>
      <c r="T13" s="24">
        <f>Y13</f>
        <v>2.4</v>
      </c>
      <c r="U13" s="21">
        <v>0</v>
      </c>
      <c r="V13" s="21">
        <v>0</v>
      </c>
      <c r="W13" s="21">
        <v>0</v>
      </c>
      <c r="X13" s="21">
        <v>0</v>
      </c>
      <c r="Y13" s="21">
        <v>2.4</v>
      </c>
      <c r="Z13" s="24">
        <f t="shared" si="5"/>
        <v>25.7</v>
      </c>
      <c r="AA13" s="28">
        <v>0</v>
      </c>
      <c r="AB13" s="28">
        <v>0</v>
      </c>
      <c r="AC13" s="25">
        <f>AD13+AE13+AJ13+AK13</f>
        <v>25.7</v>
      </c>
      <c r="AD13" s="21">
        <v>3</v>
      </c>
      <c r="AE13" s="21">
        <v>19.100000000000001</v>
      </c>
      <c r="AF13" s="22">
        <v>4.3</v>
      </c>
      <c r="AG13" s="22">
        <v>14.2</v>
      </c>
      <c r="AH13" s="22">
        <v>0.6</v>
      </c>
      <c r="AI13" s="22">
        <v>0</v>
      </c>
      <c r="AJ13" s="21">
        <v>1.2</v>
      </c>
      <c r="AK13" s="21">
        <v>2.4</v>
      </c>
      <c r="AL13" s="24">
        <f t="shared" si="6"/>
        <v>12.6</v>
      </c>
      <c r="AM13" s="21">
        <v>8</v>
      </c>
      <c r="AN13" s="26">
        <v>4.5999999999999996</v>
      </c>
    </row>
    <row r="14" spans="1:40" ht="14" x14ac:dyDescent="0.2">
      <c r="A14" s="19" t="s">
        <v>52</v>
      </c>
      <c r="B14" s="19" t="s">
        <v>41</v>
      </c>
      <c r="C14" s="19" t="s">
        <v>103</v>
      </c>
      <c r="D14" s="20">
        <f t="shared" si="2"/>
        <v>82.596491228070164</v>
      </c>
      <c r="E14" s="21">
        <v>73.333333333333329</v>
      </c>
      <c r="F14" s="22">
        <v>49.8</v>
      </c>
      <c r="G14" s="22">
        <v>23.5</v>
      </c>
      <c r="H14" s="21">
        <v>5.2631578947368425</v>
      </c>
      <c r="I14" s="22">
        <v>1.8</v>
      </c>
      <c r="J14" s="23">
        <v>3.5</v>
      </c>
      <c r="K14" s="21">
        <v>4</v>
      </c>
      <c r="L14" s="20">
        <f t="shared" si="3"/>
        <v>9.8666666666666671</v>
      </c>
      <c r="M14" s="21">
        <v>6.666666666666667</v>
      </c>
      <c r="N14" s="21">
        <v>3.2</v>
      </c>
      <c r="O14" s="20">
        <f t="shared" si="4"/>
        <v>7.5070175438596483</v>
      </c>
      <c r="P14" s="21">
        <v>4.7</v>
      </c>
      <c r="Q14" s="21">
        <v>1.7543859649122804</v>
      </c>
      <c r="R14" s="21">
        <v>0.35087719298245607</v>
      </c>
      <c r="S14" s="21">
        <v>0.70175438596491213</v>
      </c>
      <c r="T14" s="24">
        <f>U14+W14+X14</f>
        <v>2.6202643171806166</v>
      </c>
      <c r="U14" s="21">
        <v>0.4</v>
      </c>
      <c r="V14" s="21">
        <v>0</v>
      </c>
      <c r="W14" s="21">
        <v>0.22026431718061676</v>
      </c>
      <c r="X14" s="21">
        <v>2</v>
      </c>
      <c r="Y14" s="21">
        <v>0</v>
      </c>
      <c r="Z14" s="24">
        <f t="shared" si="5"/>
        <v>22.499999999999996</v>
      </c>
      <c r="AA14" s="28">
        <v>0</v>
      </c>
      <c r="AB14" s="25">
        <v>1.2</v>
      </c>
      <c r="AC14" s="25">
        <f>AD14+AE14+AJ14+AK14</f>
        <v>22.499999999999996</v>
      </c>
      <c r="AD14" s="21">
        <v>3.8</v>
      </c>
      <c r="AE14" s="21">
        <v>15.6</v>
      </c>
      <c r="AF14" s="22">
        <v>3</v>
      </c>
      <c r="AG14" s="22">
        <v>12.6</v>
      </c>
      <c r="AH14" s="22">
        <v>0</v>
      </c>
      <c r="AI14" s="22">
        <v>0</v>
      </c>
      <c r="AJ14" s="21">
        <v>1.9</v>
      </c>
      <c r="AK14" s="21">
        <v>1.2</v>
      </c>
      <c r="AL14" s="24">
        <f t="shared" si="6"/>
        <v>12.2</v>
      </c>
      <c r="AM14" s="21">
        <v>8.4</v>
      </c>
      <c r="AN14" s="26">
        <v>3.8</v>
      </c>
    </row>
    <row r="15" spans="1:40" ht="14" x14ac:dyDescent="0.2">
      <c r="A15" s="19" t="s">
        <v>53</v>
      </c>
      <c r="B15" s="19" t="s">
        <v>41</v>
      </c>
      <c r="C15" s="19" t="s">
        <v>103</v>
      </c>
      <c r="D15" s="20">
        <f t="shared" si="2"/>
        <v>83.1</v>
      </c>
      <c r="E15" s="21">
        <v>72.5</v>
      </c>
      <c r="F15" s="22">
        <v>51.4</v>
      </c>
      <c r="G15" s="22">
        <v>21.1</v>
      </c>
      <c r="H15" s="21">
        <v>5</v>
      </c>
      <c r="I15" s="22">
        <v>1.4</v>
      </c>
      <c r="J15" s="23">
        <v>3.6</v>
      </c>
      <c r="K15" s="21">
        <v>5.6</v>
      </c>
      <c r="L15" s="20">
        <f t="shared" si="3"/>
        <v>8.6</v>
      </c>
      <c r="M15" s="21">
        <v>7</v>
      </c>
      <c r="N15" s="21">
        <v>1.6</v>
      </c>
      <c r="O15" s="20">
        <f>P15+Q15+R15</f>
        <v>8.3205128205128212</v>
      </c>
      <c r="P15" s="21">
        <v>5.8</v>
      </c>
      <c r="Q15" s="21">
        <v>2.2000000000000002</v>
      </c>
      <c r="R15" s="21">
        <v>0.32051282051282048</v>
      </c>
      <c r="S15" s="21">
        <v>0</v>
      </c>
      <c r="T15" s="24">
        <f>U15+W15+X15</f>
        <v>2.0024144869215292</v>
      </c>
      <c r="U15" s="21">
        <v>0.20120724346076457</v>
      </c>
      <c r="V15" s="21">
        <v>0</v>
      </c>
      <c r="W15" s="21">
        <v>0.20120724346076457</v>
      </c>
      <c r="X15" s="21">
        <v>1.6</v>
      </c>
      <c r="Y15" s="21">
        <v>0</v>
      </c>
      <c r="Z15" s="24">
        <f t="shared" si="5"/>
        <v>24</v>
      </c>
      <c r="AA15" s="28">
        <v>0</v>
      </c>
      <c r="AB15" s="25">
        <v>0.6</v>
      </c>
      <c r="AC15" s="25">
        <f>AD15+AE15+AK15</f>
        <v>24</v>
      </c>
      <c r="AD15" s="21">
        <v>3.9</v>
      </c>
      <c r="AE15" s="21">
        <v>18.100000000000001</v>
      </c>
      <c r="AF15" s="22">
        <v>4.4000000000000004</v>
      </c>
      <c r="AG15" s="22">
        <v>13.3</v>
      </c>
      <c r="AH15" s="22">
        <v>0.4</v>
      </c>
      <c r="AI15" s="22">
        <v>0</v>
      </c>
      <c r="AJ15" s="21">
        <v>0</v>
      </c>
      <c r="AK15" s="21">
        <v>2</v>
      </c>
      <c r="AL15" s="24">
        <f t="shared" si="6"/>
        <v>12.399999999999999</v>
      </c>
      <c r="AM15" s="21">
        <v>7.8</v>
      </c>
      <c r="AN15" s="26">
        <v>4.5999999999999996</v>
      </c>
    </row>
    <row r="16" spans="1:40" ht="14" x14ac:dyDescent="0.2">
      <c r="A16" s="19" t="s">
        <v>54</v>
      </c>
      <c r="B16" s="19" t="s">
        <v>41</v>
      </c>
      <c r="C16" s="19" t="s">
        <v>103</v>
      </c>
      <c r="D16" s="20">
        <f t="shared" si="2"/>
        <v>80.45</v>
      </c>
      <c r="E16" s="21">
        <v>71.5</v>
      </c>
      <c r="F16" s="22">
        <v>50.2</v>
      </c>
      <c r="G16" s="22">
        <v>21.3</v>
      </c>
      <c r="H16" s="21">
        <v>3.75</v>
      </c>
      <c r="I16" s="22">
        <v>1.9</v>
      </c>
      <c r="J16" s="23">
        <v>1.9</v>
      </c>
      <c r="K16" s="21">
        <v>5.2</v>
      </c>
      <c r="L16" s="20">
        <f t="shared" si="3"/>
        <v>10.7875</v>
      </c>
      <c r="M16" s="21">
        <v>8.6</v>
      </c>
      <c r="N16" s="21">
        <v>2.1875</v>
      </c>
      <c r="O16" s="20">
        <f t="shared" si="4"/>
        <v>8.7125000000000004</v>
      </c>
      <c r="P16" s="21">
        <v>4.7</v>
      </c>
      <c r="Q16" s="21">
        <v>2.1875</v>
      </c>
      <c r="R16" s="21">
        <v>0.625</v>
      </c>
      <c r="S16" s="21">
        <v>1.2</v>
      </c>
      <c r="T16" s="24">
        <f>U16+W16+X16+Y16</f>
        <v>3.0053388090349076</v>
      </c>
      <c r="U16" s="21">
        <v>0.20533880903490759</v>
      </c>
      <c r="V16" s="21">
        <v>0</v>
      </c>
      <c r="W16" s="21">
        <v>0.6</v>
      </c>
      <c r="X16" s="21">
        <v>1.2</v>
      </c>
      <c r="Y16" s="21">
        <v>1</v>
      </c>
      <c r="Z16" s="24">
        <f t="shared" si="5"/>
        <v>16.5</v>
      </c>
      <c r="AA16" s="28">
        <v>0</v>
      </c>
      <c r="AB16" s="25">
        <v>1.2</v>
      </c>
      <c r="AC16" s="25">
        <f>AD16+AE16+AJ16+AK16</f>
        <v>16.5</v>
      </c>
      <c r="AD16" s="21">
        <v>5.8</v>
      </c>
      <c r="AE16" s="21">
        <v>7.6</v>
      </c>
      <c r="AF16" s="22">
        <v>3</v>
      </c>
      <c r="AG16" s="22">
        <v>4.5999999999999996</v>
      </c>
      <c r="AH16" s="22">
        <v>0</v>
      </c>
      <c r="AI16" s="22">
        <v>0</v>
      </c>
      <c r="AJ16" s="21">
        <v>2.5</v>
      </c>
      <c r="AK16" s="21">
        <v>0.6</v>
      </c>
      <c r="AL16" s="24">
        <f t="shared" si="6"/>
        <v>19.399999999999999</v>
      </c>
      <c r="AM16" s="21">
        <v>11.2</v>
      </c>
      <c r="AN16" s="26">
        <v>8.1999999999999993</v>
      </c>
    </row>
    <row r="17" spans="1:40" ht="14" x14ac:dyDescent="0.2">
      <c r="A17" s="19" t="s">
        <v>55</v>
      </c>
      <c r="B17" s="19" t="s">
        <v>41</v>
      </c>
      <c r="C17" s="19" t="s">
        <v>103</v>
      </c>
      <c r="D17" s="20">
        <f t="shared" si="2"/>
        <v>81.164705882352948</v>
      </c>
      <c r="E17" s="21">
        <v>69.400000000000006</v>
      </c>
      <c r="F17" s="22">
        <v>48.7</v>
      </c>
      <c r="G17" s="22">
        <v>20.7</v>
      </c>
      <c r="H17" s="21">
        <v>7.4303405572755423</v>
      </c>
      <c r="I17" s="22">
        <v>4.3</v>
      </c>
      <c r="J17" s="23">
        <v>3.1</v>
      </c>
      <c r="K17" s="21">
        <v>4.3343653250773997</v>
      </c>
      <c r="L17" s="20">
        <f t="shared" si="3"/>
        <v>9.8000000000000007</v>
      </c>
      <c r="M17" s="21">
        <v>6.8</v>
      </c>
      <c r="N17" s="21">
        <v>3</v>
      </c>
      <c r="O17" s="20">
        <f t="shared" si="4"/>
        <v>9.0575851393188849</v>
      </c>
      <c r="P17" s="21">
        <v>5.2</v>
      </c>
      <c r="Q17" s="21">
        <v>1.8575851393188851</v>
      </c>
      <c r="R17" s="21">
        <v>1</v>
      </c>
      <c r="S17" s="21">
        <v>1</v>
      </c>
      <c r="T17" s="24">
        <f>V17+W17+X17+Y17</f>
        <v>3.5707129094412329</v>
      </c>
      <c r="U17" s="21">
        <v>0</v>
      </c>
      <c r="V17" s="21">
        <v>1</v>
      </c>
      <c r="W17" s="21">
        <v>0.77071290944123316</v>
      </c>
      <c r="X17" s="21">
        <v>0.5</v>
      </c>
      <c r="Y17" s="21">
        <v>1.3</v>
      </c>
      <c r="Z17" s="24">
        <f t="shared" si="5"/>
        <v>19.699999999999996</v>
      </c>
      <c r="AA17" s="28">
        <v>0</v>
      </c>
      <c r="AB17" s="25">
        <v>0.5</v>
      </c>
      <c r="AC17" s="25">
        <f>AD17+AE17+AJ17+AK17</f>
        <v>19.699999999999996</v>
      </c>
      <c r="AD17" s="21">
        <v>6</v>
      </c>
      <c r="AE17" s="21">
        <v>10.4</v>
      </c>
      <c r="AF17" s="22">
        <v>7.6</v>
      </c>
      <c r="AG17" s="22">
        <v>2.8</v>
      </c>
      <c r="AH17" s="22">
        <v>0</v>
      </c>
      <c r="AI17" s="22">
        <v>0</v>
      </c>
      <c r="AJ17" s="21">
        <v>1.4</v>
      </c>
      <c r="AK17" s="21">
        <v>1.9</v>
      </c>
      <c r="AL17" s="24">
        <f t="shared" si="6"/>
        <v>17.8</v>
      </c>
      <c r="AM17" s="21">
        <v>10.3</v>
      </c>
      <c r="AN17" s="26">
        <v>7.5</v>
      </c>
    </row>
    <row r="18" spans="1:40" ht="14.25" customHeight="1" x14ac:dyDescent="0.2">
      <c r="A18" s="19" t="s">
        <v>56</v>
      </c>
      <c r="B18" s="19" t="s">
        <v>41</v>
      </c>
      <c r="C18" s="19" t="s">
        <v>103</v>
      </c>
      <c r="D18" s="20">
        <f t="shared" si="2"/>
        <v>78.7</v>
      </c>
      <c r="E18" s="21">
        <v>65</v>
      </c>
      <c r="F18" s="22">
        <v>42.4</v>
      </c>
      <c r="G18" s="22">
        <v>22.6</v>
      </c>
      <c r="H18" s="21">
        <v>5.9</v>
      </c>
      <c r="I18" s="22">
        <v>2.2999999999999998</v>
      </c>
      <c r="J18" s="23">
        <v>3.6</v>
      </c>
      <c r="K18" s="21">
        <v>7.8</v>
      </c>
      <c r="L18" s="20">
        <f t="shared" si="3"/>
        <v>11</v>
      </c>
      <c r="M18" s="21">
        <v>9</v>
      </c>
      <c r="N18" s="21">
        <v>2</v>
      </c>
      <c r="O18" s="20">
        <f t="shared" si="4"/>
        <v>10.299999999999999</v>
      </c>
      <c r="P18" s="21">
        <v>5</v>
      </c>
      <c r="Q18" s="21">
        <v>2.6</v>
      </c>
      <c r="R18" s="21">
        <v>0.6</v>
      </c>
      <c r="S18" s="21">
        <v>2.1</v>
      </c>
      <c r="T18" s="24">
        <f>U18+W18+X18+Y18</f>
        <v>2.9565891472868215</v>
      </c>
      <c r="U18" s="21">
        <v>0.6</v>
      </c>
      <c r="V18" s="21">
        <v>0</v>
      </c>
      <c r="W18" s="21">
        <v>0.38759689922480617</v>
      </c>
      <c r="X18" s="21">
        <v>0.6</v>
      </c>
      <c r="Y18" s="21">
        <v>1.3689922480620154</v>
      </c>
      <c r="Z18" s="24">
        <f t="shared" si="5"/>
        <v>21.5</v>
      </c>
      <c r="AA18" s="28">
        <v>0</v>
      </c>
      <c r="AB18" s="25">
        <v>2</v>
      </c>
      <c r="AC18" s="25">
        <f>AD18+AE18+AK18</f>
        <v>21.5</v>
      </c>
      <c r="AD18" s="21">
        <v>4.5</v>
      </c>
      <c r="AE18" s="21">
        <v>10</v>
      </c>
      <c r="AF18" s="22">
        <v>6</v>
      </c>
      <c r="AG18" s="22">
        <v>4</v>
      </c>
      <c r="AH18" s="22">
        <v>0</v>
      </c>
      <c r="AI18" s="22">
        <v>0</v>
      </c>
      <c r="AJ18" s="21">
        <v>0</v>
      </c>
      <c r="AK18" s="21">
        <v>7</v>
      </c>
      <c r="AL18" s="24">
        <f t="shared" si="6"/>
        <v>11.4</v>
      </c>
      <c r="AM18" s="21">
        <v>7.4</v>
      </c>
      <c r="AN18" s="26">
        <v>4</v>
      </c>
    </row>
    <row r="19" spans="1:40" ht="14" x14ac:dyDescent="0.2">
      <c r="A19" s="19" t="s">
        <v>57</v>
      </c>
      <c r="B19" s="19" t="s">
        <v>41</v>
      </c>
      <c r="C19" s="19" t="s">
        <v>103</v>
      </c>
      <c r="D19" s="20">
        <f t="shared" si="2"/>
        <v>79.964285714285708</v>
      </c>
      <c r="E19" s="21">
        <v>68.400000000000006</v>
      </c>
      <c r="F19" s="22">
        <v>46.7</v>
      </c>
      <c r="G19" s="22">
        <v>21.7</v>
      </c>
      <c r="H19" s="21">
        <v>7.1</v>
      </c>
      <c r="I19" s="22">
        <v>3.8</v>
      </c>
      <c r="J19" s="23">
        <v>3.3</v>
      </c>
      <c r="K19" s="21">
        <v>4.4642857142857144</v>
      </c>
      <c r="L19" s="20">
        <f t="shared" si="3"/>
        <v>11.580952380952381</v>
      </c>
      <c r="M19" s="21">
        <v>9.1999999999999993</v>
      </c>
      <c r="N19" s="21">
        <v>2.3809523809523809</v>
      </c>
      <c r="O19" s="20">
        <f>P19+Q19+R19</f>
        <v>8.4595238095238106</v>
      </c>
      <c r="P19" s="21">
        <v>5.0595238095238093</v>
      </c>
      <c r="Q19" s="21">
        <v>2.6</v>
      </c>
      <c r="R19" s="21">
        <v>0.8</v>
      </c>
      <c r="S19" s="21">
        <v>0</v>
      </c>
      <c r="T19" s="24">
        <f>U19+V19+X19+Y19</f>
        <v>4.2</v>
      </c>
      <c r="U19" s="21">
        <v>0.8</v>
      </c>
      <c r="V19" s="21">
        <v>0.4</v>
      </c>
      <c r="W19" s="21">
        <v>0</v>
      </c>
      <c r="X19" s="21">
        <v>1.4</v>
      </c>
      <c r="Y19" s="21">
        <v>1.6</v>
      </c>
      <c r="Z19" s="24">
        <f t="shared" si="5"/>
        <v>18.100000000000001</v>
      </c>
      <c r="AA19" s="28">
        <v>0</v>
      </c>
      <c r="AB19" s="25">
        <v>1</v>
      </c>
      <c r="AC19" s="25">
        <f>AD19+AE19+AJ19+AK19</f>
        <v>18.100000000000001</v>
      </c>
      <c r="AD19" s="21">
        <v>5.4</v>
      </c>
      <c r="AE19" s="21">
        <v>11.2</v>
      </c>
      <c r="AF19" s="22">
        <v>5.6</v>
      </c>
      <c r="AG19" s="22">
        <v>5.6</v>
      </c>
      <c r="AH19" s="22">
        <v>0</v>
      </c>
      <c r="AI19" s="22">
        <v>0</v>
      </c>
      <c r="AJ19" s="21">
        <v>1.1000000000000001</v>
      </c>
      <c r="AK19" s="21">
        <v>0.4</v>
      </c>
      <c r="AL19" s="24">
        <f t="shared" si="6"/>
        <v>16</v>
      </c>
      <c r="AM19" s="21">
        <v>9</v>
      </c>
      <c r="AN19" s="26">
        <v>7</v>
      </c>
    </row>
    <row r="20" spans="1:40" ht="14" x14ac:dyDescent="0.2">
      <c r="A20" s="19" t="s">
        <v>58</v>
      </c>
      <c r="B20" s="19" t="s">
        <v>41</v>
      </c>
      <c r="C20" s="19" t="s">
        <v>103</v>
      </c>
      <c r="D20" s="20">
        <f t="shared" si="2"/>
        <v>82.54215246636771</v>
      </c>
      <c r="E20" s="21">
        <v>76.7</v>
      </c>
      <c r="F20" s="22">
        <v>36.799999999999997</v>
      </c>
      <c r="G20" s="22">
        <v>39.9</v>
      </c>
      <c r="H20" s="21">
        <v>3.6</v>
      </c>
      <c r="I20" s="22">
        <v>2.8</v>
      </c>
      <c r="J20" s="23">
        <v>0.8</v>
      </c>
      <c r="K20" s="21">
        <v>2.2421524663677128</v>
      </c>
      <c r="L20" s="20">
        <f t="shared" si="3"/>
        <v>9.8264573991031394</v>
      </c>
      <c r="M20" s="21">
        <v>6.7264573991031389</v>
      </c>
      <c r="N20" s="21">
        <v>3.1</v>
      </c>
      <c r="O20" s="20">
        <f>P20+S20</f>
        <v>7.6</v>
      </c>
      <c r="P20" s="21">
        <v>6.6</v>
      </c>
      <c r="Q20" s="21">
        <v>0</v>
      </c>
      <c r="R20" s="21">
        <v>0</v>
      </c>
      <c r="S20" s="21">
        <v>1</v>
      </c>
      <c r="T20" s="24">
        <f>U20+X20+Y20</f>
        <v>4</v>
      </c>
      <c r="U20" s="21">
        <v>0.5</v>
      </c>
      <c r="V20" s="21">
        <v>0</v>
      </c>
      <c r="W20" s="21">
        <v>0</v>
      </c>
      <c r="X20" s="21">
        <v>1.5</v>
      </c>
      <c r="Y20" s="21">
        <v>2</v>
      </c>
      <c r="Z20" s="24">
        <f t="shared" si="5"/>
        <v>18.3</v>
      </c>
      <c r="AA20" s="28">
        <v>0</v>
      </c>
      <c r="AB20" s="28">
        <v>0</v>
      </c>
      <c r="AC20" s="25">
        <f>AD20+AE20+AJ20</f>
        <v>18.3</v>
      </c>
      <c r="AD20" s="21">
        <v>6.5</v>
      </c>
      <c r="AE20" s="21">
        <v>10.3</v>
      </c>
      <c r="AF20" s="22">
        <v>7.3</v>
      </c>
      <c r="AG20" s="22">
        <v>3</v>
      </c>
      <c r="AH20" s="22">
        <v>0</v>
      </c>
      <c r="AI20" s="22">
        <v>0</v>
      </c>
      <c r="AJ20" s="21">
        <v>1.5</v>
      </c>
      <c r="AK20" s="21">
        <v>0</v>
      </c>
      <c r="AL20" s="24">
        <f t="shared" si="6"/>
        <v>17.5</v>
      </c>
      <c r="AM20" s="21">
        <v>10.3</v>
      </c>
      <c r="AN20" s="26">
        <v>7.2</v>
      </c>
    </row>
    <row r="21" spans="1:40" ht="15" customHeight="1" x14ac:dyDescent="0.2">
      <c r="A21" s="19" t="s">
        <v>59</v>
      </c>
      <c r="B21" s="19" t="s">
        <v>60</v>
      </c>
      <c r="C21" s="19" t="s">
        <v>104</v>
      </c>
      <c r="D21" s="20">
        <f>E21+H21+K21</f>
        <v>76.845161290322579</v>
      </c>
      <c r="E21" s="21">
        <v>66.2</v>
      </c>
      <c r="F21" s="22">
        <v>49.7</v>
      </c>
      <c r="G21" s="22">
        <v>16.600000000000001</v>
      </c>
      <c r="H21" s="21">
        <v>5.4838709677419359</v>
      </c>
      <c r="I21" s="22">
        <v>2.2999999999999998</v>
      </c>
      <c r="J21" s="23">
        <v>3.2</v>
      </c>
      <c r="K21" s="21">
        <v>5.161290322580645</v>
      </c>
      <c r="L21" s="20">
        <f>M21+N21</f>
        <v>12.258064516129032</v>
      </c>
      <c r="M21" s="21">
        <v>9.67741935483871</v>
      </c>
      <c r="N21" s="21">
        <v>2.5806451612903225</v>
      </c>
      <c r="O21" s="20">
        <f>P21+Q21+R21</f>
        <v>10.848387096774193</v>
      </c>
      <c r="P21" s="21">
        <v>7.3</v>
      </c>
      <c r="Q21" s="21">
        <v>1.935483870967742</v>
      </c>
      <c r="R21" s="21">
        <v>1.6129032258064515</v>
      </c>
      <c r="S21" s="21">
        <v>0</v>
      </c>
      <c r="T21" s="24">
        <f>V21+W21+X21+Y21</f>
        <v>7.609401709401709</v>
      </c>
      <c r="U21" s="21">
        <v>0</v>
      </c>
      <c r="V21" s="21">
        <v>0.85470085470085466</v>
      </c>
      <c r="W21" s="21">
        <v>0.21367521367521367</v>
      </c>
      <c r="X21" s="21">
        <v>5.9</v>
      </c>
      <c r="Y21" s="21">
        <v>0.64102564102564097</v>
      </c>
      <c r="Z21" s="24">
        <f>AC21</f>
        <v>11.899999999999999</v>
      </c>
      <c r="AA21" s="25">
        <v>0</v>
      </c>
      <c r="AB21" s="25">
        <v>1.6</v>
      </c>
      <c r="AC21" s="25">
        <f>AD21+AE21+AJ21+AK21</f>
        <v>11.899999999999999</v>
      </c>
      <c r="AD21" s="21">
        <v>6</v>
      </c>
      <c r="AE21" s="21">
        <v>5.0999999999999996</v>
      </c>
      <c r="AF21" s="22">
        <v>2.1</v>
      </c>
      <c r="AG21" s="22">
        <v>3</v>
      </c>
      <c r="AH21" s="22">
        <v>0</v>
      </c>
      <c r="AI21" s="22">
        <v>0</v>
      </c>
      <c r="AJ21" s="21">
        <v>0.6</v>
      </c>
      <c r="AK21" s="21">
        <v>0.2</v>
      </c>
      <c r="AL21" s="24">
        <f>AM21+AN21</f>
        <v>17.600000000000001</v>
      </c>
      <c r="AM21" s="21">
        <v>11</v>
      </c>
      <c r="AN21" s="26">
        <v>6.6</v>
      </c>
    </row>
    <row r="22" spans="1:40" ht="15" customHeight="1" x14ac:dyDescent="0.2">
      <c r="A22" s="19" t="s">
        <v>61</v>
      </c>
      <c r="B22" s="19" t="s">
        <v>60</v>
      </c>
      <c r="C22" s="19" t="s">
        <v>104</v>
      </c>
      <c r="D22" s="20">
        <f>E22+H22+K22</f>
        <v>77.240133779264212</v>
      </c>
      <c r="E22" s="21">
        <v>65.2</v>
      </c>
      <c r="F22" s="22">
        <v>44.1</v>
      </c>
      <c r="G22" s="22">
        <v>21.1</v>
      </c>
      <c r="H22" s="21">
        <v>5.3511705685618729</v>
      </c>
      <c r="I22" s="22">
        <v>1.7</v>
      </c>
      <c r="J22" s="23">
        <v>3.7</v>
      </c>
      <c r="K22" s="21">
        <v>6.688963210702342</v>
      </c>
      <c r="L22" s="20">
        <f>M22+N22</f>
        <v>11.371237458193979</v>
      </c>
      <c r="M22" s="21">
        <v>8.695652173913043</v>
      </c>
      <c r="N22" s="21">
        <v>2.6755852842809364</v>
      </c>
      <c r="O22" s="20">
        <f t="shared" ref="O22:O32" si="7">P22+Q22+R22</f>
        <v>11.410033444816055</v>
      </c>
      <c r="P22" s="21">
        <v>8.4</v>
      </c>
      <c r="Q22" s="21">
        <v>2.0066889632107023</v>
      </c>
      <c r="R22" s="21">
        <v>1.0033444816053512</v>
      </c>
      <c r="S22" s="21">
        <v>0</v>
      </c>
      <c r="T22" s="24">
        <f>V22+W22+X22</f>
        <v>5.01358574610245</v>
      </c>
      <c r="U22" s="21">
        <v>0</v>
      </c>
      <c r="V22" s="21">
        <v>0.89086859688195985</v>
      </c>
      <c r="W22" s="21">
        <v>0.22271714922048996</v>
      </c>
      <c r="X22" s="21">
        <v>3.9</v>
      </c>
      <c r="Y22" s="21">
        <v>0</v>
      </c>
      <c r="Z22" s="24">
        <f t="shared" ref="Z22:Z32" si="8">AA22+AC22</f>
        <v>13.100000000000001</v>
      </c>
      <c r="AA22" s="25">
        <v>1.4</v>
      </c>
      <c r="AB22" s="25">
        <v>0</v>
      </c>
      <c r="AC22" s="25">
        <f>AD22+AE22+AK22</f>
        <v>11.700000000000001</v>
      </c>
      <c r="AD22" s="21">
        <v>4.4000000000000004</v>
      </c>
      <c r="AE22" s="21">
        <v>6.2</v>
      </c>
      <c r="AF22" s="22">
        <v>3</v>
      </c>
      <c r="AG22" s="22">
        <v>3.2</v>
      </c>
      <c r="AH22" s="22">
        <v>0</v>
      </c>
      <c r="AI22" s="22">
        <v>0</v>
      </c>
      <c r="AJ22" s="21">
        <v>0</v>
      </c>
      <c r="AK22" s="21">
        <v>1.1000000000000001</v>
      </c>
      <c r="AL22" s="24">
        <f t="shared" ref="AL22:AL31" si="9">AM22+AN22</f>
        <v>15.8</v>
      </c>
      <c r="AM22" s="21">
        <v>9.8000000000000007</v>
      </c>
      <c r="AN22" s="26">
        <v>6</v>
      </c>
    </row>
    <row r="23" spans="1:40" ht="15" customHeight="1" x14ac:dyDescent="0.2">
      <c r="A23" s="19" t="s">
        <v>62</v>
      </c>
      <c r="B23" s="19" t="s">
        <v>60</v>
      </c>
      <c r="C23" s="19" t="s">
        <v>104</v>
      </c>
      <c r="D23" s="20">
        <f t="shared" ref="D23:D32" si="10">E23+H23+K23</f>
        <v>78.280542986425345</v>
      </c>
      <c r="E23" s="21">
        <v>63.800904977375566</v>
      </c>
      <c r="F23" s="22">
        <v>44.8</v>
      </c>
      <c r="G23" s="22">
        <v>19</v>
      </c>
      <c r="H23" s="21">
        <v>8.1447963800904972</v>
      </c>
      <c r="I23" s="22">
        <v>2.2999999999999998</v>
      </c>
      <c r="J23" s="23">
        <v>5.9</v>
      </c>
      <c r="K23" s="21">
        <v>6.3348416289592766</v>
      </c>
      <c r="L23" s="20">
        <f t="shared" ref="L23:L32" si="11">M23+N23</f>
        <v>11.219909502262443</v>
      </c>
      <c r="M23" s="21">
        <v>7.6</v>
      </c>
      <c r="N23" s="21">
        <v>3.619909502262443</v>
      </c>
      <c r="O23" s="20">
        <f t="shared" si="7"/>
        <v>10.544796380090498</v>
      </c>
      <c r="P23" s="21">
        <v>7.6923076923076925</v>
      </c>
      <c r="Q23" s="21">
        <v>2.4</v>
      </c>
      <c r="R23" s="21">
        <v>0.45248868778280538</v>
      </c>
      <c r="S23" s="21">
        <v>0</v>
      </c>
      <c r="T23" s="24">
        <f>U23+V23+X23+Y23</f>
        <v>6.5492753623188404</v>
      </c>
      <c r="U23" s="21">
        <v>0.28985507246376813</v>
      </c>
      <c r="V23" s="21">
        <v>1.1594202898550725</v>
      </c>
      <c r="W23" s="21">
        <v>0</v>
      </c>
      <c r="X23" s="21">
        <v>4.5</v>
      </c>
      <c r="Y23" s="21">
        <v>0.6</v>
      </c>
      <c r="Z23" s="24">
        <f t="shared" si="8"/>
        <v>19.899999999999999</v>
      </c>
      <c r="AA23" s="25">
        <v>5</v>
      </c>
      <c r="AB23" s="25">
        <v>2</v>
      </c>
      <c r="AC23" s="25">
        <f>AD23+AE23+AK23</f>
        <v>14.9</v>
      </c>
      <c r="AD23" s="21">
        <v>2</v>
      </c>
      <c r="AE23" s="21">
        <v>11.9</v>
      </c>
      <c r="AF23" s="22">
        <v>5</v>
      </c>
      <c r="AG23" s="22">
        <v>5.3</v>
      </c>
      <c r="AH23" s="22">
        <v>1.6</v>
      </c>
      <c r="AI23" s="22">
        <v>0</v>
      </c>
      <c r="AJ23" s="21">
        <v>0</v>
      </c>
      <c r="AK23" s="21">
        <v>1</v>
      </c>
      <c r="AL23" s="24">
        <f t="shared" si="9"/>
        <v>9</v>
      </c>
      <c r="AM23" s="21">
        <v>5.8</v>
      </c>
      <c r="AN23" s="26">
        <v>3.2</v>
      </c>
    </row>
    <row r="24" spans="1:40" ht="15" customHeight="1" x14ac:dyDescent="0.2">
      <c r="A24" s="19" t="s">
        <v>63</v>
      </c>
      <c r="B24" s="19" t="s">
        <v>60</v>
      </c>
      <c r="C24" s="19" t="s">
        <v>104</v>
      </c>
      <c r="D24" s="20">
        <f t="shared" si="10"/>
        <v>74.888888888888886</v>
      </c>
      <c r="E24" s="21">
        <v>62</v>
      </c>
      <c r="F24" s="22">
        <v>43.6</v>
      </c>
      <c r="G24" s="22">
        <v>18.399999999999999</v>
      </c>
      <c r="H24" s="21">
        <v>4.8888888888888893</v>
      </c>
      <c r="I24" s="22">
        <v>0.9</v>
      </c>
      <c r="J24" s="23">
        <v>4</v>
      </c>
      <c r="K24" s="21">
        <v>8</v>
      </c>
      <c r="L24" s="20">
        <f>M24+N24</f>
        <v>14.844444444444445</v>
      </c>
      <c r="M24" s="21">
        <v>10.4</v>
      </c>
      <c r="N24" s="21">
        <v>4.4444444444444446</v>
      </c>
      <c r="O24" s="20">
        <f t="shared" si="7"/>
        <v>10.222222222222223</v>
      </c>
      <c r="P24" s="21">
        <v>5.3333333333333339</v>
      </c>
      <c r="Q24" s="21">
        <v>2.2222222222222223</v>
      </c>
      <c r="R24" s="21">
        <v>2.666666666666667</v>
      </c>
      <c r="S24" s="21">
        <v>0</v>
      </c>
      <c r="T24" s="24">
        <f>V24+X24+Y24</f>
        <v>9.8450704225352119</v>
      </c>
      <c r="U24" s="21">
        <v>0</v>
      </c>
      <c r="V24" s="21">
        <v>0.84507042253521125</v>
      </c>
      <c r="W24" s="21">
        <v>0</v>
      </c>
      <c r="X24" s="21">
        <v>8</v>
      </c>
      <c r="Y24" s="21">
        <v>1</v>
      </c>
      <c r="Z24" s="24">
        <f>AA24+AC24</f>
        <v>40.6</v>
      </c>
      <c r="AA24" s="25">
        <v>17.3</v>
      </c>
      <c r="AB24" s="25">
        <v>1.6</v>
      </c>
      <c r="AC24" s="25">
        <f>AD24+AE24+AJ24</f>
        <v>23.3</v>
      </c>
      <c r="AD24" s="21">
        <v>2</v>
      </c>
      <c r="AE24" s="21">
        <v>5</v>
      </c>
      <c r="AF24" s="22">
        <v>2</v>
      </c>
      <c r="AG24" s="22">
        <v>3</v>
      </c>
      <c r="AH24" s="22">
        <v>0</v>
      </c>
      <c r="AI24" s="22">
        <v>0</v>
      </c>
      <c r="AJ24" s="21">
        <v>16.3</v>
      </c>
      <c r="AK24" s="21">
        <v>0</v>
      </c>
      <c r="AL24" s="24">
        <f t="shared" si="9"/>
        <v>4</v>
      </c>
      <c r="AM24" s="21">
        <v>2</v>
      </c>
      <c r="AN24" s="26">
        <v>2</v>
      </c>
    </row>
    <row r="25" spans="1:40" ht="15" customHeight="1" x14ac:dyDescent="0.2">
      <c r="A25" s="19" t="s">
        <v>64</v>
      </c>
      <c r="B25" s="19" t="s">
        <v>60</v>
      </c>
      <c r="C25" s="19" t="s">
        <v>104</v>
      </c>
      <c r="D25" s="20">
        <f t="shared" si="10"/>
        <v>75.796969696969697</v>
      </c>
      <c r="E25" s="21">
        <v>55.6</v>
      </c>
      <c r="F25" s="22">
        <v>37.700000000000003</v>
      </c>
      <c r="G25" s="22">
        <v>17.899999999999999</v>
      </c>
      <c r="H25" s="21">
        <v>9.696969696969699</v>
      </c>
      <c r="I25" s="22">
        <v>4.2</v>
      </c>
      <c r="J25" s="23">
        <v>5.5</v>
      </c>
      <c r="K25" s="21">
        <v>10.5</v>
      </c>
      <c r="L25" s="20">
        <f t="shared" si="11"/>
        <v>13.930303030303032</v>
      </c>
      <c r="M25" s="21">
        <v>10.9</v>
      </c>
      <c r="N25" s="21">
        <v>3.0303030303030307</v>
      </c>
      <c r="O25" s="20">
        <f t="shared" si="7"/>
        <v>10.303030303030303</v>
      </c>
      <c r="P25" s="21">
        <v>5.454545454545455</v>
      </c>
      <c r="Q25" s="21">
        <v>4.2424242424242422</v>
      </c>
      <c r="R25" s="21">
        <v>0.60606060606060608</v>
      </c>
      <c r="S25" s="21">
        <v>0</v>
      </c>
      <c r="T25" s="24">
        <f>V25+X25+Y25</f>
        <v>6.4</v>
      </c>
      <c r="U25" s="21">
        <v>0</v>
      </c>
      <c r="V25" s="21">
        <v>1</v>
      </c>
      <c r="W25" s="21">
        <v>0</v>
      </c>
      <c r="X25" s="21">
        <v>5</v>
      </c>
      <c r="Y25" s="21">
        <v>0.4</v>
      </c>
      <c r="Z25" s="24">
        <f t="shared" si="8"/>
        <v>25.9</v>
      </c>
      <c r="AA25" s="25">
        <v>9</v>
      </c>
      <c r="AB25" s="25">
        <v>3</v>
      </c>
      <c r="AC25" s="25">
        <f>AD25+AE25+AJ25+AK25</f>
        <v>16.899999999999999</v>
      </c>
      <c r="AD25" s="21">
        <v>5</v>
      </c>
      <c r="AE25" s="21">
        <v>11</v>
      </c>
      <c r="AF25" s="22">
        <v>3.6</v>
      </c>
      <c r="AG25" s="22">
        <v>5.6</v>
      </c>
      <c r="AH25" s="22">
        <v>1.8</v>
      </c>
      <c r="AI25" s="22">
        <v>0</v>
      </c>
      <c r="AJ25" s="21">
        <v>0.4</v>
      </c>
      <c r="AK25" s="21">
        <v>0.5</v>
      </c>
      <c r="AL25" s="24">
        <f t="shared" si="9"/>
        <v>9.4</v>
      </c>
      <c r="AM25" s="21">
        <v>6.4</v>
      </c>
      <c r="AN25" s="26">
        <v>3</v>
      </c>
    </row>
    <row r="26" spans="1:40" ht="15" customHeight="1" x14ac:dyDescent="0.2">
      <c r="A26" s="19" t="s">
        <v>65</v>
      </c>
      <c r="B26" s="19" t="s">
        <v>60</v>
      </c>
      <c r="C26" s="19" t="s">
        <v>104</v>
      </c>
      <c r="D26" s="20">
        <f t="shared" si="10"/>
        <v>78.877914110429458</v>
      </c>
      <c r="E26" s="21">
        <v>61.7</v>
      </c>
      <c r="F26" s="22">
        <v>36.5</v>
      </c>
      <c r="G26" s="22">
        <v>25.2</v>
      </c>
      <c r="H26" s="21">
        <v>9.2024539877300597</v>
      </c>
      <c r="I26" s="22">
        <v>3.1</v>
      </c>
      <c r="J26" s="23">
        <v>6.1</v>
      </c>
      <c r="K26" s="21">
        <v>7.9754601226993858</v>
      </c>
      <c r="L26" s="20">
        <f t="shared" si="11"/>
        <v>13.126993865030675</v>
      </c>
      <c r="M26" s="21">
        <v>11.9</v>
      </c>
      <c r="N26" s="21">
        <v>1.2269938650306746</v>
      </c>
      <c r="O26" s="20">
        <f t="shared" si="7"/>
        <v>7.9809815950920244</v>
      </c>
      <c r="P26" s="21">
        <v>4.3</v>
      </c>
      <c r="Q26" s="21">
        <v>0.61349693251533743</v>
      </c>
      <c r="R26" s="21">
        <v>3.0674846625766872</v>
      </c>
      <c r="S26" s="21">
        <v>0</v>
      </c>
      <c r="T26" s="24">
        <f>U26+V26+X26</f>
        <v>8.0610108303249106</v>
      </c>
      <c r="U26" s="21">
        <v>0.36101083032490977</v>
      </c>
      <c r="V26" s="21">
        <v>1.2</v>
      </c>
      <c r="W26" s="21">
        <v>0</v>
      </c>
      <c r="X26" s="21">
        <v>6.5</v>
      </c>
      <c r="Y26" s="21">
        <v>0</v>
      </c>
      <c r="Z26" s="24">
        <f t="shared" si="8"/>
        <v>24.6</v>
      </c>
      <c r="AA26" s="25">
        <v>10</v>
      </c>
      <c r="AB26" s="25">
        <v>2</v>
      </c>
      <c r="AC26" s="25">
        <f>AD26+AE26+AJ26+AK26</f>
        <v>14.6</v>
      </c>
      <c r="AD26" s="21">
        <v>3</v>
      </c>
      <c r="AE26" s="21">
        <v>8</v>
      </c>
      <c r="AF26" s="22">
        <v>2.2000000000000002</v>
      </c>
      <c r="AG26" s="22">
        <v>4.8</v>
      </c>
      <c r="AH26" s="22">
        <v>1</v>
      </c>
      <c r="AI26" s="22">
        <v>0</v>
      </c>
      <c r="AJ26" s="21">
        <v>0.7</v>
      </c>
      <c r="AK26" s="21">
        <v>2.9</v>
      </c>
      <c r="AL26" s="24">
        <f t="shared" si="9"/>
        <v>11.5</v>
      </c>
      <c r="AM26" s="21">
        <v>5.9</v>
      </c>
      <c r="AN26" s="26">
        <v>5.6</v>
      </c>
    </row>
    <row r="27" spans="1:40" ht="15" customHeight="1" x14ac:dyDescent="0.2">
      <c r="A27" s="19" t="s">
        <v>66</v>
      </c>
      <c r="B27" s="19" t="s">
        <v>60</v>
      </c>
      <c r="C27" s="19" t="s">
        <v>104</v>
      </c>
      <c r="D27" s="20">
        <f t="shared" si="10"/>
        <v>73.900000000000006</v>
      </c>
      <c r="E27" s="21">
        <v>56</v>
      </c>
      <c r="F27" s="22">
        <v>37.200000000000003</v>
      </c>
      <c r="G27" s="22">
        <v>18.8</v>
      </c>
      <c r="H27" s="21">
        <v>7.2</v>
      </c>
      <c r="I27" s="22">
        <v>0.7</v>
      </c>
      <c r="J27" s="23">
        <v>6.5</v>
      </c>
      <c r="K27" s="21">
        <v>10.7</v>
      </c>
      <c r="L27" s="20">
        <f t="shared" si="11"/>
        <v>14.658385093167702</v>
      </c>
      <c r="M27" s="21">
        <v>10</v>
      </c>
      <c r="N27" s="21">
        <v>4.658385093167702</v>
      </c>
      <c r="O27" s="20">
        <f t="shared" si="7"/>
        <v>11.490683229813666</v>
      </c>
      <c r="P27" s="21">
        <v>6.2111801242236027</v>
      </c>
      <c r="Q27" s="21">
        <v>3.1055900621118013</v>
      </c>
      <c r="R27" s="21">
        <v>2.1739130434782608</v>
      </c>
      <c r="S27" s="21">
        <v>0</v>
      </c>
      <c r="T27" s="24">
        <f>U27+V27+W27+X27+Y27</f>
        <v>9.9686274509803923</v>
      </c>
      <c r="U27" s="21">
        <v>0.39215686274509803</v>
      </c>
      <c r="V27" s="21">
        <v>2</v>
      </c>
      <c r="W27" s="21">
        <v>1.1764705882352942</v>
      </c>
      <c r="X27" s="21">
        <v>6</v>
      </c>
      <c r="Y27" s="21">
        <v>0.4</v>
      </c>
      <c r="Z27" s="24">
        <f t="shared" si="8"/>
        <v>28.8</v>
      </c>
      <c r="AA27" s="25">
        <v>18</v>
      </c>
      <c r="AB27" s="25">
        <v>4.2</v>
      </c>
      <c r="AC27" s="25">
        <f>AD27+AE27+AJ27+AK27</f>
        <v>10.8</v>
      </c>
      <c r="AD27" s="21">
        <v>4</v>
      </c>
      <c r="AE27" s="21">
        <v>5.4</v>
      </c>
      <c r="AF27" s="22">
        <v>1</v>
      </c>
      <c r="AG27" s="22">
        <v>2.4</v>
      </c>
      <c r="AH27" s="22">
        <v>2</v>
      </c>
      <c r="AI27" s="22">
        <v>0</v>
      </c>
      <c r="AJ27" s="21">
        <v>0.4</v>
      </c>
      <c r="AK27" s="21">
        <v>1</v>
      </c>
      <c r="AL27" s="24">
        <f t="shared" si="9"/>
        <v>3.6</v>
      </c>
      <c r="AM27" s="21">
        <v>1</v>
      </c>
      <c r="AN27" s="26">
        <v>2.6</v>
      </c>
    </row>
    <row r="28" spans="1:40" ht="15" customHeight="1" x14ac:dyDescent="0.2">
      <c r="A28" s="19" t="s">
        <v>67</v>
      </c>
      <c r="B28" s="19" t="s">
        <v>60</v>
      </c>
      <c r="C28" s="19" t="s">
        <v>104</v>
      </c>
      <c r="D28" s="20">
        <f t="shared" si="10"/>
        <v>75.201408450704221</v>
      </c>
      <c r="E28" s="21">
        <v>58.3</v>
      </c>
      <c r="F28" s="22">
        <v>39.700000000000003</v>
      </c>
      <c r="G28" s="22">
        <v>18.600000000000001</v>
      </c>
      <c r="H28" s="21">
        <v>7.9812206572769959</v>
      </c>
      <c r="I28" s="22">
        <v>2.8</v>
      </c>
      <c r="J28" s="23">
        <v>5.2</v>
      </c>
      <c r="K28" s="21">
        <v>8.92018779342723</v>
      </c>
      <c r="L28" s="20">
        <f t="shared" si="11"/>
        <v>15.023474178403756</v>
      </c>
      <c r="M28" s="21">
        <v>11.737089201877934</v>
      </c>
      <c r="N28" s="21">
        <v>3.2863849765258215</v>
      </c>
      <c r="O28" s="20">
        <f t="shared" si="7"/>
        <v>9.816901408450704</v>
      </c>
      <c r="P28" s="21">
        <v>7</v>
      </c>
      <c r="Q28" s="21">
        <v>2.8169014084507045</v>
      </c>
      <c r="R28" s="21">
        <v>0</v>
      </c>
      <c r="S28" s="21">
        <v>0</v>
      </c>
      <c r="T28" s="24">
        <f>U28+V28+W28+X28</f>
        <v>8.9269841269841272</v>
      </c>
      <c r="U28" s="21">
        <v>0.95238095238095222</v>
      </c>
      <c r="V28" s="21">
        <v>2.2222222222222223</v>
      </c>
      <c r="W28" s="21">
        <v>0.95238095238095222</v>
      </c>
      <c r="X28" s="21">
        <v>4.8</v>
      </c>
      <c r="Y28" s="21">
        <v>0</v>
      </c>
      <c r="Z28" s="24">
        <f t="shared" si="8"/>
        <v>27.2</v>
      </c>
      <c r="AA28" s="25">
        <v>17</v>
      </c>
      <c r="AB28" s="25">
        <v>3</v>
      </c>
      <c r="AC28" s="25">
        <f>AD28+AE28+AJ28</f>
        <v>10.199999999999999</v>
      </c>
      <c r="AD28" s="21">
        <v>3.4</v>
      </c>
      <c r="AE28" s="21">
        <v>6.2</v>
      </c>
      <c r="AF28" s="22">
        <v>2</v>
      </c>
      <c r="AG28" s="22">
        <v>3</v>
      </c>
      <c r="AH28" s="22">
        <v>1.2</v>
      </c>
      <c r="AI28" s="22">
        <v>0</v>
      </c>
      <c r="AJ28" s="21">
        <v>0.6</v>
      </c>
      <c r="AK28" s="21">
        <v>0</v>
      </c>
      <c r="AL28" s="24">
        <f t="shared" si="9"/>
        <v>4</v>
      </c>
      <c r="AM28" s="21">
        <v>2</v>
      </c>
      <c r="AN28" s="26">
        <v>2</v>
      </c>
    </row>
    <row r="29" spans="1:40" ht="15" customHeight="1" x14ac:dyDescent="0.2">
      <c r="A29" s="19" t="s">
        <v>68</v>
      </c>
      <c r="B29" s="19" t="s">
        <v>60</v>
      </c>
      <c r="C29" s="19" t="s">
        <v>104</v>
      </c>
      <c r="D29" s="20">
        <f t="shared" si="10"/>
        <v>78.725136612021871</v>
      </c>
      <c r="E29" s="21">
        <v>68.400000000000006</v>
      </c>
      <c r="F29" s="22">
        <v>47.9</v>
      </c>
      <c r="G29" s="22">
        <v>20.5</v>
      </c>
      <c r="H29" s="21">
        <v>3.8251366120218586</v>
      </c>
      <c r="I29" s="22">
        <v>2.8</v>
      </c>
      <c r="J29" s="23">
        <v>1</v>
      </c>
      <c r="K29" s="21">
        <v>6.5</v>
      </c>
      <c r="L29" s="20">
        <f t="shared" si="11"/>
        <v>12</v>
      </c>
      <c r="M29" s="21">
        <v>10</v>
      </c>
      <c r="N29" s="21">
        <v>2</v>
      </c>
      <c r="O29" s="20">
        <f t="shared" si="7"/>
        <v>9.2502732240437169</v>
      </c>
      <c r="P29" s="21">
        <v>7.1038251366120226</v>
      </c>
      <c r="Q29" s="21">
        <v>1.6</v>
      </c>
      <c r="R29" s="21">
        <v>0.54644808743169404</v>
      </c>
      <c r="S29" s="21">
        <v>0</v>
      </c>
      <c r="T29" s="24">
        <f>V29+W29+X29+Y29</f>
        <v>5.8070110701107014</v>
      </c>
      <c r="U29" s="21">
        <v>0</v>
      </c>
      <c r="V29" s="21">
        <v>0.36900369003690031</v>
      </c>
      <c r="W29" s="21">
        <v>0.73800738007380062</v>
      </c>
      <c r="X29" s="21">
        <v>4.3</v>
      </c>
      <c r="Y29" s="21">
        <v>0.4</v>
      </c>
      <c r="Z29" s="24">
        <f t="shared" si="8"/>
        <v>25.7</v>
      </c>
      <c r="AA29" s="25">
        <v>4</v>
      </c>
      <c r="AB29" s="25">
        <v>1.8</v>
      </c>
      <c r="AC29" s="25">
        <f>AD29+AE29+AK29</f>
        <v>21.7</v>
      </c>
      <c r="AD29" s="21">
        <v>3.3</v>
      </c>
      <c r="AE29" s="21">
        <v>18</v>
      </c>
      <c r="AF29" s="22">
        <v>7</v>
      </c>
      <c r="AG29" s="22">
        <v>10</v>
      </c>
      <c r="AH29" s="22">
        <v>1</v>
      </c>
      <c r="AI29" s="22">
        <v>0</v>
      </c>
      <c r="AJ29" s="21">
        <v>0</v>
      </c>
      <c r="AK29" s="21">
        <v>0.4</v>
      </c>
      <c r="AL29" s="24">
        <f t="shared" si="9"/>
        <v>10.199999999999999</v>
      </c>
      <c r="AM29" s="21">
        <v>6.6</v>
      </c>
      <c r="AN29" s="26">
        <v>3.6</v>
      </c>
    </row>
    <row r="30" spans="1:40" ht="15" customHeight="1" x14ac:dyDescent="0.2">
      <c r="A30" s="19" t="s">
        <v>69</v>
      </c>
      <c r="B30" s="19" t="s">
        <v>60</v>
      </c>
      <c r="C30" s="19" t="s">
        <v>104</v>
      </c>
      <c r="D30" s="20">
        <f t="shared" si="10"/>
        <v>76.470588235294116</v>
      </c>
      <c r="E30" s="21">
        <v>61.17647058823529</v>
      </c>
      <c r="F30" s="22">
        <v>43.5</v>
      </c>
      <c r="G30" s="22">
        <v>17.7</v>
      </c>
      <c r="H30" s="21">
        <v>10.588235294117647</v>
      </c>
      <c r="I30" s="22">
        <v>1.2</v>
      </c>
      <c r="J30" s="23">
        <v>9.4</v>
      </c>
      <c r="K30" s="21">
        <v>4.7058823529411766</v>
      </c>
      <c r="L30" s="20">
        <f t="shared" si="11"/>
        <v>14.852941176470589</v>
      </c>
      <c r="M30" s="21">
        <v>12.5</v>
      </c>
      <c r="N30" s="21">
        <v>2.3529411764705883</v>
      </c>
      <c r="O30" s="20">
        <f t="shared" si="7"/>
        <v>8.6999999999999993</v>
      </c>
      <c r="P30" s="21">
        <v>5.7</v>
      </c>
      <c r="Q30" s="21">
        <v>2</v>
      </c>
      <c r="R30" s="21">
        <v>1</v>
      </c>
      <c r="S30" s="21">
        <v>0</v>
      </c>
      <c r="T30" s="24">
        <f>U30+V30+X30</f>
        <v>5.7329113924050628</v>
      </c>
      <c r="U30" s="21">
        <v>0.63291139240506322</v>
      </c>
      <c r="V30" s="21">
        <v>1</v>
      </c>
      <c r="W30" s="21">
        <v>0</v>
      </c>
      <c r="X30" s="21">
        <v>4.0999999999999996</v>
      </c>
      <c r="Y30" s="21">
        <v>0</v>
      </c>
      <c r="Z30" s="24">
        <f>AA30+AC30</f>
        <v>29.3</v>
      </c>
      <c r="AA30" s="25">
        <v>8</v>
      </c>
      <c r="AB30" s="25">
        <v>3</v>
      </c>
      <c r="AC30" s="25">
        <f>AD30+AE30+AJ30+AK30</f>
        <v>21.3</v>
      </c>
      <c r="AD30" s="21">
        <v>3.2</v>
      </c>
      <c r="AE30" s="21">
        <v>16</v>
      </c>
      <c r="AF30" s="22">
        <v>5.6</v>
      </c>
      <c r="AG30" s="22">
        <v>7.2</v>
      </c>
      <c r="AH30" s="22">
        <v>3.2</v>
      </c>
      <c r="AI30" s="22">
        <v>0</v>
      </c>
      <c r="AJ30" s="21">
        <v>0.6</v>
      </c>
      <c r="AK30" s="21">
        <v>1.5</v>
      </c>
      <c r="AL30" s="24">
        <f t="shared" si="9"/>
        <v>7.5</v>
      </c>
      <c r="AM30" s="21">
        <v>5</v>
      </c>
      <c r="AN30" s="26">
        <v>2.5</v>
      </c>
    </row>
    <row r="31" spans="1:40" ht="15" customHeight="1" x14ac:dyDescent="0.2">
      <c r="A31" s="19" t="s">
        <v>70</v>
      </c>
      <c r="B31" s="19" t="s">
        <v>60</v>
      </c>
      <c r="C31" s="19" t="s">
        <v>104</v>
      </c>
      <c r="D31" s="20">
        <f t="shared" si="10"/>
        <v>75.471698113207552</v>
      </c>
      <c r="E31" s="21">
        <v>59.433962264150949</v>
      </c>
      <c r="F31" s="22">
        <v>42</v>
      </c>
      <c r="G31" s="22">
        <v>17.399999999999999</v>
      </c>
      <c r="H31" s="21">
        <v>7.0754716981132084</v>
      </c>
      <c r="I31" s="22">
        <v>1.4</v>
      </c>
      <c r="J31" s="23">
        <v>5.7</v>
      </c>
      <c r="K31" s="21">
        <v>8.9622641509433958</v>
      </c>
      <c r="L31" s="20">
        <f t="shared" si="11"/>
        <v>13.415094339622641</v>
      </c>
      <c r="M31" s="21">
        <v>12</v>
      </c>
      <c r="N31" s="21">
        <v>1.4150943396226414</v>
      </c>
      <c r="O31" s="20">
        <f t="shared" si="7"/>
        <v>11.1</v>
      </c>
      <c r="P31" s="21">
        <v>7.4</v>
      </c>
      <c r="Q31" s="21">
        <v>2.5</v>
      </c>
      <c r="R31" s="21">
        <v>1.2</v>
      </c>
      <c r="S31" s="21">
        <v>0</v>
      </c>
      <c r="T31" s="24">
        <f>U31+V31+X31+Y31</f>
        <v>11.061797752808989</v>
      </c>
      <c r="U31" s="21">
        <v>0.56179775280898869</v>
      </c>
      <c r="V31" s="21">
        <v>2.5</v>
      </c>
      <c r="W31" s="21">
        <v>0</v>
      </c>
      <c r="X31" s="21">
        <v>7.6</v>
      </c>
      <c r="Y31" s="21">
        <v>0.4</v>
      </c>
      <c r="Z31" s="24">
        <f t="shared" si="8"/>
        <v>31.8</v>
      </c>
      <c r="AA31" s="25">
        <v>27.8</v>
      </c>
      <c r="AB31" s="25">
        <v>4</v>
      </c>
      <c r="AC31" s="25">
        <f>AD31+AE31</f>
        <v>4</v>
      </c>
      <c r="AD31" s="21">
        <v>2</v>
      </c>
      <c r="AE31" s="21">
        <v>2</v>
      </c>
      <c r="AF31" s="22">
        <v>0</v>
      </c>
      <c r="AG31" s="22">
        <v>0</v>
      </c>
      <c r="AH31" s="22">
        <v>2</v>
      </c>
      <c r="AI31" s="22">
        <v>0</v>
      </c>
      <c r="AJ31" s="21">
        <v>0</v>
      </c>
      <c r="AK31" s="21">
        <v>0</v>
      </c>
      <c r="AL31" s="24">
        <f t="shared" si="9"/>
        <v>3</v>
      </c>
      <c r="AM31" s="21">
        <v>1</v>
      </c>
      <c r="AN31" s="26">
        <v>2</v>
      </c>
    </row>
    <row r="32" spans="1:40" ht="15" customHeight="1" x14ac:dyDescent="0.2">
      <c r="A32" s="19" t="s">
        <v>71</v>
      </c>
      <c r="B32" s="19" t="s">
        <v>60</v>
      </c>
      <c r="C32" s="19" t="s">
        <v>104</v>
      </c>
      <c r="D32" s="20">
        <f t="shared" si="10"/>
        <v>74.516161616161611</v>
      </c>
      <c r="E32" s="21">
        <v>56.5</v>
      </c>
      <c r="F32" s="22">
        <v>37.200000000000003</v>
      </c>
      <c r="G32" s="22">
        <v>19.3</v>
      </c>
      <c r="H32" s="21">
        <v>6.4</v>
      </c>
      <c r="I32" s="22">
        <v>0.9</v>
      </c>
      <c r="J32" s="23">
        <v>5.5</v>
      </c>
      <c r="K32" s="21">
        <v>11.616161616161618</v>
      </c>
      <c r="L32" s="20">
        <f t="shared" si="11"/>
        <v>11.111111111111111</v>
      </c>
      <c r="M32" s="21">
        <v>10.1010101010101</v>
      </c>
      <c r="N32" s="21">
        <v>1.0101010101010102</v>
      </c>
      <c r="O32" s="20">
        <f t="shared" si="7"/>
        <v>14.33030303030303</v>
      </c>
      <c r="P32" s="21">
        <v>8</v>
      </c>
      <c r="Q32" s="21">
        <v>3.3</v>
      </c>
      <c r="R32" s="21">
        <v>3.0303030303030298</v>
      </c>
      <c r="S32" s="21">
        <v>0</v>
      </c>
      <c r="T32" s="24">
        <f>U32+V32+X32</f>
        <v>9.3000000000000007</v>
      </c>
      <c r="U32" s="21">
        <v>0</v>
      </c>
      <c r="V32" s="21">
        <v>1.3</v>
      </c>
      <c r="W32" s="21">
        <v>0</v>
      </c>
      <c r="X32" s="21">
        <v>8</v>
      </c>
      <c r="Y32" s="21">
        <v>0</v>
      </c>
      <c r="Z32" s="24">
        <f t="shared" si="8"/>
        <v>32.6</v>
      </c>
      <c r="AA32" s="25">
        <v>26.2</v>
      </c>
      <c r="AB32" s="25">
        <v>5</v>
      </c>
      <c r="AC32" s="25">
        <f>AD32+AE32+AK32</f>
        <v>6.4</v>
      </c>
      <c r="AD32" s="21">
        <v>2.4</v>
      </c>
      <c r="AE32" s="21">
        <v>2.4</v>
      </c>
      <c r="AF32" s="22">
        <v>0</v>
      </c>
      <c r="AG32" s="22">
        <v>0</v>
      </c>
      <c r="AH32" s="22">
        <v>2.4</v>
      </c>
      <c r="AI32" s="22">
        <v>0</v>
      </c>
      <c r="AJ32" s="21">
        <v>0</v>
      </c>
      <c r="AK32" s="21">
        <v>1.6</v>
      </c>
      <c r="AL32" s="24">
        <f>AN32</f>
        <v>2.4</v>
      </c>
      <c r="AM32" s="21">
        <v>0</v>
      </c>
      <c r="AN32" s="26">
        <v>2.4</v>
      </c>
    </row>
    <row r="33" spans="1:40" ht="15" customHeight="1" x14ac:dyDescent="0.2">
      <c r="A33" s="19" t="s">
        <v>72</v>
      </c>
      <c r="B33" s="19" t="s">
        <v>73</v>
      </c>
      <c r="C33" s="19" t="s">
        <v>105</v>
      </c>
      <c r="D33" s="20">
        <f>E33+H33+K33</f>
        <v>74.2</v>
      </c>
      <c r="E33" s="21">
        <v>55.2</v>
      </c>
      <c r="F33" s="22">
        <v>34.299999999999997</v>
      </c>
      <c r="G33" s="22">
        <v>20.9</v>
      </c>
      <c r="H33" s="21">
        <v>7</v>
      </c>
      <c r="I33" s="22">
        <v>2.1</v>
      </c>
      <c r="J33" s="23">
        <v>4.9000000000000004</v>
      </c>
      <c r="K33" s="21">
        <v>12</v>
      </c>
      <c r="L33" s="20">
        <f>M33+N33</f>
        <v>18.600000000000001</v>
      </c>
      <c r="M33" s="21">
        <v>14.6</v>
      </c>
      <c r="N33" s="21">
        <v>4</v>
      </c>
      <c r="O33" s="20">
        <f>P33+Q33+R33</f>
        <v>7.1999999999999993</v>
      </c>
      <c r="P33" s="21">
        <v>4</v>
      </c>
      <c r="Q33" s="21">
        <v>2.6</v>
      </c>
      <c r="R33" s="21">
        <v>0.6</v>
      </c>
      <c r="S33" s="21">
        <v>0</v>
      </c>
      <c r="T33" s="24">
        <f>U33+V33+X33+Y33</f>
        <v>9.9</v>
      </c>
      <c r="U33" s="21">
        <v>4.2</v>
      </c>
      <c r="V33" s="21">
        <v>2.6</v>
      </c>
      <c r="W33" s="21">
        <v>0</v>
      </c>
      <c r="X33" s="21">
        <v>2</v>
      </c>
      <c r="Y33" s="21">
        <v>1.1000000000000001</v>
      </c>
      <c r="Z33" s="24">
        <f>AA33+AC33</f>
        <v>30.200000000000003</v>
      </c>
      <c r="AA33" s="25">
        <v>8.1999999999999993</v>
      </c>
      <c r="AB33" s="25">
        <v>1.6</v>
      </c>
      <c r="AC33" s="25">
        <f t="shared" ref="AC33:AC39" si="12">AD33+AE33+AJ33+AK33</f>
        <v>22.000000000000004</v>
      </c>
      <c r="AD33" s="21">
        <v>5.8</v>
      </c>
      <c r="AE33" s="21">
        <v>15.8</v>
      </c>
      <c r="AF33" s="30">
        <v>1.8</v>
      </c>
      <c r="AG33" s="22">
        <v>0</v>
      </c>
      <c r="AH33" s="22">
        <v>0</v>
      </c>
      <c r="AI33" s="22">
        <v>14</v>
      </c>
      <c r="AJ33" s="21">
        <v>0.3</v>
      </c>
      <c r="AK33" s="21">
        <v>0.1</v>
      </c>
      <c r="AL33" s="24">
        <f>AM33+AN33</f>
        <v>7.3</v>
      </c>
      <c r="AM33" s="21">
        <v>3.5</v>
      </c>
      <c r="AN33" s="26">
        <v>3.8</v>
      </c>
    </row>
    <row r="34" spans="1:40" ht="15" customHeight="1" x14ac:dyDescent="0.2">
      <c r="A34" s="19" t="s">
        <v>74</v>
      </c>
      <c r="B34" s="19" t="s">
        <v>73</v>
      </c>
      <c r="C34" s="19" t="s">
        <v>105</v>
      </c>
      <c r="D34" s="20">
        <f t="shared" ref="D34:D47" si="13">E34+H34+K34</f>
        <v>76.3</v>
      </c>
      <c r="E34" s="21">
        <v>61.2</v>
      </c>
      <c r="F34" s="22">
        <v>48</v>
      </c>
      <c r="G34" s="22">
        <v>13.2</v>
      </c>
      <c r="H34" s="21">
        <v>5.3</v>
      </c>
      <c r="I34" s="22">
        <v>1.7</v>
      </c>
      <c r="J34" s="23">
        <v>3.6</v>
      </c>
      <c r="K34" s="21">
        <v>9.8000000000000007</v>
      </c>
      <c r="L34" s="20">
        <f t="shared" ref="L34:L47" si="14">M34+N34</f>
        <v>16.600000000000001</v>
      </c>
      <c r="M34" s="21">
        <v>12</v>
      </c>
      <c r="N34" s="21">
        <v>4.5999999999999996</v>
      </c>
      <c r="O34" s="20">
        <f>P34+Q34</f>
        <v>7.1</v>
      </c>
      <c r="P34" s="21">
        <v>5.3</v>
      </c>
      <c r="Q34" s="21">
        <v>1.8</v>
      </c>
      <c r="R34" s="21">
        <v>0</v>
      </c>
      <c r="S34" s="21">
        <v>0</v>
      </c>
      <c r="T34" s="24">
        <f>U34+V34+X34+Y34</f>
        <v>5.6999999999999993</v>
      </c>
      <c r="U34" s="21">
        <v>2.1</v>
      </c>
      <c r="V34" s="21">
        <v>2</v>
      </c>
      <c r="W34" s="21">
        <v>0</v>
      </c>
      <c r="X34" s="21">
        <v>0.2</v>
      </c>
      <c r="Y34" s="21">
        <v>1.4</v>
      </c>
      <c r="Z34" s="24">
        <f t="shared" ref="Z34:Z47" si="15">AA34+AC34</f>
        <v>26.400000000000002</v>
      </c>
      <c r="AA34" s="25">
        <v>9</v>
      </c>
      <c r="AB34" s="25">
        <v>0.6</v>
      </c>
      <c r="AC34" s="25">
        <f t="shared" si="12"/>
        <v>17.400000000000002</v>
      </c>
      <c r="AD34" s="21">
        <v>4.2</v>
      </c>
      <c r="AE34" s="21">
        <v>12.1</v>
      </c>
      <c r="AF34" s="30">
        <v>2</v>
      </c>
      <c r="AG34" s="22">
        <v>0</v>
      </c>
      <c r="AH34" s="22">
        <v>0</v>
      </c>
      <c r="AI34" s="22">
        <v>10.100000000000001</v>
      </c>
      <c r="AJ34" s="21">
        <v>0.6</v>
      </c>
      <c r="AK34" s="21">
        <v>0.5</v>
      </c>
      <c r="AL34" s="24">
        <f>+AM34+AN34</f>
        <v>12.4</v>
      </c>
      <c r="AM34" s="21">
        <v>6.4</v>
      </c>
      <c r="AN34" s="26">
        <v>6</v>
      </c>
    </row>
    <row r="35" spans="1:40" ht="15" customHeight="1" x14ac:dyDescent="0.2">
      <c r="A35" s="19" t="s">
        <v>75</v>
      </c>
      <c r="B35" s="19" t="s">
        <v>73</v>
      </c>
      <c r="C35" s="19" t="s">
        <v>105</v>
      </c>
      <c r="D35" s="20">
        <f t="shared" si="13"/>
        <v>76.7</v>
      </c>
      <c r="E35" s="21">
        <v>59.1</v>
      </c>
      <c r="F35" s="22">
        <v>37.4</v>
      </c>
      <c r="G35" s="22">
        <v>21.7</v>
      </c>
      <c r="H35" s="21">
        <v>4.5999999999999996</v>
      </c>
      <c r="I35" s="22">
        <v>3.6</v>
      </c>
      <c r="J35" s="23">
        <v>1</v>
      </c>
      <c r="K35" s="21">
        <v>13</v>
      </c>
      <c r="L35" s="20">
        <f t="shared" si="14"/>
        <v>16.8</v>
      </c>
      <c r="M35" s="21">
        <v>12.3</v>
      </c>
      <c r="N35" s="21">
        <v>4.5</v>
      </c>
      <c r="O35" s="20">
        <f t="shared" ref="O35:O40" si="16">P35+Q35+R35</f>
        <v>6.5</v>
      </c>
      <c r="P35" s="21">
        <v>3</v>
      </c>
      <c r="Q35" s="21">
        <v>2.7</v>
      </c>
      <c r="R35" s="21">
        <v>0.8</v>
      </c>
      <c r="S35" s="21">
        <v>0</v>
      </c>
      <c r="T35" s="24">
        <f t="shared" ref="T35:T46" si="17">U35+V35+W35+X35+Y35</f>
        <v>5.9</v>
      </c>
      <c r="U35" s="21">
        <v>2.5</v>
      </c>
      <c r="V35" s="21">
        <v>1.2</v>
      </c>
      <c r="W35" s="21">
        <v>0.2</v>
      </c>
      <c r="X35" s="21">
        <v>0.2</v>
      </c>
      <c r="Y35" s="21">
        <v>1.8</v>
      </c>
      <c r="Z35" s="24">
        <f t="shared" si="15"/>
        <v>32.199999999999996</v>
      </c>
      <c r="AA35" s="25">
        <v>9.6</v>
      </c>
      <c r="AB35" s="25">
        <v>0.6</v>
      </c>
      <c r="AC35" s="25">
        <f t="shared" si="12"/>
        <v>22.599999999999998</v>
      </c>
      <c r="AD35" s="21">
        <v>5.4</v>
      </c>
      <c r="AE35" s="21">
        <v>14.5</v>
      </c>
      <c r="AF35" s="30">
        <v>1.2</v>
      </c>
      <c r="AG35" s="22">
        <v>0</v>
      </c>
      <c r="AH35" s="22">
        <v>0</v>
      </c>
      <c r="AI35" s="22">
        <v>13.3</v>
      </c>
      <c r="AJ35" s="21">
        <v>2.4</v>
      </c>
      <c r="AK35" s="21">
        <v>0.3</v>
      </c>
      <c r="AL35" s="24">
        <f t="shared" ref="AL35:AL47" si="18">AM35+AN35</f>
        <v>10.4</v>
      </c>
      <c r="AM35" s="21">
        <v>4.9000000000000004</v>
      </c>
      <c r="AN35" s="26">
        <v>5.5</v>
      </c>
    </row>
    <row r="36" spans="1:40" ht="15" customHeight="1" x14ac:dyDescent="0.2">
      <c r="A36" s="19" t="s">
        <v>76</v>
      </c>
      <c r="B36" s="19" t="s">
        <v>73</v>
      </c>
      <c r="C36" s="19" t="s">
        <v>105</v>
      </c>
      <c r="D36" s="20">
        <f t="shared" si="13"/>
        <v>76</v>
      </c>
      <c r="E36" s="21">
        <v>57</v>
      </c>
      <c r="F36" s="22">
        <v>40</v>
      </c>
      <c r="G36" s="22">
        <v>17</v>
      </c>
      <c r="H36" s="21">
        <v>6.9</v>
      </c>
      <c r="I36" s="22">
        <v>3.1</v>
      </c>
      <c r="J36" s="23">
        <v>3.8</v>
      </c>
      <c r="K36" s="21">
        <v>12.1</v>
      </c>
      <c r="L36" s="20">
        <f t="shared" si="14"/>
        <v>17.100000000000001</v>
      </c>
      <c r="M36" s="21">
        <v>13.6</v>
      </c>
      <c r="N36" s="21">
        <v>3.5</v>
      </c>
      <c r="O36" s="20">
        <f t="shared" si="16"/>
        <v>6.8999999999999995</v>
      </c>
      <c r="P36" s="21">
        <v>4</v>
      </c>
      <c r="Q36" s="21">
        <v>2.1</v>
      </c>
      <c r="R36" s="21">
        <v>0.8</v>
      </c>
      <c r="S36" s="21">
        <v>0</v>
      </c>
      <c r="T36" s="24">
        <f t="shared" si="17"/>
        <v>6.2</v>
      </c>
      <c r="U36" s="21">
        <v>2.6</v>
      </c>
      <c r="V36" s="21">
        <v>1.6</v>
      </c>
      <c r="W36" s="21">
        <v>0.5</v>
      </c>
      <c r="X36" s="21">
        <v>0.7</v>
      </c>
      <c r="Y36" s="21">
        <v>0.8</v>
      </c>
      <c r="Z36" s="24">
        <f t="shared" si="15"/>
        <v>32.799999999999997</v>
      </c>
      <c r="AA36" s="25">
        <v>10.6</v>
      </c>
      <c r="AB36" s="25">
        <v>1.6</v>
      </c>
      <c r="AC36" s="25">
        <f t="shared" si="12"/>
        <v>22.2</v>
      </c>
      <c r="AD36" s="21">
        <v>6.7</v>
      </c>
      <c r="AE36" s="21">
        <v>13.9</v>
      </c>
      <c r="AF36" s="30">
        <v>1.4</v>
      </c>
      <c r="AG36" s="22">
        <v>0</v>
      </c>
      <c r="AH36" s="22">
        <v>0</v>
      </c>
      <c r="AI36" s="22">
        <v>12.5</v>
      </c>
      <c r="AJ36" s="21">
        <v>0.9</v>
      </c>
      <c r="AK36" s="21">
        <v>0.7</v>
      </c>
      <c r="AL36" s="24">
        <f t="shared" si="18"/>
        <v>9.8000000000000007</v>
      </c>
      <c r="AM36" s="21">
        <v>4.4000000000000004</v>
      </c>
      <c r="AN36" s="26">
        <v>5.4</v>
      </c>
    </row>
    <row r="37" spans="1:40" ht="15" customHeight="1" x14ac:dyDescent="0.2">
      <c r="A37" s="19" t="s">
        <v>77</v>
      </c>
      <c r="B37" s="19" t="s">
        <v>78</v>
      </c>
      <c r="C37" s="19" t="s">
        <v>105</v>
      </c>
      <c r="D37" s="20">
        <f t="shared" si="13"/>
        <v>76.199999999999989</v>
      </c>
      <c r="E37" s="21">
        <v>58.6</v>
      </c>
      <c r="F37" s="22">
        <v>42</v>
      </c>
      <c r="G37" s="22">
        <v>16.600000000000001</v>
      </c>
      <c r="H37" s="21">
        <v>6</v>
      </c>
      <c r="I37" s="22">
        <v>1.2</v>
      </c>
      <c r="J37" s="23">
        <v>4.8</v>
      </c>
      <c r="K37" s="21">
        <v>11.6</v>
      </c>
      <c r="L37" s="20">
        <f t="shared" si="14"/>
        <v>17.8</v>
      </c>
      <c r="M37" s="21">
        <v>14</v>
      </c>
      <c r="N37" s="21">
        <v>3.8</v>
      </c>
      <c r="O37" s="20">
        <f t="shared" si="16"/>
        <v>6</v>
      </c>
      <c r="P37" s="21">
        <v>4.3</v>
      </c>
      <c r="Q37" s="21">
        <v>1.7</v>
      </c>
      <c r="R37" s="21">
        <v>0</v>
      </c>
      <c r="S37" s="21">
        <v>0</v>
      </c>
      <c r="T37" s="24">
        <f t="shared" si="17"/>
        <v>6.1</v>
      </c>
      <c r="U37" s="21">
        <v>2.6</v>
      </c>
      <c r="V37" s="21">
        <v>1</v>
      </c>
      <c r="W37" s="21">
        <v>1</v>
      </c>
      <c r="X37" s="21">
        <v>0.8</v>
      </c>
      <c r="Y37" s="21">
        <v>0.7</v>
      </c>
      <c r="Z37" s="24">
        <f t="shared" si="15"/>
        <v>27.8</v>
      </c>
      <c r="AA37" s="25">
        <v>8</v>
      </c>
      <c r="AB37" s="25">
        <v>0.8</v>
      </c>
      <c r="AC37" s="25">
        <f t="shared" si="12"/>
        <v>19.8</v>
      </c>
      <c r="AD37" s="21">
        <v>4.5999999999999996</v>
      </c>
      <c r="AE37" s="21">
        <v>12.5</v>
      </c>
      <c r="AF37" s="30">
        <v>0.8</v>
      </c>
      <c r="AG37" s="22">
        <v>0</v>
      </c>
      <c r="AH37" s="22">
        <v>0</v>
      </c>
      <c r="AI37" s="22">
        <v>11.7</v>
      </c>
      <c r="AJ37" s="21">
        <v>1.2</v>
      </c>
      <c r="AK37" s="21">
        <v>1.5</v>
      </c>
      <c r="AL37" s="24">
        <f t="shared" si="18"/>
        <v>10.4</v>
      </c>
      <c r="AM37" s="21">
        <v>5.2</v>
      </c>
      <c r="AN37" s="26">
        <v>5.2</v>
      </c>
    </row>
    <row r="38" spans="1:40" ht="15" customHeight="1" x14ac:dyDescent="0.2">
      <c r="A38" s="19" t="s">
        <v>79</v>
      </c>
      <c r="B38" s="19" t="s">
        <v>78</v>
      </c>
      <c r="C38" s="19" t="s">
        <v>105</v>
      </c>
      <c r="D38" s="20">
        <f t="shared" si="13"/>
        <v>74.8</v>
      </c>
      <c r="E38" s="21">
        <v>57.5</v>
      </c>
      <c r="F38" s="22">
        <v>37</v>
      </c>
      <c r="G38" s="22">
        <v>20.5</v>
      </c>
      <c r="H38" s="21">
        <v>5</v>
      </c>
      <c r="I38" s="22">
        <v>1.3</v>
      </c>
      <c r="J38" s="23">
        <v>3.7</v>
      </c>
      <c r="K38" s="21">
        <v>12.3</v>
      </c>
      <c r="L38" s="20">
        <f t="shared" si="14"/>
        <v>18.2</v>
      </c>
      <c r="M38" s="21">
        <v>15</v>
      </c>
      <c r="N38" s="21">
        <v>3.2</v>
      </c>
      <c r="O38" s="20">
        <f t="shared" si="16"/>
        <v>7</v>
      </c>
      <c r="P38" s="21">
        <v>3.4</v>
      </c>
      <c r="Q38" s="21">
        <v>2</v>
      </c>
      <c r="R38" s="21">
        <v>1.6</v>
      </c>
      <c r="S38" s="21">
        <v>0</v>
      </c>
      <c r="T38" s="24">
        <f t="shared" si="17"/>
        <v>7.6000000000000005</v>
      </c>
      <c r="U38" s="21">
        <v>3</v>
      </c>
      <c r="V38" s="21">
        <v>2.5</v>
      </c>
      <c r="W38" s="21">
        <v>1.5</v>
      </c>
      <c r="X38" s="21">
        <v>0.2</v>
      </c>
      <c r="Y38" s="21">
        <v>0.4</v>
      </c>
      <c r="Z38" s="24">
        <f t="shared" si="15"/>
        <v>34.799999999999997</v>
      </c>
      <c r="AA38" s="25">
        <v>10</v>
      </c>
      <c r="AB38" s="25">
        <v>0</v>
      </c>
      <c r="AC38" s="25">
        <f t="shared" si="12"/>
        <v>24.8</v>
      </c>
      <c r="AD38" s="21">
        <v>6.2</v>
      </c>
      <c r="AE38" s="21">
        <v>15.6</v>
      </c>
      <c r="AF38" s="30">
        <v>1.4</v>
      </c>
      <c r="AG38" s="22">
        <v>0</v>
      </c>
      <c r="AH38" s="22">
        <v>0</v>
      </c>
      <c r="AI38" s="22">
        <v>14.200000000000001</v>
      </c>
      <c r="AJ38" s="21">
        <v>1</v>
      </c>
      <c r="AK38" s="21">
        <v>2</v>
      </c>
      <c r="AL38" s="24">
        <f t="shared" si="18"/>
        <v>7.6</v>
      </c>
      <c r="AM38" s="21">
        <v>3.5</v>
      </c>
      <c r="AN38" s="26">
        <v>4.0999999999999996</v>
      </c>
    </row>
    <row r="39" spans="1:40" ht="15" customHeight="1" x14ac:dyDescent="0.2">
      <c r="A39" s="19" t="s">
        <v>80</v>
      </c>
      <c r="B39" s="19" t="s">
        <v>81</v>
      </c>
      <c r="C39" s="19" t="s">
        <v>105</v>
      </c>
      <c r="D39" s="20">
        <f t="shared" si="13"/>
        <v>75.959633027522941</v>
      </c>
      <c r="E39" s="21">
        <v>60.550458715596335</v>
      </c>
      <c r="F39" s="22">
        <v>35.799999999999997</v>
      </c>
      <c r="G39" s="22">
        <v>24.8</v>
      </c>
      <c r="H39" s="21">
        <v>4.4000000000000004</v>
      </c>
      <c r="I39" s="22">
        <v>1.1000000000000001</v>
      </c>
      <c r="J39" s="23">
        <v>3.3</v>
      </c>
      <c r="K39" s="21">
        <v>11.009174311926605</v>
      </c>
      <c r="L39" s="20">
        <f t="shared" si="14"/>
        <v>16.399999999999999</v>
      </c>
      <c r="M39" s="21">
        <v>12.9</v>
      </c>
      <c r="N39" s="21">
        <v>3.5</v>
      </c>
      <c r="O39" s="20">
        <f t="shared" si="16"/>
        <v>7.669724770642202</v>
      </c>
      <c r="P39" s="21">
        <v>4</v>
      </c>
      <c r="Q39" s="21">
        <v>0.91743119266055051</v>
      </c>
      <c r="R39" s="21">
        <v>2.7522935779816518</v>
      </c>
      <c r="S39" s="21">
        <v>0</v>
      </c>
      <c r="T39" s="24">
        <f t="shared" si="17"/>
        <v>7.85</v>
      </c>
      <c r="U39" s="21">
        <v>1.7857142857142856</v>
      </c>
      <c r="V39" s="21">
        <v>3.5714285714285712</v>
      </c>
      <c r="W39" s="21">
        <v>1.6</v>
      </c>
      <c r="X39" s="21">
        <v>0</v>
      </c>
      <c r="Y39" s="21">
        <v>0.89285714285714257</v>
      </c>
      <c r="Z39" s="24">
        <f t="shared" si="15"/>
        <v>35.799999999999997</v>
      </c>
      <c r="AA39" s="25">
        <v>11.7</v>
      </c>
      <c r="AB39" s="25">
        <v>1.8</v>
      </c>
      <c r="AC39" s="25">
        <f t="shared" si="12"/>
        <v>24.099999999999998</v>
      </c>
      <c r="AD39" s="21">
        <v>4</v>
      </c>
      <c r="AE39" s="21">
        <v>17</v>
      </c>
      <c r="AF39" s="30">
        <v>0</v>
      </c>
      <c r="AG39" s="22">
        <v>0</v>
      </c>
      <c r="AH39" s="22">
        <v>0</v>
      </c>
      <c r="AI39" s="22">
        <v>17</v>
      </c>
      <c r="AJ39" s="21">
        <v>0.9</v>
      </c>
      <c r="AK39" s="21">
        <v>2.2000000000000002</v>
      </c>
      <c r="AL39" s="24">
        <f t="shared" si="18"/>
        <v>7.6</v>
      </c>
      <c r="AM39" s="21">
        <v>1.3</v>
      </c>
      <c r="AN39" s="26">
        <v>6.3</v>
      </c>
    </row>
    <row r="40" spans="1:40" ht="15" customHeight="1" x14ac:dyDescent="0.2">
      <c r="A40" s="19" t="s">
        <v>82</v>
      </c>
      <c r="B40" s="19" t="s">
        <v>81</v>
      </c>
      <c r="C40" s="19" t="s">
        <v>105</v>
      </c>
      <c r="D40" s="20">
        <f t="shared" si="13"/>
        <v>75.5</v>
      </c>
      <c r="E40" s="21">
        <v>57</v>
      </c>
      <c r="F40" s="22">
        <v>41</v>
      </c>
      <c r="G40" s="22">
        <v>16</v>
      </c>
      <c r="H40" s="21">
        <v>7</v>
      </c>
      <c r="I40" s="22">
        <v>4</v>
      </c>
      <c r="J40" s="23">
        <v>3</v>
      </c>
      <c r="K40" s="21">
        <v>11.5</v>
      </c>
      <c r="L40" s="20">
        <f t="shared" si="14"/>
        <v>18.5</v>
      </c>
      <c r="M40" s="21">
        <v>14.5</v>
      </c>
      <c r="N40" s="21">
        <v>4</v>
      </c>
      <c r="O40" s="20">
        <f t="shared" si="16"/>
        <v>6</v>
      </c>
      <c r="P40" s="21">
        <v>4</v>
      </c>
      <c r="Q40" s="21">
        <v>1.7</v>
      </c>
      <c r="R40" s="21">
        <v>0.3</v>
      </c>
      <c r="S40" s="21">
        <v>0</v>
      </c>
      <c r="T40" s="24">
        <f t="shared" si="17"/>
        <v>6.5000000000000009</v>
      </c>
      <c r="U40" s="21">
        <v>2.4</v>
      </c>
      <c r="V40" s="21">
        <v>2</v>
      </c>
      <c r="W40" s="21">
        <v>1.3</v>
      </c>
      <c r="X40" s="21">
        <v>0.4</v>
      </c>
      <c r="Y40" s="21">
        <v>0.4</v>
      </c>
      <c r="Z40" s="24">
        <f t="shared" si="15"/>
        <v>34.1</v>
      </c>
      <c r="AA40" s="25">
        <v>12.4</v>
      </c>
      <c r="AB40" s="25">
        <v>1</v>
      </c>
      <c r="AC40" s="25">
        <f>AD40+AE40+AJ40+AK40</f>
        <v>21.7</v>
      </c>
      <c r="AD40" s="21">
        <v>4.2</v>
      </c>
      <c r="AE40" s="21">
        <v>15</v>
      </c>
      <c r="AF40" s="30">
        <v>0.4</v>
      </c>
      <c r="AG40" s="22">
        <v>0</v>
      </c>
      <c r="AH40" s="22">
        <v>0</v>
      </c>
      <c r="AI40" s="22">
        <v>14.6</v>
      </c>
      <c r="AJ40" s="21">
        <v>1.5</v>
      </c>
      <c r="AK40" s="21">
        <v>1</v>
      </c>
      <c r="AL40" s="24">
        <f t="shared" si="18"/>
        <v>6.4</v>
      </c>
      <c r="AM40" s="21">
        <v>3</v>
      </c>
      <c r="AN40" s="26">
        <v>3.4</v>
      </c>
    </row>
    <row r="41" spans="1:40" ht="15" customHeight="1" x14ac:dyDescent="0.2">
      <c r="A41" s="19" t="s">
        <v>83</v>
      </c>
      <c r="B41" s="19" t="s">
        <v>81</v>
      </c>
      <c r="C41" s="19" t="s">
        <v>105</v>
      </c>
      <c r="D41" s="20">
        <f t="shared" si="13"/>
        <v>74</v>
      </c>
      <c r="E41" s="21">
        <v>56</v>
      </c>
      <c r="F41" s="22">
        <v>30</v>
      </c>
      <c r="G41" s="22">
        <v>26</v>
      </c>
      <c r="H41" s="21">
        <v>7</v>
      </c>
      <c r="I41" s="22">
        <v>5.4</v>
      </c>
      <c r="J41" s="23">
        <v>1.6</v>
      </c>
      <c r="K41" s="21">
        <v>11</v>
      </c>
      <c r="L41" s="20">
        <f t="shared" si="14"/>
        <v>18.5</v>
      </c>
      <c r="M41" s="21">
        <v>14.5</v>
      </c>
      <c r="N41" s="21">
        <v>4</v>
      </c>
      <c r="O41" s="20">
        <f t="shared" ref="O41:O46" si="19">P41+Q41+R41</f>
        <v>7.5</v>
      </c>
      <c r="P41" s="21">
        <v>5</v>
      </c>
      <c r="Q41" s="21">
        <v>2</v>
      </c>
      <c r="R41" s="21">
        <v>0.5</v>
      </c>
      <c r="S41" s="21">
        <v>0</v>
      </c>
      <c r="T41" s="24">
        <f t="shared" si="17"/>
        <v>5.9</v>
      </c>
      <c r="U41" s="21">
        <v>3</v>
      </c>
      <c r="V41" s="21">
        <v>1.4</v>
      </c>
      <c r="W41" s="21">
        <v>0.7</v>
      </c>
      <c r="X41" s="21">
        <v>0.2</v>
      </c>
      <c r="Y41" s="21">
        <v>0.60000000000000009</v>
      </c>
      <c r="Z41" s="24">
        <f t="shared" si="15"/>
        <v>40.5</v>
      </c>
      <c r="AA41" s="25">
        <v>14.1</v>
      </c>
      <c r="AB41" s="25">
        <v>0</v>
      </c>
      <c r="AC41" s="25">
        <f>AD41+AE41+AJ41+AK41</f>
        <v>26.4</v>
      </c>
      <c r="AD41" s="21">
        <v>6</v>
      </c>
      <c r="AE41" s="21">
        <v>15.4</v>
      </c>
      <c r="AF41" s="30">
        <v>1.6</v>
      </c>
      <c r="AG41" s="22">
        <v>0</v>
      </c>
      <c r="AH41" s="22">
        <v>0</v>
      </c>
      <c r="AI41" s="22">
        <v>13.8</v>
      </c>
      <c r="AJ41" s="21">
        <v>2</v>
      </c>
      <c r="AK41" s="21">
        <v>3</v>
      </c>
      <c r="AL41" s="24">
        <f t="shared" si="18"/>
        <v>3.4</v>
      </c>
      <c r="AM41" s="21">
        <v>1.4</v>
      </c>
      <c r="AN41" s="26">
        <v>2</v>
      </c>
    </row>
    <row r="42" spans="1:40" ht="15" customHeight="1" x14ac:dyDescent="0.2">
      <c r="A42" s="19" t="s">
        <v>84</v>
      </c>
      <c r="B42" s="19" t="s">
        <v>81</v>
      </c>
      <c r="C42" s="19" t="s">
        <v>105</v>
      </c>
      <c r="D42" s="20">
        <f t="shared" si="13"/>
        <v>76.205787781350494</v>
      </c>
      <c r="E42" s="21">
        <v>58.842443729903543</v>
      </c>
      <c r="F42" s="22">
        <v>39.200000000000003</v>
      </c>
      <c r="G42" s="22">
        <v>19.600000000000001</v>
      </c>
      <c r="H42" s="21">
        <v>5.144694533762058</v>
      </c>
      <c r="I42" s="22">
        <v>1</v>
      </c>
      <c r="J42" s="23">
        <v>4.2</v>
      </c>
      <c r="K42" s="21">
        <v>12.218649517684888</v>
      </c>
      <c r="L42" s="20">
        <f t="shared" si="14"/>
        <v>15.112540192926044</v>
      </c>
      <c r="M42" s="21">
        <v>12.540192926045016</v>
      </c>
      <c r="N42" s="21">
        <v>2.5723472668810285</v>
      </c>
      <c r="O42" s="20">
        <f t="shared" si="19"/>
        <v>8.6816720257234739</v>
      </c>
      <c r="P42" s="21">
        <v>4.8231511254019299</v>
      </c>
      <c r="Q42" s="21">
        <v>2.893890675241158</v>
      </c>
      <c r="R42" s="21">
        <v>0.96463022508038587</v>
      </c>
      <c r="S42" s="21">
        <v>0</v>
      </c>
      <c r="T42" s="24">
        <f>U42+V42+W42</f>
        <v>5.1155115511551159</v>
      </c>
      <c r="U42" s="21">
        <v>2.3102310231023102</v>
      </c>
      <c r="V42" s="21">
        <v>2.6402640264026402</v>
      </c>
      <c r="W42" s="21">
        <v>0.16501650165016502</v>
      </c>
      <c r="X42" s="21">
        <v>0</v>
      </c>
      <c r="Y42" s="21">
        <v>0</v>
      </c>
      <c r="Z42" s="24">
        <f t="shared" si="15"/>
        <v>38.299999999999997</v>
      </c>
      <c r="AA42" s="25">
        <v>13.2</v>
      </c>
      <c r="AB42" s="25">
        <v>0</v>
      </c>
      <c r="AC42" s="25">
        <f>AD42+AE42+AK42</f>
        <v>25.1</v>
      </c>
      <c r="AD42" s="21">
        <v>5.8</v>
      </c>
      <c r="AE42" s="21">
        <v>17.8</v>
      </c>
      <c r="AF42" s="30">
        <v>1.1551155115511551</v>
      </c>
      <c r="AG42" s="22">
        <v>0</v>
      </c>
      <c r="AH42" s="22">
        <v>0</v>
      </c>
      <c r="AI42" s="22">
        <v>16.666666666666671</v>
      </c>
      <c r="AJ42" s="22">
        <v>0</v>
      </c>
      <c r="AK42" s="21">
        <v>1.5</v>
      </c>
      <c r="AL42" s="24">
        <f t="shared" si="18"/>
        <v>5.2</v>
      </c>
      <c r="AM42" s="21">
        <v>1.2</v>
      </c>
      <c r="AN42" s="26">
        <v>4</v>
      </c>
    </row>
    <row r="43" spans="1:40" ht="15" customHeight="1" x14ac:dyDescent="0.2">
      <c r="A43" s="19" t="s">
        <v>85</v>
      </c>
      <c r="B43" s="19" t="s">
        <v>86</v>
      </c>
      <c r="C43" s="19" t="s">
        <v>105</v>
      </c>
      <c r="D43" s="20">
        <f t="shared" si="13"/>
        <v>75.73770491803279</v>
      </c>
      <c r="E43" s="21">
        <v>56.065573770491802</v>
      </c>
      <c r="F43" s="22">
        <v>40.299999999999997</v>
      </c>
      <c r="G43" s="22">
        <v>15.7</v>
      </c>
      <c r="H43" s="21">
        <v>7.5409836065573783</v>
      </c>
      <c r="I43" s="22">
        <v>2</v>
      </c>
      <c r="J43" s="23">
        <v>5.6</v>
      </c>
      <c r="K43" s="21">
        <v>12.131147540983607</v>
      </c>
      <c r="L43" s="20">
        <f t="shared" si="14"/>
        <v>18.032786885245901</v>
      </c>
      <c r="M43" s="21">
        <v>15.409836065573771</v>
      </c>
      <c r="N43" s="21">
        <v>2.622950819672131</v>
      </c>
      <c r="O43" s="20">
        <f t="shared" si="19"/>
        <v>6.2</v>
      </c>
      <c r="P43" s="21">
        <v>4.2</v>
      </c>
      <c r="Q43" s="21">
        <v>1.2</v>
      </c>
      <c r="R43" s="21">
        <v>0.8</v>
      </c>
      <c r="S43" s="21">
        <v>0</v>
      </c>
      <c r="T43" s="24">
        <f>U43+V43+W43+Y43</f>
        <v>4.3321299638989164</v>
      </c>
      <c r="U43" s="21">
        <v>1.9855595667870032</v>
      </c>
      <c r="V43" s="21">
        <v>1.2635379061371841</v>
      </c>
      <c r="W43" s="21">
        <v>0.72202166064981932</v>
      </c>
      <c r="X43" s="21">
        <v>0</v>
      </c>
      <c r="Y43" s="21">
        <v>0.36101083032490955</v>
      </c>
      <c r="Z43" s="24">
        <f t="shared" si="15"/>
        <v>34.799999999999997</v>
      </c>
      <c r="AA43" s="25">
        <v>13.2</v>
      </c>
      <c r="AB43" s="25">
        <v>1.6</v>
      </c>
      <c r="AC43" s="25">
        <f>AD43+AE43+AK43</f>
        <v>21.599999999999998</v>
      </c>
      <c r="AD43" s="21">
        <v>5.2</v>
      </c>
      <c r="AE43" s="21">
        <v>13.5</v>
      </c>
      <c r="AF43" s="30">
        <v>0.90252707581227443</v>
      </c>
      <c r="AG43" s="22">
        <v>0</v>
      </c>
      <c r="AH43" s="22">
        <v>0</v>
      </c>
      <c r="AI43" s="22">
        <v>12.635379061371841</v>
      </c>
      <c r="AJ43" s="22">
        <v>0</v>
      </c>
      <c r="AK43" s="21">
        <v>2.9</v>
      </c>
      <c r="AL43" s="24">
        <f t="shared" si="18"/>
        <v>5.8</v>
      </c>
      <c r="AM43" s="21">
        <v>1.2</v>
      </c>
      <c r="AN43" s="26">
        <v>4.5999999999999996</v>
      </c>
    </row>
    <row r="44" spans="1:40" ht="15" customHeight="1" x14ac:dyDescent="0.2">
      <c r="A44" s="19" t="s">
        <v>87</v>
      </c>
      <c r="B44" s="19" t="s">
        <v>86</v>
      </c>
      <c r="C44" s="19" t="s">
        <v>105</v>
      </c>
      <c r="D44" s="20">
        <f t="shared" si="13"/>
        <v>76.602564102564102</v>
      </c>
      <c r="E44" s="21">
        <v>54.807692307692307</v>
      </c>
      <c r="F44" s="22">
        <v>30.6</v>
      </c>
      <c r="G44" s="22">
        <v>24.2</v>
      </c>
      <c r="H44" s="21">
        <v>9.2948717948717956</v>
      </c>
      <c r="I44" s="22">
        <v>1.9</v>
      </c>
      <c r="J44" s="23">
        <v>7.4</v>
      </c>
      <c r="K44" s="21">
        <v>12.5</v>
      </c>
      <c r="L44" s="20">
        <f t="shared" si="14"/>
        <v>16.987179487179485</v>
      </c>
      <c r="M44" s="21">
        <v>12.820512820512819</v>
      </c>
      <c r="N44" s="21">
        <v>4.166666666666667</v>
      </c>
      <c r="O44" s="20">
        <f t="shared" si="19"/>
        <v>6.402564102564102</v>
      </c>
      <c r="P44" s="21">
        <v>3.8</v>
      </c>
      <c r="Q44" s="21">
        <v>1.6025641025641024</v>
      </c>
      <c r="R44" s="21">
        <v>1</v>
      </c>
      <c r="S44" s="21">
        <v>0</v>
      </c>
      <c r="T44" s="24">
        <f>U44+V44+W44+Y44</f>
        <v>5.1529790660225441</v>
      </c>
      <c r="U44" s="21">
        <v>2.2544283413848629</v>
      </c>
      <c r="V44" s="21">
        <v>1.932367149758454</v>
      </c>
      <c r="W44" s="21">
        <v>0.322061191626409</v>
      </c>
      <c r="X44" s="21">
        <v>0</v>
      </c>
      <c r="Y44" s="21">
        <v>0.64412238325281823</v>
      </c>
      <c r="Z44" s="24">
        <f t="shared" si="15"/>
        <v>35.900000000000006</v>
      </c>
      <c r="AA44" s="25">
        <v>11.3</v>
      </c>
      <c r="AB44" s="25">
        <v>0</v>
      </c>
      <c r="AC44" s="25">
        <f>AD44+AE44+AJ44+AK44</f>
        <v>24.6</v>
      </c>
      <c r="AD44" s="21">
        <v>6.4</v>
      </c>
      <c r="AE44" s="21">
        <v>15.8</v>
      </c>
      <c r="AF44" s="30">
        <v>1.7713365539452492</v>
      </c>
      <c r="AG44" s="22">
        <v>0</v>
      </c>
      <c r="AH44" s="22">
        <v>0</v>
      </c>
      <c r="AI44" s="22">
        <v>14.009661835748791</v>
      </c>
      <c r="AJ44" s="21">
        <v>1</v>
      </c>
      <c r="AK44" s="21">
        <v>1.4</v>
      </c>
      <c r="AL44" s="24">
        <f t="shared" si="18"/>
        <v>10</v>
      </c>
      <c r="AM44" s="21">
        <v>4</v>
      </c>
      <c r="AN44" s="26">
        <v>6</v>
      </c>
    </row>
    <row r="45" spans="1:40" ht="15" customHeight="1" x14ac:dyDescent="0.2">
      <c r="A45" s="19" t="s">
        <v>88</v>
      </c>
      <c r="B45" s="19" t="s">
        <v>86</v>
      </c>
      <c r="C45" s="19" t="s">
        <v>105</v>
      </c>
      <c r="D45" s="20">
        <f t="shared" si="13"/>
        <v>78.476821192052981</v>
      </c>
      <c r="E45" s="21">
        <v>59.602649006622514</v>
      </c>
      <c r="F45" s="22">
        <v>43</v>
      </c>
      <c r="G45" s="22">
        <v>16.600000000000001</v>
      </c>
      <c r="H45" s="21">
        <v>7.9470198675496686</v>
      </c>
      <c r="I45" s="22">
        <v>2.2999999999999998</v>
      </c>
      <c r="J45" s="23">
        <v>5.6</v>
      </c>
      <c r="K45" s="21">
        <v>10.927152317880795</v>
      </c>
      <c r="L45" s="20">
        <f t="shared" si="14"/>
        <v>16.225165562913908</v>
      </c>
      <c r="M45" s="21">
        <v>13.576158940397351</v>
      </c>
      <c r="N45" s="21">
        <v>2.6490066225165561</v>
      </c>
      <c r="O45" s="20">
        <f t="shared" si="19"/>
        <v>5.3000000000000007</v>
      </c>
      <c r="P45" s="21">
        <v>2.7</v>
      </c>
      <c r="Q45" s="21">
        <v>1.6</v>
      </c>
      <c r="R45" s="21">
        <v>1</v>
      </c>
      <c r="S45" s="21">
        <v>0</v>
      </c>
      <c r="T45" s="24">
        <f t="shared" si="17"/>
        <v>4.9286189683860222</v>
      </c>
      <c r="U45" s="21">
        <v>1.8302828618968385</v>
      </c>
      <c r="V45" s="21">
        <v>2.1</v>
      </c>
      <c r="W45" s="21">
        <v>0.33277870216306155</v>
      </c>
      <c r="X45" s="21">
        <v>0.16638935108153077</v>
      </c>
      <c r="Y45" s="21">
        <v>0.49916805324459235</v>
      </c>
      <c r="Z45" s="24">
        <f t="shared" si="15"/>
        <v>39.1</v>
      </c>
      <c r="AA45" s="25">
        <v>10.5</v>
      </c>
      <c r="AB45" s="25">
        <v>1</v>
      </c>
      <c r="AC45" s="25">
        <f>AD45+AE45+AJ45+AK45</f>
        <v>28.6</v>
      </c>
      <c r="AD45" s="21">
        <v>7</v>
      </c>
      <c r="AE45" s="21">
        <v>14.5</v>
      </c>
      <c r="AF45" s="30">
        <v>1.331114808652246</v>
      </c>
      <c r="AG45" s="22">
        <v>0</v>
      </c>
      <c r="AH45" s="22">
        <v>0</v>
      </c>
      <c r="AI45" s="22">
        <v>13.144758735440929</v>
      </c>
      <c r="AJ45" s="21">
        <v>4.8</v>
      </c>
      <c r="AK45" s="21">
        <v>2.2999999999999998</v>
      </c>
      <c r="AL45" s="24">
        <f t="shared" si="18"/>
        <v>5.9</v>
      </c>
      <c r="AM45" s="21">
        <v>1.7</v>
      </c>
      <c r="AN45" s="26">
        <v>4.2</v>
      </c>
    </row>
    <row r="46" spans="1:40" ht="15" customHeight="1" x14ac:dyDescent="0.2">
      <c r="A46" s="19" t="s">
        <v>89</v>
      </c>
      <c r="B46" s="19" t="s">
        <v>81</v>
      </c>
      <c r="C46" s="19" t="s">
        <v>105</v>
      </c>
      <c r="D46" s="20">
        <f t="shared" si="13"/>
        <v>77.740863787375432</v>
      </c>
      <c r="E46" s="21">
        <v>65.448504983388716</v>
      </c>
      <c r="F46" s="22">
        <v>46.2</v>
      </c>
      <c r="G46" s="22">
        <v>19.3</v>
      </c>
      <c r="H46" s="21">
        <v>3.9867109634551494</v>
      </c>
      <c r="I46" s="22">
        <v>1</v>
      </c>
      <c r="J46" s="23">
        <v>3</v>
      </c>
      <c r="K46" s="21">
        <v>8.3056478405315612</v>
      </c>
      <c r="L46" s="20">
        <f t="shared" si="14"/>
        <v>16.279069767441861</v>
      </c>
      <c r="M46" s="21">
        <v>12.29235880398671</v>
      </c>
      <c r="N46" s="21">
        <v>3.9867109634551494</v>
      </c>
      <c r="O46" s="20">
        <f t="shared" si="19"/>
        <v>6</v>
      </c>
      <c r="P46" s="21">
        <v>4.2</v>
      </c>
      <c r="Q46" s="21">
        <v>1.2</v>
      </c>
      <c r="R46" s="21">
        <v>0.6</v>
      </c>
      <c r="S46" s="21">
        <v>0</v>
      </c>
      <c r="T46" s="24">
        <f t="shared" si="17"/>
        <v>5.6468013468013476</v>
      </c>
      <c r="U46" s="21">
        <v>3</v>
      </c>
      <c r="V46" s="21">
        <v>1.3</v>
      </c>
      <c r="W46" s="21">
        <v>0.67340067340067344</v>
      </c>
      <c r="X46" s="21">
        <v>0.16835016835016836</v>
      </c>
      <c r="Y46" s="21">
        <v>0.50505050505050486</v>
      </c>
      <c r="Z46" s="24">
        <f t="shared" si="15"/>
        <v>38.700000000000003</v>
      </c>
      <c r="AA46" s="25">
        <v>10.3</v>
      </c>
      <c r="AB46" s="25">
        <v>2</v>
      </c>
      <c r="AC46" s="25">
        <f>AD46+AE46+AJ46+AK46</f>
        <v>28.4</v>
      </c>
      <c r="AD46" s="21">
        <v>6.9</v>
      </c>
      <c r="AE46" s="21">
        <v>15.6</v>
      </c>
      <c r="AF46" s="30">
        <v>2.188552188552189</v>
      </c>
      <c r="AG46" s="22">
        <v>0</v>
      </c>
      <c r="AH46" s="22">
        <v>0</v>
      </c>
      <c r="AI46" s="22">
        <v>13.421212121212124</v>
      </c>
      <c r="AJ46" s="21">
        <v>3.4</v>
      </c>
      <c r="AK46" s="21">
        <v>2.5</v>
      </c>
      <c r="AL46" s="24">
        <f t="shared" si="18"/>
        <v>5.0999999999999996</v>
      </c>
      <c r="AM46" s="21">
        <v>2.9</v>
      </c>
      <c r="AN46" s="26">
        <v>2.2000000000000002</v>
      </c>
    </row>
    <row r="47" spans="1:40" ht="15" customHeight="1" x14ac:dyDescent="0.2">
      <c r="A47" s="19" t="s">
        <v>90</v>
      </c>
      <c r="B47" s="19" t="s">
        <v>81</v>
      </c>
      <c r="C47" s="19" t="s">
        <v>105</v>
      </c>
      <c r="D47" s="20">
        <f t="shared" si="13"/>
        <v>78.032679738562081</v>
      </c>
      <c r="E47" s="21">
        <v>63</v>
      </c>
      <c r="F47" s="22">
        <v>37.700000000000003</v>
      </c>
      <c r="G47" s="22">
        <v>25.3</v>
      </c>
      <c r="H47" s="21">
        <v>3.5947712418300655</v>
      </c>
      <c r="I47" s="22">
        <v>0.3</v>
      </c>
      <c r="J47" s="23">
        <v>3.3</v>
      </c>
      <c r="K47" s="21">
        <v>11.437908496732026</v>
      </c>
      <c r="L47" s="20">
        <f t="shared" si="14"/>
        <v>16.394771241830064</v>
      </c>
      <c r="M47" s="21">
        <v>12.8</v>
      </c>
      <c r="N47" s="21">
        <v>3.594771241830065</v>
      </c>
      <c r="O47" s="20">
        <f>P47+Q47</f>
        <v>5.5555555555555554</v>
      </c>
      <c r="P47" s="21">
        <v>4.2483660130718954</v>
      </c>
      <c r="Q47" s="21">
        <v>1.3071895424836601</v>
      </c>
      <c r="R47" s="21">
        <v>0</v>
      </c>
      <c r="S47" s="21">
        <v>0</v>
      </c>
      <c r="T47" s="24">
        <f>U47+V47+W47+Y47</f>
        <v>6.6154574132492119</v>
      </c>
      <c r="U47" s="21">
        <v>3.5</v>
      </c>
      <c r="V47" s="21">
        <v>2.2999999999999998</v>
      </c>
      <c r="W47" s="21">
        <v>0.5</v>
      </c>
      <c r="X47" s="21">
        <v>0</v>
      </c>
      <c r="Y47" s="21">
        <v>0.31545741324921206</v>
      </c>
      <c r="Z47" s="24">
        <f t="shared" si="15"/>
        <v>39.700000000000003</v>
      </c>
      <c r="AA47" s="25">
        <v>12.8</v>
      </c>
      <c r="AB47" s="25">
        <v>1.2</v>
      </c>
      <c r="AC47" s="25">
        <f>AD47+AE47+AK47</f>
        <v>26.9</v>
      </c>
      <c r="AD47" s="21">
        <v>5.8</v>
      </c>
      <c r="AE47" s="21">
        <v>17</v>
      </c>
      <c r="AF47" s="30">
        <v>2.2082018927444795</v>
      </c>
      <c r="AG47" s="22">
        <v>0</v>
      </c>
      <c r="AH47" s="22">
        <v>0</v>
      </c>
      <c r="AI47" s="22">
        <v>14.788643533123029</v>
      </c>
      <c r="AJ47" s="22">
        <v>0</v>
      </c>
      <c r="AK47" s="21">
        <v>4.0999999999999996</v>
      </c>
      <c r="AL47" s="24">
        <f t="shared" si="18"/>
        <v>5.3</v>
      </c>
      <c r="AM47" s="21">
        <v>4</v>
      </c>
      <c r="AN47" s="26">
        <v>1.3</v>
      </c>
    </row>
    <row r="48" spans="1:40" ht="15" customHeight="1" x14ac:dyDescent="0.2">
      <c r="A48" s="19" t="s">
        <v>91</v>
      </c>
      <c r="B48" s="29" t="s">
        <v>92</v>
      </c>
      <c r="C48" s="19" t="s">
        <v>105</v>
      </c>
      <c r="D48" s="31">
        <v>78.305400372439479</v>
      </c>
      <c r="E48" s="32">
        <v>69.739292364990689</v>
      </c>
      <c r="F48" s="33">
        <v>45.716945996275605</v>
      </c>
      <c r="G48" s="33">
        <v>24.022346368715084</v>
      </c>
      <c r="H48" s="32">
        <v>3.7243947858472994</v>
      </c>
      <c r="I48" s="33">
        <v>1.3966480446927374</v>
      </c>
      <c r="J48" s="32">
        <v>2.3277467411545625</v>
      </c>
      <c r="K48" s="32">
        <v>4.8417132216014895</v>
      </c>
      <c r="L48" s="31">
        <v>15.363128491620111</v>
      </c>
      <c r="M48" s="32">
        <v>10.707635009310987</v>
      </c>
      <c r="N48" s="32">
        <v>4.655493482309125</v>
      </c>
      <c r="O48" s="31">
        <v>6.3314711359404088</v>
      </c>
      <c r="P48" s="32">
        <v>4.283054003724394</v>
      </c>
      <c r="Q48" s="32">
        <v>2.0484171322160147</v>
      </c>
      <c r="R48" s="32">
        <v>0</v>
      </c>
      <c r="S48" s="32">
        <v>0</v>
      </c>
      <c r="T48" s="31">
        <v>3.2588454376163867</v>
      </c>
      <c r="U48" s="32">
        <v>1.3035381750465547</v>
      </c>
      <c r="V48" s="32">
        <v>0</v>
      </c>
      <c r="W48" s="32">
        <v>0.65176908752327734</v>
      </c>
      <c r="X48" s="32">
        <v>1.3035381750465547</v>
      </c>
      <c r="Y48" s="32">
        <v>0</v>
      </c>
      <c r="Z48" s="34">
        <f>AA48+AC48</f>
        <v>20.5</v>
      </c>
      <c r="AA48" s="35">
        <v>3.3</v>
      </c>
      <c r="AB48" s="35">
        <v>2.8</v>
      </c>
      <c r="AC48" s="35">
        <f>AD48+AE48+AJ48+AK48</f>
        <v>17.2</v>
      </c>
      <c r="AD48" s="32">
        <v>7.9</v>
      </c>
      <c r="AE48" s="32">
        <v>4.5999999999999996</v>
      </c>
      <c r="AF48" s="33">
        <v>0</v>
      </c>
      <c r="AG48" s="33">
        <v>0</v>
      </c>
      <c r="AH48" s="33">
        <v>0</v>
      </c>
      <c r="AI48" s="33">
        <v>4.5999999999999996</v>
      </c>
      <c r="AJ48" s="32">
        <v>0.7</v>
      </c>
      <c r="AK48" s="32">
        <v>4</v>
      </c>
      <c r="AL48" s="36">
        <f>AM48+AN48</f>
        <v>8.6999999999999993</v>
      </c>
      <c r="AM48" s="37">
        <v>4.5999999999999996</v>
      </c>
      <c r="AN48" s="38">
        <v>4.0999999999999996</v>
      </c>
    </row>
    <row r="49" spans="1:40" ht="15" customHeight="1" x14ac:dyDescent="0.2">
      <c r="A49" s="19" t="s">
        <v>93</v>
      </c>
      <c r="B49" s="29" t="s">
        <v>94</v>
      </c>
      <c r="C49" s="19" t="s">
        <v>105</v>
      </c>
      <c r="D49" s="31">
        <f t="shared" ref="D49:D54" si="20">E49+H49+K49</f>
        <v>76.623376623376629</v>
      </c>
      <c r="E49" s="32">
        <v>65.367965367965368</v>
      </c>
      <c r="F49" s="33">
        <v>43.3</v>
      </c>
      <c r="G49" s="33">
        <v>22.1</v>
      </c>
      <c r="H49" s="32">
        <v>4.329004329004329</v>
      </c>
      <c r="I49" s="33">
        <v>2.6</v>
      </c>
      <c r="J49" s="39">
        <v>1.7</v>
      </c>
      <c r="K49" s="32">
        <v>6.9264069264069272</v>
      </c>
      <c r="L49" s="31">
        <f t="shared" ref="L49:L54" si="21">M49+N49</f>
        <v>19.047619047619047</v>
      </c>
      <c r="M49" s="32">
        <v>16.017316017316016</v>
      </c>
      <c r="N49" s="32">
        <v>3.0303030303030303</v>
      </c>
      <c r="O49" s="31">
        <f>P49+Q49+R49</f>
        <v>4.329004329004329</v>
      </c>
      <c r="P49" s="32">
        <v>2.1645021645021645</v>
      </c>
      <c r="Q49" s="32">
        <v>1.2987012987012987</v>
      </c>
      <c r="R49" s="32">
        <v>0.86580086580086579</v>
      </c>
      <c r="S49" s="32">
        <v>0</v>
      </c>
      <c r="T49" s="34">
        <f>U49+V49+X49+Y49</f>
        <v>2.8409090909090913</v>
      </c>
      <c r="U49" s="32">
        <v>0.28409090909090912</v>
      </c>
      <c r="V49" s="32">
        <v>1.1363636363636365</v>
      </c>
      <c r="W49" s="32">
        <v>0</v>
      </c>
      <c r="X49" s="32">
        <v>0.85227272727272729</v>
      </c>
      <c r="Y49" s="32">
        <v>0.56818181818181834</v>
      </c>
      <c r="Z49" s="34">
        <f t="shared" ref="Z49:Z54" si="22">AA49+AC49</f>
        <v>21.622727272727275</v>
      </c>
      <c r="AA49" s="35">
        <v>1.5</v>
      </c>
      <c r="AB49" s="35">
        <v>2</v>
      </c>
      <c r="AC49" s="35">
        <f t="shared" ref="AC49:AC54" si="23">AD49+AE49+AJ49+AK49</f>
        <v>20.122727272727275</v>
      </c>
      <c r="AD49" s="32">
        <v>5.9659090909090908</v>
      </c>
      <c r="AE49" s="32">
        <v>8.6</v>
      </c>
      <c r="AF49" s="33">
        <v>0.6</v>
      </c>
      <c r="AG49" s="33">
        <v>0</v>
      </c>
      <c r="AH49" s="33">
        <v>0</v>
      </c>
      <c r="AI49" s="33">
        <v>8</v>
      </c>
      <c r="AJ49" s="32">
        <v>2.5568181818181817</v>
      </c>
      <c r="AK49" s="32">
        <v>3</v>
      </c>
      <c r="AL49" s="36">
        <f t="shared" ref="AL49:AL54" si="24">AM49+AN49</f>
        <v>9.9431818181818183</v>
      </c>
      <c r="AM49" s="37">
        <v>6.6761363636363633</v>
      </c>
      <c r="AN49" s="38">
        <v>3.267045454545455</v>
      </c>
    </row>
    <row r="50" spans="1:40" ht="15" customHeight="1" x14ac:dyDescent="0.2">
      <c r="A50" s="19" t="s">
        <v>95</v>
      </c>
      <c r="B50" s="29" t="s">
        <v>96</v>
      </c>
      <c r="C50" s="19" t="s">
        <v>105</v>
      </c>
      <c r="D50" s="31">
        <f t="shared" si="20"/>
        <v>76.900000000000006</v>
      </c>
      <c r="E50" s="32">
        <v>63.4</v>
      </c>
      <c r="F50" s="33">
        <v>40.9</v>
      </c>
      <c r="G50" s="33">
        <v>22.5</v>
      </c>
      <c r="H50" s="32">
        <v>3.5</v>
      </c>
      <c r="I50" s="33">
        <v>1.2</v>
      </c>
      <c r="J50" s="39">
        <v>2.2999999999999998</v>
      </c>
      <c r="K50" s="32">
        <v>10</v>
      </c>
      <c r="L50" s="31">
        <f t="shared" si="21"/>
        <v>14.1</v>
      </c>
      <c r="M50" s="32">
        <v>10.5</v>
      </c>
      <c r="N50" s="32">
        <v>3.6</v>
      </c>
      <c r="O50" s="31">
        <f t="shared" ref="O50:O54" si="25">P50+Q50+R50</f>
        <v>9</v>
      </c>
      <c r="P50" s="32">
        <v>4</v>
      </c>
      <c r="Q50" s="32">
        <v>3</v>
      </c>
      <c r="R50" s="32">
        <v>2</v>
      </c>
      <c r="S50" s="32">
        <v>0</v>
      </c>
      <c r="T50" s="34">
        <f>U50+V50+W50+Y50</f>
        <v>7.6</v>
      </c>
      <c r="U50" s="32">
        <v>3.8</v>
      </c>
      <c r="V50" s="32">
        <v>0.8</v>
      </c>
      <c r="W50" s="32">
        <v>1.5</v>
      </c>
      <c r="X50" s="32">
        <v>0</v>
      </c>
      <c r="Y50" s="32">
        <v>1.5</v>
      </c>
      <c r="Z50" s="34">
        <f t="shared" si="22"/>
        <v>28.6</v>
      </c>
      <c r="AA50" s="35">
        <v>9</v>
      </c>
      <c r="AB50" s="35">
        <v>3.6</v>
      </c>
      <c r="AC50" s="35">
        <f t="shared" si="23"/>
        <v>19.600000000000001</v>
      </c>
      <c r="AD50" s="32">
        <v>5.3</v>
      </c>
      <c r="AE50" s="32">
        <v>9.8000000000000007</v>
      </c>
      <c r="AF50" s="33">
        <v>0</v>
      </c>
      <c r="AG50" s="33">
        <v>0</v>
      </c>
      <c r="AH50" s="33">
        <v>0</v>
      </c>
      <c r="AI50" s="33">
        <v>9.8000000000000007</v>
      </c>
      <c r="AJ50" s="32">
        <v>1.5</v>
      </c>
      <c r="AK50" s="32">
        <v>3</v>
      </c>
      <c r="AL50" s="36">
        <f t="shared" si="24"/>
        <v>5.5</v>
      </c>
      <c r="AM50" s="37">
        <v>1.5</v>
      </c>
      <c r="AN50" s="38">
        <v>4</v>
      </c>
    </row>
    <row r="51" spans="1:40" ht="15" customHeight="1" x14ac:dyDescent="0.2">
      <c r="A51" s="19" t="s">
        <v>97</v>
      </c>
      <c r="B51" s="29" t="s">
        <v>94</v>
      </c>
      <c r="C51" s="19" t="s">
        <v>105</v>
      </c>
      <c r="D51" s="31">
        <f t="shared" si="20"/>
        <v>78.962536023054753</v>
      </c>
      <c r="E51" s="32">
        <v>64.553314121037459</v>
      </c>
      <c r="F51" s="33">
        <v>43.2</v>
      </c>
      <c r="G51" s="33">
        <v>21.3</v>
      </c>
      <c r="H51" s="32">
        <v>6.6282420749279538</v>
      </c>
      <c r="I51" s="33">
        <v>3.6</v>
      </c>
      <c r="J51" s="39">
        <v>3</v>
      </c>
      <c r="K51" s="32">
        <v>7.7809798270893369</v>
      </c>
      <c r="L51" s="31">
        <f t="shared" si="21"/>
        <v>14.697406340057636</v>
      </c>
      <c r="M51" s="32">
        <v>12.39193083573487</v>
      </c>
      <c r="N51" s="32">
        <v>2.3054755043227666</v>
      </c>
      <c r="O51" s="31">
        <f t="shared" si="25"/>
        <v>6.3400576368876074</v>
      </c>
      <c r="P51" s="32">
        <v>3.1700288184438041</v>
      </c>
      <c r="Q51" s="32">
        <v>1.7291066282420748</v>
      </c>
      <c r="R51" s="32">
        <v>1.4409221902017291</v>
      </c>
      <c r="S51" s="32">
        <v>0</v>
      </c>
      <c r="T51" s="34">
        <f>U51+V51+X51</f>
        <v>1.9955654101995561</v>
      </c>
      <c r="U51" s="32">
        <v>0.44345898004434581</v>
      </c>
      <c r="V51" s="32">
        <v>0.88691796008869161</v>
      </c>
      <c r="W51" s="32">
        <v>0</v>
      </c>
      <c r="X51" s="32">
        <v>0.66518847006651871</v>
      </c>
      <c r="Y51" s="32">
        <v>0</v>
      </c>
      <c r="Z51" s="34">
        <f t="shared" si="22"/>
        <v>17.294900221729488</v>
      </c>
      <c r="AA51" s="35">
        <v>2.6607538802660753</v>
      </c>
      <c r="AB51" s="35">
        <v>0</v>
      </c>
      <c r="AC51" s="35">
        <f t="shared" si="23"/>
        <v>14.634146341463413</v>
      </c>
      <c r="AD51" s="32">
        <v>7.7605321507760534</v>
      </c>
      <c r="AE51" s="32">
        <v>5.3215077605321506</v>
      </c>
      <c r="AF51" s="33">
        <v>0.9</v>
      </c>
      <c r="AG51" s="33">
        <v>0</v>
      </c>
      <c r="AH51" s="33">
        <v>0</v>
      </c>
      <c r="AI51" s="33">
        <v>4.4000000000000004</v>
      </c>
      <c r="AJ51" s="32">
        <v>0.22172949002217296</v>
      </c>
      <c r="AK51" s="32">
        <v>1.3303769401330356</v>
      </c>
      <c r="AL51" s="36">
        <f t="shared" si="24"/>
        <v>3.7694013303769403</v>
      </c>
      <c r="AM51" s="37">
        <v>2.3281596452328159</v>
      </c>
      <c r="AN51" s="38">
        <v>1.4412416851441243</v>
      </c>
    </row>
    <row r="52" spans="1:40" ht="15" customHeight="1" x14ac:dyDescent="0.2">
      <c r="A52" s="19" t="s">
        <v>98</v>
      </c>
      <c r="B52" s="29" t="s">
        <v>96</v>
      </c>
      <c r="C52" s="19" t="s">
        <v>105</v>
      </c>
      <c r="D52" s="31">
        <f t="shared" si="20"/>
        <v>75</v>
      </c>
      <c r="E52" s="32">
        <v>56.666666666666664</v>
      </c>
      <c r="F52" s="33">
        <v>38.700000000000003</v>
      </c>
      <c r="G52" s="33">
        <v>18</v>
      </c>
      <c r="H52" s="32">
        <v>6</v>
      </c>
      <c r="I52" s="33">
        <v>1.3</v>
      </c>
      <c r="J52" s="39">
        <v>4.7</v>
      </c>
      <c r="K52" s="32">
        <v>12.333333333333334</v>
      </c>
      <c r="L52" s="31">
        <f t="shared" si="21"/>
        <v>16.666666666666668</v>
      </c>
      <c r="M52" s="32">
        <v>14.333333333333334</v>
      </c>
      <c r="N52" s="32">
        <v>2.333333333333333</v>
      </c>
      <c r="O52" s="31">
        <f t="shared" si="25"/>
        <v>8.3333333333333321</v>
      </c>
      <c r="P52" s="32">
        <v>4.333333333333333</v>
      </c>
      <c r="Q52" s="32">
        <v>1.9999999999999996</v>
      </c>
      <c r="R52" s="32">
        <v>1.9999999999999998</v>
      </c>
      <c r="S52" s="32">
        <v>0</v>
      </c>
      <c r="T52" s="34">
        <f>U52+V52+W52+X52</f>
        <v>3.8095238095238098</v>
      </c>
      <c r="U52" s="32">
        <v>0.7142857142857143</v>
      </c>
      <c r="V52" s="32">
        <v>1.9047619047619049</v>
      </c>
      <c r="W52" s="32">
        <v>0.47619047619047622</v>
      </c>
      <c r="X52" s="32">
        <v>0.7142857142857143</v>
      </c>
      <c r="Y52" s="32">
        <v>0</v>
      </c>
      <c r="Z52" s="34">
        <f t="shared" si="22"/>
        <v>22.857142857142854</v>
      </c>
      <c r="AA52" s="35">
        <v>7.1428571428571423</v>
      </c>
      <c r="AB52" s="35">
        <v>1.6</v>
      </c>
      <c r="AC52" s="35">
        <f t="shared" si="23"/>
        <v>15.714285714285714</v>
      </c>
      <c r="AD52" s="32">
        <v>4.7619047619047619</v>
      </c>
      <c r="AE52" s="32">
        <v>5.4761904761904763</v>
      </c>
      <c r="AF52" s="33">
        <v>0</v>
      </c>
      <c r="AG52" s="33">
        <v>0</v>
      </c>
      <c r="AH52" s="33">
        <v>0</v>
      </c>
      <c r="AI52" s="33">
        <v>5.5</v>
      </c>
      <c r="AJ52" s="32">
        <v>0.7142857142857143</v>
      </c>
      <c r="AK52" s="32">
        <v>4.7619047619047628</v>
      </c>
      <c r="AL52" s="36">
        <f t="shared" si="24"/>
        <v>1.9047619047619049</v>
      </c>
      <c r="AM52" s="37">
        <v>0.95238095238095244</v>
      </c>
      <c r="AN52" s="38">
        <v>0.95238095238095244</v>
      </c>
    </row>
    <row r="53" spans="1:40" ht="15" customHeight="1" x14ac:dyDescent="0.2">
      <c r="A53" s="19" t="s">
        <v>99</v>
      </c>
      <c r="B53" s="29" t="s">
        <v>92</v>
      </c>
      <c r="C53" s="19" t="s">
        <v>105</v>
      </c>
      <c r="D53" s="31">
        <f t="shared" si="20"/>
        <v>80.804953560371501</v>
      </c>
      <c r="E53" s="32">
        <v>67.801857585139317</v>
      </c>
      <c r="F53" s="33">
        <v>37.799999999999997</v>
      </c>
      <c r="G53" s="33">
        <v>30</v>
      </c>
      <c r="H53" s="32">
        <v>5.882352941176471</v>
      </c>
      <c r="I53" s="33">
        <v>3.6</v>
      </c>
      <c r="J53" s="39">
        <v>2.2999999999999998</v>
      </c>
      <c r="K53" s="32">
        <v>7.1207430340557272</v>
      </c>
      <c r="L53" s="31">
        <f t="shared" si="21"/>
        <v>12.074303405572756</v>
      </c>
      <c r="M53" s="32">
        <v>9.2879256965944279</v>
      </c>
      <c r="N53" s="32">
        <v>2.7863777089783284</v>
      </c>
      <c r="O53" s="31">
        <f t="shared" si="25"/>
        <v>7.1207430340557281</v>
      </c>
      <c r="P53" s="32">
        <v>3.0959752321981426</v>
      </c>
      <c r="Q53" s="32">
        <v>1.8575851393188856</v>
      </c>
      <c r="R53" s="32">
        <v>2.1671826625386998</v>
      </c>
      <c r="S53" s="32">
        <v>0</v>
      </c>
      <c r="T53" s="34">
        <f>U53+V53+X53</f>
        <v>2.7397260273972601</v>
      </c>
      <c r="U53" s="32">
        <v>0.91324200913242004</v>
      </c>
      <c r="V53" s="32">
        <v>1.5981735159817352</v>
      </c>
      <c r="W53" s="32">
        <v>0</v>
      </c>
      <c r="X53" s="32">
        <v>0.22831050228310501</v>
      </c>
      <c r="Y53" s="32">
        <v>0</v>
      </c>
      <c r="Z53" s="34">
        <f t="shared" si="22"/>
        <v>22.374429223744293</v>
      </c>
      <c r="AA53" s="35">
        <v>6.6210045662100452</v>
      </c>
      <c r="AB53" s="35">
        <v>2</v>
      </c>
      <c r="AC53" s="35">
        <f t="shared" si="23"/>
        <v>15.753424657534246</v>
      </c>
      <c r="AD53" s="32">
        <v>3.6529680365296806</v>
      </c>
      <c r="AE53" s="32">
        <v>6.1643835616438363</v>
      </c>
      <c r="AF53" s="33">
        <v>0</v>
      </c>
      <c r="AG53" s="33">
        <v>0</v>
      </c>
      <c r="AH53" s="33">
        <v>0</v>
      </c>
      <c r="AI53" s="33">
        <v>6.2</v>
      </c>
      <c r="AJ53" s="32">
        <v>0.22831050228310504</v>
      </c>
      <c r="AK53" s="32">
        <v>5.7077625570776256</v>
      </c>
      <c r="AL53" s="36">
        <f t="shared" si="24"/>
        <v>1.1415525114155249</v>
      </c>
      <c r="AM53" s="37">
        <v>0.68493150684931492</v>
      </c>
      <c r="AN53" s="38">
        <v>0.45662100456621002</v>
      </c>
    </row>
    <row r="54" spans="1:40" ht="15" customHeight="1" x14ac:dyDescent="0.2">
      <c r="A54" s="19" t="s">
        <v>100</v>
      </c>
      <c r="B54" s="29" t="s">
        <v>92</v>
      </c>
      <c r="C54" s="19" t="s">
        <v>105</v>
      </c>
      <c r="D54" s="31">
        <f t="shared" si="20"/>
        <v>78.3</v>
      </c>
      <c r="E54" s="32">
        <v>66.7</v>
      </c>
      <c r="F54" s="33">
        <v>46.1</v>
      </c>
      <c r="G54" s="33">
        <v>21.6</v>
      </c>
      <c r="H54" s="32">
        <v>5</v>
      </c>
      <c r="I54" s="33">
        <v>2</v>
      </c>
      <c r="J54" s="39">
        <v>3</v>
      </c>
      <c r="K54" s="32">
        <v>6.6</v>
      </c>
      <c r="L54" s="31">
        <f t="shared" si="21"/>
        <v>15.1</v>
      </c>
      <c r="M54" s="32">
        <v>11</v>
      </c>
      <c r="N54" s="32">
        <v>4.0999999999999996</v>
      </c>
      <c r="O54" s="31">
        <f t="shared" si="25"/>
        <v>6.6</v>
      </c>
      <c r="P54" s="32">
        <v>3.6</v>
      </c>
      <c r="Q54" s="32">
        <v>2</v>
      </c>
      <c r="R54" s="32">
        <v>1</v>
      </c>
      <c r="S54" s="32">
        <v>0</v>
      </c>
      <c r="T54" s="34">
        <f>U54+X54+Y54</f>
        <v>5.8</v>
      </c>
      <c r="U54" s="32">
        <v>3.8</v>
      </c>
      <c r="V54" s="32">
        <v>0</v>
      </c>
      <c r="W54" s="32">
        <v>0</v>
      </c>
      <c r="X54" s="32">
        <v>1</v>
      </c>
      <c r="Y54" s="32">
        <v>1</v>
      </c>
      <c r="Z54" s="34">
        <f t="shared" si="22"/>
        <v>32.700000000000003</v>
      </c>
      <c r="AA54" s="35">
        <v>7</v>
      </c>
      <c r="AB54" s="35">
        <v>0</v>
      </c>
      <c r="AC54" s="35">
        <f t="shared" si="23"/>
        <v>25.7</v>
      </c>
      <c r="AD54" s="32">
        <v>6.3</v>
      </c>
      <c r="AE54" s="32">
        <v>11.5</v>
      </c>
      <c r="AF54" s="33">
        <v>0</v>
      </c>
      <c r="AG54" s="33">
        <v>0</v>
      </c>
      <c r="AH54" s="33">
        <v>0</v>
      </c>
      <c r="AI54" s="33">
        <v>11.5</v>
      </c>
      <c r="AJ54" s="32">
        <v>2.2000000000000002</v>
      </c>
      <c r="AK54" s="32">
        <v>5.7</v>
      </c>
      <c r="AL54" s="36">
        <f t="shared" si="24"/>
        <v>3.6</v>
      </c>
      <c r="AM54" s="37">
        <v>0.6</v>
      </c>
      <c r="AN54" s="38">
        <v>3</v>
      </c>
    </row>
    <row r="55" spans="1:40" s="2" customFormat="1" ht="54.75" customHeight="1" x14ac:dyDescent="0.2">
      <c r="A55" s="45" t="s">
        <v>111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6"/>
    </row>
    <row r="56" spans="1:40" x14ac:dyDescent="0.2">
      <c r="A56" s="47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9"/>
    </row>
    <row r="57" spans="1:40" ht="16" x14ac:dyDescent="0.2">
      <c r="A57" s="40"/>
    </row>
    <row r="58" spans="1:40" x14ac:dyDescent="0.2">
      <c r="A58" s="18"/>
    </row>
    <row r="59" spans="1:40" ht="16" x14ac:dyDescent="0.2">
      <c r="AC59" s="41"/>
    </row>
    <row r="61" spans="1:40" ht="16" x14ac:dyDescent="0.2">
      <c r="X61" s="42"/>
      <c r="AB61" s="41"/>
    </row>
    <row r="62" spans="1:40" ht="16" x14ac:dyDescent="0.2">
      <c r="X62" s="43"/>
    </row>
  </sheetData>
  <mergeCells count="10">
    <mergeCell ref="A55:AN55"/>
    <mergeCell ref="A56:AN56"/>
    <mergeCell ref="D2:S2"/>
    <mergeCell ref="T2:Y2"/>
    <mergeCell ref="Z2:AK2"/>
    <mergeCell ref="AL2:AN2"/>
    <mergeCell ref="D3:S3"/>
    <mergeCell ref="T3:Y3"/>
    <mergeCell ref="Z3:AK3"/>
    <mergeCell ref="AL3:AN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</dc:creator>
  <cp:lastModifiedBy>nestor</cp:lastModifiedBy>
  <dcterms:created xsi:type="dcterms:W3CDTF">2022-10-08T13:30:53Z</dcterms:created>
  <dcterms:modified xsi:type="dcterms:W3CDTF">2022-10-09T06:51:36Z</dcterms:modified>
</cp:coreProperties>
</file>