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roughput_1" sheetId="1" state="visible" r:id="rId2"/>
    <sheet name="ResponseTime_1" sheetId="2" state="visible" r:id="rId3"/>
    <sheet name="Throughput_2" sheetId="3" state="visible" r:id="rId4"/>
    <sheet name="ResponseTime_2" sheetId="4" state="visible" r:id="rId5"/>
    <sheet name="Throughput_3" sheetId="5" state="visible" r:id="rId6"/>
    <sheet name="ResponseTime_3" sheetId="6" state="visible" r:id="rId7"/>
    <sheet name="Throughput_4" sheetId="7" state="visible" r:id="rId8"/>
    <sheet name="ResponseTime_4" sheetId="8" state="visible" r:id="rId9"/>
    <sheet name="Foglio9" sheetId="9" state="visible" r:id="rId10"/>
  </sheets>
  <definedNames>
    <definedName function="false" hidden="false" name="_xlchart.v1.0" vbProcedure="false">Throughput_1!$AH$1:$AH$40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<sst xmlns="http://schemas.openxmlformats.org/spreadsheetml/2006/main" count="1603" uniqueCount="75">
  <si>
    <t xml:space="preserve">I</t>
  </si>
  <si>
    <t xml:space="preserve">A</t>
  </si>
  <si>
    <t xml:space="preserve">B</t>
  </si>
  <si>
    <t xml:space="preserve">C</t>
  </si>
  <si>
    <t xml:space="preserve">AB</t>
  </si>
  <si>
    <t xml:space="preserve">AC</t>
  </si>
  <si>
    <t xml:space="preserve">BC</t>
  </si>
  <si>
    <t xml:space="preserve">ABC</t>
  </si>
  <si>
    <t xml:space="preserve">y1</t>
  </si>
  <si>
    <t xml:space="preserve">y2</t>
  </si>
  <si>
    <t xml:space="preserve">y3</t>
  </si>
  <si>
    <t xml:space="preserve">y4</t>
  </si>
  <si>
    <t xml:space="preserve">y5</t>
  </si>
  <si>
    <t xml:space="preserve">y6</t>
  </si>
  <si>
    <t xml:space="preserve">y7</t>
  </si>
  <si>
    <t xml:space="preserve">y8</t>
  </si>
  <si>
    <t xml:space="preserve">y9</t>
  </si>
  <si>
    <t xml:space="preserve">y10</t>
  </si>
  <si>
    <t xml:space="preserve">yMean</t>
  </si>
  <si>
    <t xml:space="preserve">y1-ym</t>
  </si>
  <si>
    <t xml:space="preserve">y2-ym</t>
  </si>
  <si>
    <t xml:space="preserve">y3-ym</t>
  </si>
  <si>
    <t xml:space="preserve">y4-ym</t>
  </si>
  <si>
    <t xml:space="preserve">y5-ym</t>
  </si>
  <si>
    <t xml:space="preserve">y6-ym</t>
  </si>
  <si>
    <t xml:space="preserve">y7-ym</t>
  </si>
  <si>
    <t xml:space="preserve">y8-ym</t>
  </si>
  <si>
    <t xml:space="preserve">y9-ym</t>
  </si>
  <si>
    <t xml:space="preserve">y10-ym</t>
  </si>
  <si>
    <t xml:space="preserve">Varianza</t>
  </si>
  <si>
    <t xml:space="preserve">sum</t>
  </si>
  <si>
    <t xml:space="preserve">qi</t>
  </si>
  <si>
    <t xml:space="preserve">8*r*qi^2 (Ssx)</t>
  </si>
  <si>
    <t xml:space="preserve">SSE</t>
  </si>
  <si>
    <t xml:space="preserve">variation</t>
  </si>
  <si>
    <t xml:space="preserve">SampleVariance</t>
  </si>
  <si>
    <t xml:space="preserve">CI</t>
  </si>
  <si>
    <t xml:space="preserve">SST</t>
  </si>
  <si>
    <t xml:space="preserve">SIGMAE</t>
  </si>
  <si>
    <t xml:space="preserve">SOMMAPROB</t>
  </si>
  <si>
    <t xml:space="preserve">OrderedStats</t>
  </si>
  <si>
    <t xml:space="preserve">Rango</t>
  </si>
  <si>
    <t xml:space="preserve">Percentile</t>
  </si>
  <si>
    <t xml:space="preserve">Norm</t>
  </si>
  <si>
    <t xml:space="preserve">Processor</t>
  </si>
  <si>
    <t xml:space="preserve">Disk</t>
  </si>
  <si>
    <t xml:space="preserve">Throughput</t>
  </si>
  <si>
    <t xml:space="preserve">Mean Response Time</t>
  </si>
  <si>
    <t xml:space="preserve">RemoteServer</t>
  </si>
  <si>
    <t xml:space="preserve">ServiceTime</t>
  </si>
  <si>
    <t xml:space="preserve">High</t>
  </si>
  <si>
    <t xml:space="preserve">Remote Server</t>
  </si>
  <si>
    <t xml:space="preserve">Low</t>
  </si>
  <si>
    <t xml:space="preserve">Processor * Disk</t>
  </si>
  <si>
    <t xml:space="preserve">Processor * Remote Server</t>
  </si>
  <si>
    <t xml:space="preserve">Disk * Remote Server</t>
  </si>
  <si>
    <t xml:space="preserve">Processor*Disk*Remote Server</t>
  </si>
  <si>
    <t xml:space="preserve">repetition</t>
  </si>
  <si>
    <t xml:space="preserve">throughput</t>
  </si>
  <si>
    <t xml:space="preserve">residuals</t>
  </si>
  <si>
    <t xml:space="preserve">IIDNESS</t>
  </si>
  <si>
    <t xml:space="preserve">Percentili CI</t>
  </si>
  <si>
    <t xml:space="preserve">responseTime</t>
  </si>
  <si>
    <t xml:space="preserve">8*qi^2 (Ssx)</t>
  </si>
  <si>
    <t xml:space="preserve">scenario</t>
  </si>
  <si>
    <t xml:space="preserve">config</t>
  </si>
  <si>
    <t xml:space="preserve">s1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</si>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</sst>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u val="singl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u val="single"/>
      <sz val="14"/>
      <color rgb="FF595959"/>
      <name val="Calibri"/>
      <family val="2"/>
    </font>
    <font>
      <u val="single"/>
      <sz val="9"/>
      <color rgb="FF595959"/>
      <name val="Calibri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73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636363"/>
      <rgbColor rgb="FFA5A5A5"/>
      <rgbColor rgb="FF003366"/>
      <rgbColor rgb="FF70AD47"/>
      <rgbColor rgb="FF003300"/>
      <rgbColor rgb="FF333300"/>
      <rgbColor rgb="FF9E480E"/>
      <rgbColor rgb="FF993366"/>
      <rgbColor rgb="FF264478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it-IT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it-IT" sz="1400" spc="-1" strike="noStrike">
                <a:solidFill>
                  <a:srgbClr val="595959"/>
                </a:solidFill>
                <a:latin typeface="Calibri"/>
              </a:rPr>
              <a:t>S1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5"/>
      <c:rotY val="20"/>
      <c:rAngAx val="1"/>
      <c:perspective val="30"/>
    </c:view3D>
    <c:floor>
      <c:spPr>
        <a:noFill/>
        <a:ln w="6480">
          <a:noFill/>
        </a:ln>
      </c:spPr>
    </c:floor>
    <c:sideWall>
      <c:spPr>
        <a:noFill/>
        <a:ln w="6480">
          <a:noFill/>
        </a:ln>
      </c:spPr>
    </c:sideWall>
    <c:backWall>
      <c:spPr>
        <a:noFill/>
        <a:ln w="6480">
          <a:noFill/>
        </a:ln>
      </c:spPr>
    </c:backWall>
    <c:plotArea>
      <c:bar3DChart>
        <c:barDir val="col"/>
        <c:grouping val="clustered"/>
        <c:varyColors val="0"/>
        <c:ser>
          <c:idx val="0"/>
          <c:order val="0"/>
          <c:tx>
            <c:strRef>
              <c:f>Throughput_1!$Q$36</c:f>
              <c:strCache>
                <c:ptCount val="1"/>
                <c:pt idx="0">
                  <c:v>Processor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Throughput_1!$R$35:$S$35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Throughput_1!$R$36:$S$36</c:f>
              <c:numCache>
                <c:formatCode>General</c:formatCode>
                <c:ptCount val="2"/>
                <c:pt idx="0">
                  <c:v>0.078203130080649</c:v>
                </c:pt>
                <c:pt idx="1">
                  <c:v>0.028987434339647</c:v>
                </c:pt>
              </c:numCache>
            </c:numRef>
          </c:val>
        </c:ser>
        <c:ser>
          <c:idx val="1"/>
          <c:order val="1"/>
          <c:tx>
            <c:strRef>
              <c:f>Throughput_1!$Q$37</c:f>
              <c:strCache>
                <c:ptCount val="1"/>
                <c:pt idx="0">
                  <c:v>Disk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Throughput_1!$R$35:$S$35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Throughput_1!$R$37:$S$37</c:f>
              <c:numCache>
                <c:formatCode>General</c:formatCode>
                <c:ptCount val="2"/>
                <c:pt idx="0">
                  <c:v>0.230985092907661</c:v>
                </c:pt>
                <c:pt idx="1">
                  <c:v>0.301738250313799</c:v>
                </c:pt>
              </c:numCache>
            </c:numRef>
          </c:val>
        </c:ser>
        <c:ser>
          <c:idx val="2"/>
          <c:order val="2"/>
          <c:tx>
            <c:strRef>
              <c:f>Throughput_1!$Q$38</c:f>
              <c:strCache>
                <c:ptCount val="1"/>
                <c:pt idx="0">
                  <c:v>Remote Server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Throughput_1!$R$35:$S$35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Throughput_1!$R$38:$S$38</c:f>
              <c:numCache>
                <c:formatCode>General</c:formatCode>
                <c:ptCount val="2"/>
                <c:pt idx="0">
                  <c:v>0.229064041962561</c:v>
                </c:pt>
                <c:pt idx="1">
                  <c:v>0.294662938905847</c:v>
                </c:pt>
              </c:numCache>
            </c:numRef>
          </c:val>
        </c:ser>
        <c:ser>
          <c:idx val="3"/>
          <c:order val="3"/>
          <c:tx>
            <c:strRef>
              <c:f>Throughput_1!$Q$39</c:f>
              <c:strCache>
                <c:ptCount val="1"/>
                <c:pt idx="0">
                  <c:v>Processor * Disk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Throughput_1!$R$35:$S$35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Throughput_1!$R$39:$S$39</c:f>
              <c:numCache>
                <c:formatCode>General</c:formatCode>
                <c:ptCount val="2"/>
                <c:pt idx="0">
                  <c:v>0.0779486464537001</c:v>
                </c:pt>
                <c:pt idx="1">
                  <c:v>0.028268909617833</c:v>
                </c:pt>
              </c:numCache>
            </c:numRef>
          </c:val>
        </c:ser>
        <c:ser>
          <c:idx val="4"/>
          <c:order val="4"/>
          <c:tx>
            <c:strRef>
              <c:f>Throughput_1!$Q$40</c:f>
              <c:strCache>
                <c:ptCount val="1"/>
                <c:pt idx="0">
                  <c:v>Processor * Remote Server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Throughput_1!$R$35:$S$35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Throughput_1!$R$40:$S$40</c:f>
              <c:numCache>
                <c:formatCode>General</c:formatCode>
                <c:ptCount val="2"/>
                <c:pt idx="0">
                  <c:v>0.0783201237511992</c:v>
                </c:pt>
                <c:pt idx="1">
                  <c:v>0.029214379296897</c:v>
                </c:pt>
              </c:numCache>
            </c:numRef>
          </c:val>
        </c:ser>
        <c:ser>
          <c:idx val="5"/>
          <c:order val="5"/>
          <c:tx>
            <c:strRef>
              <c:f>Throughput_1!$Q$41</c:f>
              <c:strCache>
                <c:ptCount val="1"/>
                <c:pt idx="0">
                  <c:v>Disk * Remote Server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Pt>
            <c:idx val="0"/>
            <c:invertIfNegative val="0"/>
            <c:spPr>
              <a:solidFill>
                <a:srgbClr val="70ad47"/>
              </a:solidFill>
              <a:ln>
                <a:noFill/>
              </a:ln>
            </c:spPr>
          </c:dPt>
          <c:dPt>
            <c:idx val="1"/>
            <c:invertIfNegative val="0"/>
            <c:spPr>
              <a:solidFill>
                <a:srgbClr val="70ad47"/>
              </a:solidFill>
              <a:ln>
                <a:noFill/>
              </a:ln>
            </c:spPr>
          </c:dPt>
          <c:dLbls>
            <c:dLbl>
              <c:idx val="0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Throughput_1!$R$35:$S$35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Throughput_1!$R$41:$S$41</c:f>
              <c:numCache>
                <c:formatCode>General</c:formatCode>
                <c:ptCount val="2"/>
                <c:pt idx="0">
                  <c:v>0.227603023723033</c:v>
                </c:pt>
                <c:pt idx="1">
                  <c:v>0.288532401882698</c:v>
                </c:pt>
              </c:numCache>
            </c:numRef>
          </c:val>
        </c:ser>
        <c:ser>
          <c:idx val="6"/>
          <c:order val="6"/>
          <c:tx>
            <c:strRef>
              <c:f>Throughput_1!$Q$42</c:f>
              <c:strCache>
                <c:ptCount val="1"/>
                <c:pt idx="0">
                  <c:v>Processor*Disk*Remote Server</c:v>
                </c:pt>
              </c:strCache>
            </c:strRef>
          </c:tx>
          <c:spPr>
            <a:solidFill>
              <a:srgbClr val="264478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Throughput_1!$R$35:$S$35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Throughput_1!$R$42:$S$42</c:f>
              <c:numCache>
                <c:formatCode>General</c:formatCode>
                <c:ptCount val="2"/>
                <c:pt idx="0">
                  <c:v>0.0777204839600415</c:v>
                </c:pt>
                <c:pt idx="1">
                  <c:v>0.027942128201536</c:v>
                </c:pt>
              </c:numCache>
            </c:numRef>
          </c:val>
        </c:ser>
        <c:gapWidth val="150"/>
        <c:shape val="box"/>
        <c:axId val="77865911"/>
        <c:axId val="89165525"/>
        <c:axId val="0"/>
      </c:bar3DChart>
      <c:catAx>
        <c:axId val="77865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9165525"/>
        <c:crosses val="autoZero"/>
        <c:auto val="1"/>
        <c:lblAlgn val="ctr"/>
        <c:lblOffset val="100"/>
        <c:noMultiLvlLbl val="0"/>
      </c:catAx>
      <c:valAx>
        <c:axId val="8916552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7865911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it-IT" sz="1400" spc="-1" strike="noStrike" u="sng">
                <a:solidFill>
                  <a:srgbClr val="595959"/>
                </a:solidFill>
                <a:uFillTx/>
                <a:latin typeface="Calibri"/>
              </a:defRPr>
            </a:pPr>
            <a:r>
              <a:rPr b="0" lang="it-IT" sz="1400" spc="-1" strike="noStrike" u="sng">
                <a:solidFill>
                  <a:srgbClr val="595959"/>
                </a:solidFill>
                <a:uFillTx/>
                <a:latin typeface="Calibri"/>
              </a:rPr>
              <a:t>QQ PLOT</a:t>
            </a:r>
          </a:p>
        </c:rich>
      </c:tx>
      <c:layout>
        <c:manualLayout>
          <c:xMode val="edge"/>
          <c:yMode val="edge"/>
          <c:x val="0.412626002501655"/>
          <c:y val="0.0325416611993177"/>
        </c:manualLayout>
      </c:layout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 u="sng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Throughput_1!$V$23:$V$32</c:f>
              <c:numCache>
                <c:formatCode>General</c:formatCode>
                <c:ptCount val="10"/>
                <c:pt idx="0">
                  <c:v>-0.188749999999995</c:v>
                </c:pt>
                <c:pt idx="1">
                  <c:v>-0.0759722222222567</c:v>
                </c:pt>
                <c:pt idx="2">
                  <c:v>-0.0284722222222555</c:v>
                </c:pt>
                <c:pt idx="3">
                  <c:v>-0.025138888888856</c:v>
                </c:pt>
                <c:pt idx="4">
                  <c:v>0.0176388888888432</c:v>
                </c:pt>
                <c:pt idx="5">
                  <c:v>0.0259722222222436</c:v>
                </c:pt>
                <c:pt idx="6">
                  <c:v>0.0270833333333442</c:v>
                </c:pt>
                <c:pt idx="7">
                  <c:v>0.0362500000000434</c:v>
                </c:pt>
                <c:pt idx="8">
                  <c:v>0.0762500000000443</c:v>
                </c:pt>
                <c:pt idx="9">
                  <c:v>0.135138888888845</c:v>
                </c:pt>
              </c:numCache>
            </c:numRef>
          </c:xVal>
          <c:yVal>
            <c:numRef>
              <c:f>Throughput_1!$Y$23:$Y$32</c:f>
              <c:numCache>
                <c:formatCode>General</c:formatCode>
                <c:ptCount val="10"/>
                <c:pt idx="0">
                  <c:v>-1.64485362695147</c:v>
                </c:pt>
                <c:pt idx="1">
                  <c:v>-1.03643338949379</c:v>
                </c:pt>
                <c:pt idx="2">
                  <c:v>-0.674489750196082</c:v>
                </c:pt>
                <c:pt idx="3">
                  <c:v>-0.385320466407568</c:v>
                </c:pt>
                <c:pt idx="4">
                  <c:v>-0.125661346855074</c:v>
                </c:pt>
                <c:pt idx="5">
                  <c:v>0.125661346855074</c:v>
                </c:pt>
                <c:pt idx="6">
                  <c:v>0.385320466407568</c:v>
                </c:pt>
                <c:pt idx="7">
                  <c:v>0.674489750196082</c:v>
                </c:pt>
                <c:pt idx="8">
                  <c:v>1.03643338949379</c:v>
                </c:pt>
                <c:pt idx="9">
                  <c:v>1.64485362695147</c:v>
                </c:pt>
              </c:numCache>
            </c:numRef>
          </c:yVal>
          <c:smooth val="0"/>
        </c:ser>
        <c:axId val="42183521"/>
        <c:axId val="15205088"/>
      </c:scatterChart>
      <c:valAx>
        <c:axId val="42183521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 u="sng">
                <a:solidFill>
                  <a:srgbClr val="595959"/>
                </a:solidFill>
                <a:uFillTx/>
                <a:latin typeface="Calibri"/>
              </a:defRPr>
            </a:pPr>
          </a:p>
        </c:txPr>
        <c:crossAx val="15205088"/>
        <c:crosses val="autoZero"/>
        <c:crossBetween val="midCat"/>
      </c:valAx>
      <c:valAx>
        <c:axId val="1520508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 u="sng">
                <a:solidFill>
                  <a:srgbClr val="595959"/>
                </a:solidFill>
                <a:uFillTx/>
                <a:latin typeface="Calibri"/>
              </a:defRPr>
            </a:pPr>
          </a:p>
        </c:txPr>
        <c:crossAx val="42183521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it-IT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it-IT" sz="1400" spc="-1" strike="noStrike">
                <a:solidFill>
                  <a:srgbClr val="595959"/>
                </a:solidFill>
                <a:latin typeface="Calibri"/>
              </a:rPr>
              <a:t>Mean throughput vs Repetition number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Throughput_1!$M$57</c:f>
              <c:strCache>
                <c:ptCount val="1"/>
                <c:pt idx="0">
                  <c:v>throughput</c:v>
                </c:pt>
              </c:strCache>
            </c:strRef>
          </c:tx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Throughput_1!$L$58:$L$67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Throughput_1!$M$58:$M$67</c:f>
              <c:numCache>
                <c:formatCode>General</c:formatCode>
                <c:ptCount val="10"/>
                <c:pt idx="0">
                  <c:v>10.0158333333333</c:v>
                </c:pt>
                <c:pt idx="1">
                  <c:v>10.0666666666667</c:v>
                </c:pt>
                <c:pt idx="2">
                  <c:v>10.1188888888889</c:v>
                </c:pt>
                <c:pt idx="3">
                  <c:v>10.0633333333333</c:v>
                </c:pt>
                <c:pt idx="4">
                  <c:v>10.2269444444444</c:v>
                </c:pt>
                <c:pt idx="5">
                  <c:v>10.1280555555556</c:v>
                </c:pt>
                <c:pt idx="6">
                  <c:v>9.90305555555556</c:v>
                </c:pt>
                <c:pt idx="7">
                  <c:v>10.1177777777778</c:v>
                </c:pt>
                <c:pt idx="8">
                  <c:v>10.1680555555556</c:v>
                </c:pt>
                <c:pt idx="9">
                  <c:v>10.1094444444444</c:v>
                </c:pt>
              </c:numCache>
            </c:numRef>
          </c:yVal>
          <c:smooth val="0"/>
        </c:ser>
        <c:axId val="39622869"/>
        <c:axId val="16617926"/>
      </c:scatterChart>
      <c:valAx>
        <c:axId val="39622869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6617926"/>
        <c:crosses val="autoZero"/>
        <c:crossBetween val="midCat"/>
      </c:valAx>
      <c:valAx>
        <c:axId val="1661792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962286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it-IT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it-IT" sz="1400" spc="-1" strike="noStrike">
                <a:solidFill>
                  <a:srgbClr val="595959"/>
                </a:solidFill>
                <a:latin typeface="Calibri"/>
              </a:rPr>
              <a:t>Lag Plot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yVal>
            <c:numRef>
              <c:f>0</c:f>
              <c:numCache>
                <c:formatCode>General</c:formatCode>
                <c:ptCount val="9"/>
                <c:pt idx="0">
                  <c:v>10.0666666666667</c:v>
                </c:pt>
                <c:pt idx="1">
                  <c:v>10.1188888888889</c:v>
                </c:pt>
                <c:pt idx="2">
                  <c:v>10.0633333333333</c:v>
                </c:pt>
                <c:pt idx="3">
                  <c:v>10.2269444444444</c:v>
                </c:pt>
                <c:pt idx="4">
                  <c:v>10.1280555555556</c:v>
                </c:pt>
                <c:pt idx="5">
                  <c:v>9.90305555555556</c:v>
                </c:pt>
                <c:pt idx="6">
                  <c:v>10.1177777777778</c:v>
                </c:pt>
                <c:pt idx="7">
                  <c:v>10.1680555555556</c:v>
                </c:pt>
                <c:pt idx="8">
                  <c:v>10.1094444444444</c:v>
                </c:pt>
              </c:numCache>
            </c:numRef>
          </c:yVal>
          <c:smooth val="0"/>
        </c:ser>
        <c:axId val="61472242"/>
        <c:axId val="14199783"/>
      </c:scatterChart>
      <c:valAx>
        <c:axId val="6147224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4199783"/>
        <c:crosses val="autoZero"/>
        <c:crossBetween val="midCat"/>
      </c:valAx>
      <c:valAx>
        <c:axId val="1419978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147224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Titolo del grafico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yVal>
            <c:numRef>
              <c:f>Throughput_1!$D$80:$J$80</c:f>
              <c:numCache>
                <c:formatCode>General</c:formatCode>
                <c:ptCount val="7"/>
                <c:pt idx="0">
                  <c:v>-0.101669198183385</c:v>
                </c:pt>
                <c:pt idx="1">
                  <c:v>-0.152056972213311</c:v>
                </c:pt>
                <c:pt idx="2">
                  <c:v>-0.145196966163834</c:v>
                </c:pt>
                <c:pt idx="3">
                  <c:v>-0.136341966362939</c:v>
                </c:pt>
                <c:pt idx="4">
                  <c:v>-0.0579240292032515</c:v>
                </c:pt>
                <c:pt idx="5">
                  <c:v>-0.221011413998091</c:v>
                </c:pt>
                <c:pt idx="6">
                  <c:v>0.210648451135966</c:v>
                </c:pt>
              </c:numCache>
            </c:numRef>
          </c:yVal>
          <c:smooth val="0"/>
        </c:ser>
        <c:axId val="3249449"/>
        <c:axId val="5636425"/>
      </c:scatterChart>
      <c:valAx>
        <c:axId val="3249449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636425"/>
        <c:crosses val="autoZero"/>
        <c:crossBetween val="midCat"/>
      </c:valAx>
      <c:valAx>
        <c:axId val="563642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24944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it-IT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it-IT" sz="1400" spc="-1" strike="noStrike">
                <a:solidFill>
                  <a:srgbClr val="595959"/>
                </a:solidFill>
                <a:latin typeface="Calibri"/>
              </a:rPr>
              <a:t>Residuals vs Repetition Number</a:t>
            </a:r>
          </a:p>
        </c:rich>
      </c:tx>
      <c:layout>
        <c:manualLayout>
          <c:xMode val="edge"/>
          <c:yMode val="edge"/>
          <c:x val="0.27928793027035"/>
          <c:y val="0.0464505970345099"/>
        </c:manualLayout>
      </c:layout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Throughput_1!$L$58:$L$67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Throughput_1!$N$58:$N$67</c:f>
              <c:numCache>
                <c:formatCode>General</c:formatCode>
                <c:ptCount val="10"/>
                <c:pt idx="0">
                  <c:v>-0.0759722222222567</c:v>
                </c:pt>
                <c:pt idx="1">
                  <c:v>-0.025138888888856</c:v>
                </c:pt>
                <c:pt idx="2">
                  <c:v>0.0270833333333442</c:v>
                </c:pt>
                <c:pt idx="3">
                  <c:v>-0.0284722222222555</c:v>
                </c:pt>
                <c:pt idx="4">
                  <c:v>0.135138888888845</c:v>
                </c:pt>
                <c:pt idx="5">
                  <c:v>0.0362500000000434</c:v>
                </c:pt>
                <c:pt idx="6">
                  <c:v>-0.188749999999995</c:v>
                </c:pt>
                <c:pt idx="7">
                  <c:v>0.0259722222222436</c:v>
                </c:pt>
                <c:pt idx="8">
                  <c:v>0.0762500000000443</c:v>
                </c:pt>
                <c:pt idx="9">
                  <c:v>0.0176388888888432</c:v>
                </c:pt>
              </c:numCache>
            </c:numRef>
          </c:yVal>
          <c:smooth val="0"/>
        </c:ser>
        <c:axId val="85685077"/>
        <c:axId val="59634098"/>
      </c:scatterChart>
      <c:valAx>
        <c:axId val="85685077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9634098"/>
        <c:crosses val="autoZero"/>
        <c:crossBetween val="midCat"/>
      </c:valAx>
      <c:valAx>
        <c:axId val="5963409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5685077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it-IT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it-IT" sz="1400" spc="-1" strike="noStrike">
                <a:solidFill>
                  <a:srgbClr val="595959"/>
                </a:solidFill>
                <a:latin typeface="Calibri"/>
              </a:rPr>
              <a:t>QQ Plot 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Throughput_1!$AH$1:$AH$114</c:f>
              <c:numCache>
                <c:formatCode>General</c:formatCode>
                <c:ptCount val="114"/>
                <c:pt idx="0">
                  <c:v>-0.188749999999995</c:v>
                </c:pt>
                <c:pt idx="1">
                  <c:v>-0.0759722222222567</c:v>
                </c:pt>
                <c:pt idx="2">
                  <c:v>-0.0459166666666675</c:v>
                </c:pt>
                <c:pt idx="3">
                  <c:v>-0.0459166666666675</c:v>
                </c:pt>
                <c:pt idx="4">
                  <c:v>-0.0309999999999992</c:v>
                </c:pt>
                <c:pt idx="5">
                  <c:v>-0.0284722222222555</c:v>
                </c:pt>
                <c:pt idx="6">
                  <c:v>-0.0275833333333304</c:v>
                </c:pt>
                <c:pt idx="7">
                  <c:v>-0.0275833333333304</c:v>
                </c:pt>
                <c:pt idx="8">
                  <c:v>-0.0273888888888884</c:v>
                </c:pt>
                <c:pt idx="9">
                  <c:v>-0.025138888888856</c:v>
                </c:pt>
                <c:pt idx="10">
                  <c:v>-0.0161944444444404</c:v>
                </c:pt>
                <c:pt idx="11">
                  <c:v>-0.0161944444444404</c:v>
                </c:pt>
                <c:pt idx="12">
                  <c:v>-0.0120277777777804</c:v>
                </c:pt>
                <c:pt idx="13">
                  <c:v>-0.0120277777777804</c:v>
                </c:pt>
                <c:pt idx="14">
                  <c:v>-0.00925000000000042</c:v>
                </c:pt>
                <c:pt idx="15">
                  <c:v>-0.00925000000000042</c:v>
                </c:pt>
                <c:pt idx="16">
                  <c:v>-0.0015555555555502</c:v>
                </c:pt>
                <c:pt idx="17">
                  <c:v>-0.000166666666670201</c:v>
                </c:pt>
                <c:pt idx="18">
                  <c:v>0.000749999999999584</c:v>
                </c:pt>
                <c:pt idx="19">
                  <c:v>0.000749999999999584</c:v>
                </c:pt>
                <c:pt idx="20">
                  <c:v>0.00122222222221979</c:v>
                </c:pt>
                <c:pt idx="21">
                  <c:v>0.00149999999999961</c:v>
                </c:pt>
                <c:pt idx="22">
                  <c:v>0.00288888888888961</c:v>
                </c:pt>
                <c:pt idx="23">
                  <c:v>0.00686111111110965</c:v>
                </c:pt>
                <c:pt idx="24">
                  <c:v>0.00686111111110965</c:v>
                </c:pt>
                <c:pt idx="25">
                  <c:v>0.0112222222222198</c:v>
                </c:pt>
                <c:pt idx="26">
                  <c:v>0.0128888888888896</c:v>
                </c:pt>
                <c:pt idx="27">
                  <c:v>0.0176388888888432</c:v>
                </c:pt>
                <c:pt idx="28">
                  <c:v>0.0188055555555595</c:v>
                </c:pt>
                <c:pt idx="29">
                  <c:v>0.0188055555555595</c:v>
                </c:pt>
                <c:pt idx="30">
                  <c:v>0.0259722222222436</c:v>
                </c:pt>
                <c:pt idx="31">
                  <c:v>0.0270833333333442</c:v>
                </c:pt>
                <c:pt idx="32">
                  <c:v>0.0303888888888897</c:v>
                </c:pt>
                <c:pt idx="33">
                  <c:v>0.0315833333333295</c:v>
                </c:pt>
                <c:pt idx="34">
                  <c:v>0.0315833333333295</c:v>
                </c:pt>
                <c:pt idx="35">
                  <c:v>0.0362500000000434</c:v>
                </c:pt>
                <c:pt idx="36">
                  <c:v>0.0529722222222195</c:v>
                </c:pt>
                <c:pt idx="37">
                  <c:v>0.0529722222222195</c:v>
                </c:pt>
                <c:pt idx="38">
                  <c:v>0.0762500000000443</c:v>
                </c:pt>
                <c:pt idx="39">
                  <c:v>0.135138888888845</c:v>
                </c:pt>
              </c:numCache>
            </c:numRef>
          </c:xVal>
          <c:yVal>
            <c:numRef>
              <c:f>Throughput_1!$AK$1:$AK$114</c:f>
              <c:numCache>
                <c:formatCode>General</c:formatCode>
                <c:ptCount val="114"/>
                <c:pt idx="0">
                  <c:v>-2.24140272760494</c:v>
                </c:pt>
                <c:pt idx="1">
                  <c:v>-1.78046434169203</c:v>
                </c:pt>
                <c:pt idx="2">
                  <c:v>-1.53412054435255</c:v>
                </c:pt>
                <c:pt idx="3">
                  <c:v>-1.35631174533525</c:v>
                </c:pt>
                <c:pt idx="4">
                  <c:v>-1.21333962248852</c:v>
                </c:pt>
                <c:pt idx="5">
                  <c:v>-1.09162036743417</c:v>
                </c:pt>
                <c:pt idx="6">
                  <c:v>-0.984234960446325</c:v>
                </c:pt>
                <c:pt idx="7">
                  <c:v>-0.887146559018876</c:v>
                </c:pt>
                <c:pt idx="8">
                  <c:v>-0.797776846125238</c:v>
                </c:pt>
                <c:pt idx="9">
                  <c:v>-0.714367440280187</c:v>
                </c:pt>
                <c:pt idx="10">
                  <c:v>-0.635657013697583</c:v>
                </c:pt>
                <c:pt idx="11">
                  <c:v>-0.560703031875083</c:v>
                </c:pt>
                <c:pt idx="12">
                  <c:v>-0.488776411114669</c:v>
                </c:pt>
                <c:pt idx="13">
                  <c:v>-0.419295753041396</c:v>
                </c:pt>
                <c:pt idx="14">
                  <c:v>-0.351784344935156</c:v>
                </c:pt>
                <c:pt idx="15">
                  <c:v>-0.285840874881166</c:v>
                </c:pt>
                <c:pt idx="16">
                  <c:v>-0.221118712997571</c:v>
                </c:pt>
                <c:pt idx="17">
                  <c:v>-0.157310684610171</c:v>
                </c:pt>
                <c:pt idx="18">
                  <c:v>-0.0941374143235364</c:v>
                </c:pt>
                <c:pt idx="19">
                  <c:v>-0.0313379820214266</c:v>
                </c:pt>
                <c:pt idx="20">
                  <c:v>0.0313379820214265</c:v>
                </c:pt>
                <c:pt idx="21">
                  <c:v>0.0941374143235364</c:v>
                </c:pt>
                <c:pt idx="22">
                  <c:v>0.157310684610171</c:v>
                </c:pt>
                <c:pt idx="23">
                  <c:v>0.221118712997571</c:v>
                </c:pt>
                <c:pt idx="24">
                  <c:v>0.285840874881166</c:v>
                </c:pt>
                <c:pt idx="25">
                  <c:v>0.351784344935156</c:v>
                </c:pt>
                <c:pt idx="26">
                  <c:v>0.419295753041396</c:v>
                </c:pt>
                <c:pt idx="27">
                  <c:v>0.488776411114669</c:v>
                </c:pt>
                <c:pt idx="28">
                  <c:v>0.560703031875083</c:v>
                </c:pt>
                <c:pt idx="29">
                  <c:v>0.635657013697583</c:v>
                </c:pt>
                <c:pt idx="30">
                  <c:v>0.714367440280187</c:v>
                </c:pt>
                <c:pt idx="31">
                  <c:v>0.797776846125238</c:v>
                </c:pt>
                <c:pt idx="32">
                  <c:v>0.887146559018876</c:v>
                </c:pt>
                <c:pt idx="33">
                  <c:v>0.984234960446325</c:v>
                </c:pt>
                <c:pt idx="34">
                  <c:v>1.09162036743417</c:v>
                </c:pt>
                <c:pt idx="35">
                  <c:v>1.21333962248852</c:v>
                </c:pt>
                <c:pt idx="36">
                  <c:v>1.35631174533525</c:v>
                </c:pt>
                <c:pt idx="37">
                  <c:v>1.53412054435255</c:v>
                </c:pt>
                <c:pt idx="38">
                  <c:v>1.78046434169203</c:v>
                </c:pt>
                <c:pt idx="39">
                  <c:v>2.24140272760495</c:v>
                </c:pt>
              </c:numCache>
            </c:numRef>
          </c:yVal>
          <c:smooth val="0"/>
        </c:ser>
        <c:axId val="74800381"/>
        <c:axId val="91268957"/>
      </c:scatterChart>
      <c:valAx>
        <c:axId val="74800381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1268957"/>
        <c:crosses val="autoZero"/>
        <c:crossBetween val="midCat"/>
      </c:valAx>
      <c:valAx>
        <c:axId val="9126895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4800381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it-IT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it-IT" sz="1400" spc="-1" strike="noStrike">
                <a:solidFill>
                  <a:srgbClr val="595959"/>
                </a:solidFill>
                <a:latin typeface="Calibri"/>
              </a:rPr>
              <a:t>S2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5"/>
      <c:rotY val="20"/>
      <c:rAngAx val="1"/>
      <c:perspective val="30"/>
    </c:view3D>
    <c:floor>
      <c:spPr>
        <a:noFill/>
        <a:ln w="6480">
          <a:noFill/>
        </a:ln>
      </c:spPr>
    </c:floor>
    <c:sideWall>
      <c:spPr>
        <a:noFill/>
        <a:ln w="6480">
          <a:noFill/>
        </a:ln>
      </c:spPr>
    </c:sideWall>
    <c:backWall>
      <c:spPr>
        <a:noFill/>
        <a:ln w="6480">
          <a:noFill/>
        </a:ln>
      </c:spPr>
    </c:backWall>
    <c:plotArea>
      <c:bar3DChart>
        <c:barDir val="col"/>
        <c:grouping val="clustered"/>
        <c:varyColors val="0"/>
        <c:ser>
          <c:idx val="0"/>
          <c:order val="0"/>
          <c:tx>
            <c:strRef>
              <c:f>Throughput_2!$O$37</c:f>
              <c:strCache>
                <c:ptCount val="1"/>
                <c:pt idx="0">
                  <c:v>Processor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Throughput_2!$P$37:$Q$37</c:f>
              <c:numCache>
                <c:formatCode>General</c:formatCode>
                <c:ptCount val="2"/>
                <c:pt idx="0">
                  <c:v>0.105272015042596</c:v>
                </c:pt>
                <c:pt idx="1">
                  <c:v>0.0135393529625304</c:v>
                </c:pt>
              </c:numCache>
            </c:numRef>
          </c:val>
        </c:ser>
        <c:ser>
          <c:idx val="1"/>
          <c:order val="1"/>
          <c:tx>
            <c:strRef>
              <c:f>Throughput_2!$O$38</c:f>
              <c:strCache>
                <c:ptCount val="1"/>
                <c:pt idx="0">
                  <c:v>Disk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Throughput_2!$P$38:$Q$38</c:f>
              <c:numCache>
                <c:formatCode>General</c:formatCode>
                <c:ptCount val="2"/>
                <c:pt idx="0">
                  <c:v>0.264018371919399</c:v>
                </c:pt>
                <c:pt idx="1">
                  <c:v>0.797831330084001</c:v>
                </c:pt>
              </c:numCache>
            </c:numRef>
          </c:val>
        </c:ser>
        <c:ser>
          <c:idx val="2"/>
          <c:order val="2"/>
          <c:tx>
            <c:strRef>
              <c:f>Throughput_2!$O$39</c:f>
              <c:strCache>
                <c:ptCount val="1"/>
                <c:pt idx="0">
                  <c:v>Remote Server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Throughput_2!$P$39:$Q$39</c:f>
              <c:numCache>
                <c:formatCode>General</c:formatCode>
                <c:ptCount val="2"/>
                <c:pt idx="0">
                  <c:v>0.157051332784129</c:v>
                </c:pt>
                <c:pt idx="1">
                  <c:v>0.0708167753088903</c:v>
                </c:pt>
              </c:numCache>
            </c:numRef>
          </c:val>
        </c:ser>
        <c:ser>
          <c:idx val="3"/>
          <c:order val="3"/>
          <c:tx>
            <c:strRef>
              <c:f>Throughput_2!$O$40</c:f>
              <c:strCache>
                <c:ptCount val="1"/>
                <c:pt idx="0">
                  <c:v>Processor * Disk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Throughput_2!$P$40:$Q$40</c:f>
              <c:numCache>
                <c:formatCode>General</c:formatCode>
                <c:ptCount val="2"/>
                <c:pt idx="0">
                  <c:v>0.105172450582392</c:v>
                </c:pt>
                <c:pt idx="1">
                  <c:v>0.0131161055232525</c:v>
                </c:pt>
              </c:numCache>
            </c:numRef>
          </c:val>
        </c:ser>
        <c:ser>
          <c:idx val="4"/>
          <c:order val="4"/>
          <c:tx>
            <c:strRef>
              <c:f>Throughput_2!$O$41</c:f>
              <c:strCache>
                <c:ptCount val="1"/>
                <c:pt idx="0">
                  <c:v>Processor * Remote Server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Throughput_2!$P$41:$Q$41</c:f>
              <c:numCache>
                <c:formatCode>General</c:formatCode>
                <c:ptCount val="2"/>
                <c:pt idx="0">
                  <c:v>0.105208236305123</c:v>
                </c:pt>
                <c:pt idx="1">
                  <c:v>0.0132968755124433</c:v>
                </c:pt>
              </c:numCache>
            </c:numRef>
          </c:val>
        </c:ser>
        <c:ser>
          <c:idx val="5"/>
          <c:order val="5"/>
          <c:tx>
            <c:strRef>
              <c:f>Throughput_2!$O$42</c:f>
              <c:strCache>
                <c:ptCount val="1"/>
                <c:pt idx="0">
                  <c:v>Disk * Remote Server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Throughput_2!$P$42:$Q$42</c:f>
              <c:numCache>
                <c:formatCode>General</c:formatCode>
                <c:ptCount val="2"/>
                <c:pt idx="0">
                  <c:v>0.157825843218598</c:v>
                </c:pt>
                <c:pt idx="1">
                  <c:v>0.0747633761800609</c:v>
                </c:pt>
              </c:numCache>
            </c:numRef>
          </c:val>
        </c:ser>
        <c:ser>
          <c:idx val="6"/>
          <c:order val="6"/>
          <c:tx>
            <c:strRef>
              <c:f>Throughput_2!$O$43</c:f>
              <c:strCache>
                <c:ptCount val="1"/>
                <c:pt idx="0">
                  <c:v>Processor*Disk*Remote Server</c:v>
                </c:pt>
              </c:strCache>
            </c:strRef>
          </c:tx>
          <c:spPr>
            <a:solidFill>
              <a:srgbClr val="264478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Throughput_2!$P$43:$Q$43</c:f>
              <c:numCache>
                <c:formatCode>General</c:formatCode>
                <c:ptCount val="2"/>
                <c:pt idx="0">
                  <c:v>0.105337766412805</c:v>
                </c:pt>
                <c:pt idx="1">
                  <c:v>0.0135510742496755</c:v>
                </c:pt>
              </c:numCache>
            </c:numRef>
          </c:val>
        </c:ser>
        <c:gapWidth val="150"/>
        <c:shape val="box"/>
        <c:axId val="75451101"/>
        <c:axId val="64408854"/>
        <c:axId val="0"/>
      </c:bar3DChart>
      <c:catAx>
        <c:axId val="7545110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4408854"/>
        <c:crosses val="autoZero"/>
        <c:auto val="1"/>
        <c:lblAlgn val="ctr"/>
        <c:lblOffset val="100"/>
        <c:noMultiLvlLbl val="0"/>
      </c:catAx>
      <c:valAx>
        <c:axId val="6440885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5451101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Titolo del grafico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Throughput_2!$O$74:$O$81</c:f>
              <c:numCache>
                <c:formatCode>General</c:formatCode>
                <c:ptCount val="8"/>
                <c:pt idx="0">
                  <c:v>23.994</c:v>
                </c:pt>
                <c:pt idx="2">
                  <c:v>4.02069444444445</c:v>
                </c:pt>
                <c:pt idx="4">
                  <c:v>6.02580555555555</c:v>
                </c:pt>
                <c:pt idx="7">
                  <c:v>2.39472222222222</c:v>
                </c:pt>
              </c:numCache>
            </c:numRef>
          </c:xVal>
          <c:yVal>
            <c:numRef>
              <c:f>Throughput_2!$P$74:$P$81</c:f>
              <c:numCache>
                <c:formatCode>General</c:formatCode>
                <c:ptCount val="8"/>
                <c:pt idx="0">
                  <c:v>-0.198722222222205</c:v>
                </c:pt>
                <c:pt idx="2">
                  <c:v>0.109583333333335</c:v>
                </c:pt>
                <c:pt idx="4">
                  <c:v>0.0203055555555558</c:v>
                </c:pt>
                <c:pt idx="7">
                  <c:v>0.100833333333337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ed7d31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Throughput_2!$O$74:$O$81</c:f>
              <c:numCache>
                <c:formatCode>General</c:formatCode>
                <c:ptCount val="8"/>
                <c:pt idx="0">
                  <c:v>23.994</c:v>
                </c:pt>
                <c:pt idx="2">
                  <c:v>4.02069444444445</c:v>
                </c:pt>
                <c:pt idx="4">
                  <c:v>6.02580555555555</c:v>
                </c:pt>
                <c:pt idx="7">
                  <c:v>2.39472222222222</c:v>
                </c:pt>
              </c:numCache>
            </c:numRef>
          </c:xVal>
          <c:yVal>
            <c:numRef>
              <c:f>Throughput_2!$Q$74:$Q$81</c:f>
              <c:numCache>
                <c:formatCode>General</c:formatCode>
                <c:ptCount val="8"/>
                <c:pt idx="0">
                  <c:v>0.0112777777777922</c:v>
                </c:pt>
                <c:pt idx="2">
                  <c:v>-0.0629166666666654</c:v>
                </c:pt>
                <c:pt idx="4">
                  <c:v>-0.0516388888888848</c:v>
                </c:pt>
                <c:pt idx="7">
                  <c:v>-0.0497222222222233</c:v>
                </c:pt>
              </c:numCache>
            </c:numRef>
          </c:yVal>
          <c:smooth val="0"/>
        </c:ser>
        <c:ser>
          <c:idx val="2"/>
          <c:order val="2"/>
          <c:spPr>
            <a:solidFill>
              <a:srgbClr val="a5a5a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Throughput_2!$O$74:$O$81</c:f>
              <c:numCache>
                <c:formatCode>General</c:formatCode>
                <c:ptCount val="8"/>
                <c:pt idx="0">
                  <c:v>23.994</c:v>
                </c:pt>
                <c:pt idx="2">
                  <c:v>4.02069444444445</c:v>
                </c:pt>
                <c:pt idx="4">
                  <c:v>6.02580555555555</c:v>
                </c:pt>
                <c:pt idx="7">
                  <c:v>2.39472222222222</c:v>
                </c:pt>
              </c:numCache>
            </c:numRef>
          </c:xVal>
          <c:yVal>
            <c:numRef>
              <c:f>Throughput_2!$R$74:$R$81</c:f>
              <c:numCache>
                <c:formatCode>General</c:formatCode>
                <c:ptCount val="8"/>
                <c:pt idx="0">
                  <c:v>0.00961111111109148</c:v>
                </c:pt>
                <c:pt idx="2">
                  <c:v>0.140138888888885</c:v>
                </c:pt>
                <c:pt idx="4">
                  <c:v>0.0178055555555554</c:v>
                </c:pt>
                <c:pt idx="7">
                  <c:v>0.0330555555555563</c:v>
                </c:pt>
              </c:numCache>
            </c:numRef>
          </c:yVal>
          <c:smooth val="0"/>
        </c:ser>
        <c:ser>
          <c:idx val="3"/>
          <c:order val="3"/>
          <c:spPr>
            <a:solidFill>
              <a:srgbClr val="ffc000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Throughput_2!$O$74:$O$81</c:f>
              <c:numCache>
                <c:formatCode>General</c:formatCode>
                <c:ptCount val="8"/>
                <c:pt idx="0">
                  <c:v>23.994</c:v>
                </c:pt>
                <c:pt idx="2">
                  <c:v>4.02069444444445</c:v>
                </c:pt>
                <c:pt idx="4">
                  <c:v>6.02580555555555</c:v>
                </c:pt>
                <c:pt idx="7">
                  <c:v>2.39472222222222</c:v>
                </c:pt>
              </c:numCache>
            </c:numRef>
          </c:xVal>
          <c:yVal>
            <c:numRef>
              <c:f>Throughput_2!$S$74:$S$81</c:f>
              <c:numCache>
                <c:formatCode>General</c:formatCode>
                <c:ptCount val="8"/>
                <c:pt idx="0">
                  <c:v>-0.0651111111111078</c:v>
                </c:pt>
                <c:pt idx="2">
                  <c:v>-0.0498611111111154</c:v>
                </c:pt>
                <c:pt idx="4">
                  <c:v>-0.0121944444444448</c:v>
                </c:pt>
                <c:pt idx="7">
                  <c:v>0.0644444444444465</c:v>
                </c:pt>
              </c:numCache>
            </c:numRef>
          </c:yVal>
          <c:smooth val="0"/>
        </c:ser>
        <c:ser>
          <c:idx val="4"/>
          <c:order val="4"/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Throughput_2!$O$74:$O$81</c:f>
              <c:numCache>
                <c:formatCode>General</c:formatCode>
                <c:ptCount val="8"/>
                <c:pt idx="0">
                  <c:v>23.994</c:v>
                </c:pt>
                <c:pt idx="2">
                  <c:v>4.02069444444445</c:v>
                </c:pt>
                <c:pt idx="4">
                  <c:v>6.02580555555555</c:v>
                </c:pt>
                <c:pt idx="7">
                  <c:v>2.39472222222222</c:v>
                </c:pt>
              </c:numCache>
            </c:numRef>
          </c:xVal>
          <c:yVal>
            <c:numRef>
              <c:f>Throughput_2!$T$74:$T$81</c:f>
              <c:numCache>
                <c:formatCode>General</c:formatCode>
                <c:ptCount val="8"/>
                <c:pt idx="0">
                  <c:v>0.0273888888888933</c:v>
                </c:pt>
                <c:pt idx="2">
                  <c:v>-0.165694444444446</c:v>
                </c:pt>
                <c:pt idx="4">
                  <c:v>0.0664166666666652</c:v>
                </c:pt>
                <c:pt idx="7">
                  <c:v>0.0327777777777767</c:v>
                </c:pt>
              </c:numCache>
            </c:numRef>
          </c:yVal>
          <c:smooth val="0"/>
        </c:ser>
        <c:ser>
          <c:idx val="5"/>
          <c:order val="5"/>
          <c:spPr>
            <a:solidFill>
              <a:srgbClr val="70ad47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70ad47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Throughput_2!$O$74:$O$81</c:f>
              <c:numCache>
                <c:formatCode>General</c:formatCode>
                <c:ptCount val="8"/>
                <c:pt idx="0">
                  <c:v>23.994</c:v>
                </c:pt>
                <c:pt idx="2">
                  <c:v>4.02069444444445</c:v>
                </c:pt>
                <c:pt idx="4">
                  <c:v>6.02580555555555</c:v>
                </c:pt>
                <c:pt idx="7">
                  <c:v>2.39472222222222</c:v>
                </c:pt>
              </c:numCache>
            </c:numRef>
          </c:xVal>
          <c:yVal>
            <c:numRef>
              <c:f>Throughput_2!$U$74:$U$81</c:f>
              <c:numCache>
                <c:formatCode>General</c:formatCode>
                <c:ptCount val="8"/>
                <c:pt idx="0">
                  <c:v>-0.00566666666670557</c:v>
                </c:pt>
                <c:pt idx="2">
                  <c:v>0.119027777777775</c:v>
                </c:pt>
                <c:pt idx="4">
                  <c:v>-0.051361111111115</c:v>
                </c:pt>
                <c:pt idx="7">
                  <c:v>-0.0413888888888936</c:v>
                </c:pt>
              </c:numCache>
            </c:numRef>
          </c:yVal>
          <c:smooth val="0"/>
        </c:ser>
        <c:ser>
          <c:idx val="6"/>
          <c:order val="6"/>
          <c:spPr>
            <a:solidFill>
              <a:srgbClr val="264478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264478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Throughput_2!$O$74:$O$81</c:f>
              <c:numCache>
                <c:formatCode>General</c:formatCode>
                <c:ptCount val="8"/>
                <c:pt idx="0">
                  <c:v>23.994</c:v>
                </c:pt>
                <c:pt idx="2">
                  <c:v>4.02069444444445</c:v>
                </c:pt>
                <c:pt idx="4">
                  <c:v>6.02580555555555</c:v>
                </c:pt>
                <c:pt idx="7">
                  <c:v>2.39472222222222</c:v>
                </c:pt>
              </c:numCache>
            </c:numRef>
          </c:xVal>
          <c:yVal>
            <c:numRef>
              <c:f>Throughput_2!$V$74:$V$81</c:f>
              <c:numCache>
                <c:formatCode>General</c:formatCode>
                <c:ptCount val="8"/>
                <c:pt idx="0">
                  <c:v>0.0646111111110947</c:v>
                </c:pt>
                <c:pt idx="2">
                  <c:v>0.0609722222222242</c:v>
                </c:pt>
                <c:pt idx="4">
                  <c:v>0.00502777777777563</c:v>
                </c:pt>
                <c:pt idx="7">
                  <c:v>-0.00333333333333341</c:v>
                </c:pt>
              </c:numCache>
            </c:numRef>
          </c:yVal>
          <c:smooth val="0"/>
        </c:ser>
        <c:ser>
          <c:idx val="7"/>
          <c:order val="7"/>
          <c:spPr>
            <a:solidFill>
              <a:srgbClr val="9e480e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9e48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Throughput_2!$O$74:$O$81</c:f>
              <c:numCache>
                <c:formatCode>General</c:formatCode>
                <c:ptCount val="8"/>
                <c:pt idx="0">
                  <c:v>23.994</c:v>
                </c:pt>
                <c:pt idx="2">
                  <c:v>4.02069444444445</c:v>
                </c:pt>
                <c:pt idx="4">
                  <c:v>6.02580555555555</c:v>
                </c:pt>
                <c:pt idx="7">
                  <c:v>2.39472222222222</c:v>
                </c:pt>
              </c:numCache>
            </c:numRef>
          </c:xVal>
          <c:yVal>
            <c:numRef>
              <c:f>Throughput_2!$W$74:$W$81</c:f>
              <c:numCache>
                <c:formatCode>General</c:formatCode>
                <c:ptCount val="8"/>
                <c:pt idx="0">
                  <c:v>0.229055555555593</c:v>
                </c:pt>
                <c:pt idx="2">
                  <c:v>-0.0551388888888855</c:v>
                </c:pt>
                <c:pt idx="4">
                  <c:v>-0.00413888888888447</c:v>
                </c:pt>
                <c:pt idx="7">
                  <c:v>-0.0488888888888934</c:v>
                </c:pt>
              </c:numCache>
            </c:numRef>
          </c:yVal>
          <c:smooth val="0"/>
        </c:ser>
        <c:ser>
          <c:idx val="8"/>
          <c:order val="8"/>
          <c:spPr>
            <a:solidFill>
              <a:srgbClr val="636363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636363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Throughput_2!$O$74:$O$81</c:f>
              <c:numCache>
                <c:formatCode>General</c:formatCode>
                <c:ptCount val="8"/>
                <c:pt idx="0">
                  <c:v>23.994</c:v>
                </c:pt>
                <c:pt idx="2">
                  <c:v>4.02069444444445</c:v>
                </c:pt>
                <c:pt idx="4">
                  <c:v>6.02580555555555</c:v>
                </c:pt>
                <c:pt idx="7">
                  <c:v>2.39472222222222</c:v>
                </c:pt>
              </c:numCache>
            </c:numRef>
          </c:xVal>
          <c:yVal>
            <c:numRef>
              <c:f>Throughput_2!$X$74:$X$81</c:f>
              <c:numCache>
                <c:formatCode>General</c:formatCode>
                <c:ptCount val="8"/>
                <c:pt idx="0">
                  <c:v>-0.115111111111109</c:v>
                </c:pt>
                <c:pt idx="2">
                  <c:v>-0.0240277777777753</c:v>
                </c:pt>
                <c:pt idx="4">
                  <c:v>0.0219722222222254</c:v>
                </c:pt>
                <c:pt idx="7">
                  <c:v>-0.0416666666666634</c:v>
                </c:pt>
              </c:numCache>
            </c:numRef>
          </c:yVal>
          <c:smooth val="0"/>
        </c:ser>
        <c:ser>
          <c:idx val="9"/>
          <c:order val="9"/>
          <c:spPr>
            <a:solidFill>
              <a:srgbClr val="997300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99730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Throughput_2!$O$74:$O$81</c:f>
              <c:numCache>
                <c:formatCode>General</c:formatCode>
                <c:ptCount val="8"/>
                <c:pt idx="0">
                  <c:v>23.994</c:v>
                </c:pt>
                <c:pt idx="2">
                  <c:v>4.02069444444445</c:v>
                </c:pt>
                <c:pt idx="4">
                  <c:v>6.02580555555555</c:v>
                </c:pt>
                <c:pt idx="7">
                  <c:v>2.39472222222222</c:v>
                </c:pt>
              </c:numCache>
            </c:numRef>
          </c:xVal>
          <c:yVal>
            <c:numRef>
              <c:f>Throughput_2!$Y$74:$Y$81</c:f>
              <c:numCache>
                <c:formatCode>General</c:formatCode>
                <c:ptCount val="8"/>
                <c:pt idx="0">
                  <c:v>0.0426666666666939</c:v>
                </c:pt>
                <c:pt idx="2">
                  <c:v>-0.0720833333333353</c:v>
                </c:pt>
                <c:pt idx="4">
                  <c:v>-0.0121944444444448</c:v>
                </c:pt>
                <c:pt idx="7">
                  <c:v>-0.0461111111111134</c:v>
                </c:pt>
              </c:numCache>
            </c:numRef>
          </c:yVal>
          <c:smooth val="0"/>
        </c:ser>
        <c:axId val="51485997"/>
        <c:axId val="50971681"/>
      </c:scatterChart>
      <c:valAx>
        <c:axId val="51485997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0971681"/>
        <c:crosses val="autoZero"/>
        <c:crossBetween val="midCat"/>
      </c:valAx>
      <c:valAx>
        <c:axId val="5097168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1485997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it-IT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it-IT" sz="1400" spc="-1" strike="noStrike">
                <a:solidFill>
                  <a:srgbClr val="595959"/>
                </a:solidFill>
                <a:latin typeface="Calibri"/>
              </a:rPr>
              <a:t>S3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5"/>
      <c:rotY val="20"/>
      <c:rAngAx val="1"/>
      <c:perspective val="30"/>
    </c:view3D>
    <c:floor>
      <c:spPr>
        <a:noFill/>
        <a:ln w="6480">
          <a:noFill/>
        </a:ln>
      </c:spPr>
    </c:floor>
    <c:sideWall>
      <c:spPr>
        <a:noFill/>
        <a:ln w="6480">
          <a:noFill/>
        </a:ln>
      </c:spPr>
    </c:sideWall>
    <c:backWall>
      <c:spPr>
        <a:noFill/>
        <a:ln w="6480">
          <a:noFill/>
        </a:ln>
      </c:spPr>
    </c:backWall>
    <c:plotArea>
      <c:bar3DChart>
        <c:barDir val="col"/>
        <c:grouping val="clustered"/>
        <c:varyColors val="0"/>
        <c:ser>
          <c:idx val="0"/>
          <c:order val="0"/>
          <c:tx>
            <c:strRef>
              <c:f>Throughput_3!$O$40</c:f>
              <c:strCache>
                <c:ptCount val="1"/>
                <c:pt idx="0">
                  <c:v>Processor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Throughput_3!$P$40:$Q$40</c:f>
              <c:numCache>
                <c:formatCode>General</c:formatCode>
                <c:ptCount val="2"/>
                <c:pt idx="0">
                  <c:v>0.0271484830716315</c:v>
                </c:pt>
                <c:pt idx="1">
                  <c:v>0.000437060926589969</c:v>
                </c:pt>
              </c:numCache>
            </c:numRef>
          </c:val>
        </c:ser>
        <c:ser>
          <c:idx val="1"/>
          <c:order val="1"/>
          <c:tx>
            <c:strRef>
              <c:f>Throughput_3!$O$41</c:f>
              <c:strCache>
                <c:ptCount val="1"/>
                <c:pt idx="0">
                  <c:v>Disk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Throughput_3!$P$41:$Q$41</c:f>
              <c:numCache>
                <c:formatCode>General</c:formatCode>
                <c:ptCount val="2"/>
                <c:pt idx="0">
                  <c:v>0.677920400163974</c:v>
                </c:pt>
                <c:pt idx="1">
                  <c:v>0.985975991478073</c:v>
                </c:pt>
              </c:numCache>
            </c:numRef>
          </c:val>
        </c:ser>
        <c:ser>
          <c:idx val="2"/>
          <c:order val="2"/>
          <c:tx>
            <c:strRef>
              <c:f>Throughput_3!$O$42</c:f>
              <c:strCache>
                <c:ptCount val="1"/>
                <c:pt idx="0">
                  <c:v>Remote Server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Throughput_3!$P$42:$Q$42</c:f>
              <c:numCache>
                <c:formatCode>General</c:formatCode>
                <c:ptCount val="2"/>
                <c:pt idx="0">
                  <c:v>0.105777761573652</c:v>
                </c:pt>
                <c:pt idx="1">
                  <c:v>0.00433343193944361</c:v>
                </c:pt>
              </c:numCache>
            </c:numRef>
          </c:val>
        </c:ser>
        <c:ser>
          <c:idx val="3"/>
          <c:order val="3"/>
          <c:tx>
            <c:strRef>
              <c:f>Throughput_3!$O$43</c:f>
              <c:strCache>
                <c:ptCount val="1"/>
                <c:pt idx="0">
                  <c:v>Processor * Disk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Throughput_3!$P$43:$Q$43</c:f>
              <c:numCache>
                <c:formatCode>General</c:formatCode>
                <c:ptCount val="2"/>
                <c:pt idx="0">
                  <c:v>0.027047788372418</c:v>
                </c:pt>
                <c:pt idx="1">
                  <c:v>0.000374612166057744</c:v>
                </c:pt>
              </c:numCache>
            </c:numRef>
          </c:val>
        </c:ser>
        <c:ser>
          <c:idx val="4"/>
          <c:order val="4"/>
          <c:tx>
            <c:strRef>
              <c:f>Throughput_3!$O$44</c:f>
              <c:strCache>
                <c:ptCount val="1"/>
                <c:pt idx="0">
                  <c:v>Processor * Remote Server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Throughput_3!$P$44:$Q$44</c:f>
              <c:numCache>
                <c:formatCode>General</c:formatCode>
                <c:ptCount val="2"/>
                <c:pt idx="0">
                  <c:v>0.0276347850487421</c:v>
                </c:pt>
                <c:pt idx="1">
                  <c:v>0.000429740246004921</c:v>
                </c:pt>
              </c:numCache>
            </c:numRef>
          </c:val>
        </c:ser>
        <c:ser>
          <c:idx val="5"/>
          <c:order val="5"/>
          <c:tx>
            <c:strRef>
              <c:f>Throughput_3!$O$45</c:f>
              <c:strCache>
                <c:ptCount val="1"/>
                <c:pt idx="0">
                  <c:v>Disk * Remote Server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Throughput_3!$P$45:$Q$45</c:f>
              <c:numCache>
                <c:formatCode>General</c:formatCode>
                <c:ptCount val="2"/>
                <c:pt idx="0">
                  <c:v>0.106304199671291</c:v>
                </c:pt>
                <c:pt idx="1">
                  <c:v>0.00552716901765463</c:v>
                </c:pt>
              </c:numCache>
            </c:numRef>
          </c:val>
        </c:ser>
        <c:ser>
          <c:idx val="6"/>
          <c:order val="6"/>
          <c:tx>
            <c:strRef>
              <c:f>Throughput_3!$O$46</c:f>
              <c:strCache>
                <c:ptCount val="1"/>
                <c:pt idx="0">
                  <c:v>Processor*Disk*Remote Server</c:v>
                </c:pt>
              </c:strCache>
            </c:strRef>
          </c:tx>
          <c:spPr>
            <a:solidFill>
              <a:srgbClr val="264478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Throughput_3!$P$46:$Q$46</c:f>
              <c:numCache>
                <c:formatCode>General</c:formatCode>
                <c:ptCount val="2"/>
                <c:pt idx="0">
                  <c:v>0.0276529464119578</c:v>
                </c:pt>
                <c:pt idx="1">
                  <c:v>0.000452282819655756</c:v>
                </c:pt>
              </c:numCache>
            </c:numRef>
          </c:val>
        </c:ser>
        <c:gapWidth val="150"/>
        <c:shape val="box"/>
        <c:axId val="44288099"/>
        <c:axId val="94199751"/>
        <c:axId val="0"/>
      </c:bar3DChart>
      <c:catAx>
        <c:axId val="442880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4199751"/>
        <c:crosses val="autoZero"/>
        <c:auto val="1"/>
        <c:lblAlgn val="ctr"/>
        <c:lblOffset val="100"/>
        <c:noMultiLvlLbl val="0"/>
      </c:catAx>
      <c:valAx>
        <c:axId val="9419975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4288099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it-IT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it-IT" sz="1400" spc="-1" strike="noStrike">
                <a:solidFill>
                  <a:srgbClr val="595959"/>
                </a:solidFill>
                <a:latin typeface="Calibri"/>
              </a:rPr>
              <a:t>S4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5"/>
      <c:rotY val="20"/>
      <c:rAngAx val="1"/>
      <c:perspective val="30"/>
    </c:view3D>
    <c:floor>
      <c:spPr>
        <a:noFill/>
        <a:ln w="6480">
          <a:noFill/>
        </a:ln>
      </c:spPr>
    </c:floor>
    <c:sideWall>
      <c:spPr>
        <a:noFill/>
        <a:ln w="6480">
          <a:noFill/>
        </a:ln>
      </c:spPr>
    </c:sideWall>
    <c:backWall>
      <c:spPr>
        <a:noFill/>
        <a:ln w="6480">
          <a:noFill/>
        </a:ln>
      </c:spPr>
    </c:backWall>
    <c:plotArea>
      <c:bar3DChart>
        <c:barDir val="col"/>
        <c:grouping val="clustered"/>
        <c:varyColors val="0"/>
        <c:ser>
          <c:idx val="0"/>
          <c:order val="0"/>
          <c:tx>
            <c:strRef>
              <c:f>Throughput_4!$O$40</c:f>
              <c:strCache>
                <c:ptCount val="1"/>
                <c:pt idx="0">
                  <c:v>Processor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Throughput_4!$P$40:$Q$40</c:f>
              <c:numCache>
                <c:formatCode>General</c:formatCode>
                <c:ptCount val="2"/>
                <c:pt idx="0">
                  <c:v>0.0257508163366413</c:v>
                </c:pt>
                <c:pt idx="1">
                  <c:v>0.000515926408712641</c:v>
                </c:pt>
              </c:numCache>
            </c:numRef>
          </c:val>
        </c:ser>
        <c:ser>
          <c:idx val="1"/>
          <c:order val="1"/>
          <c:tx>
            <c:strRef>
              <c:f>Throughput_4!$O$41</c:f>
              <c:strCache>
                <c:ptCount val="1"/>
                <c:pt idx="0">
                  <c:v>Disk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Throughput_4!$P$41:$Q$41</c:f>
              <c:numCache>
                <c:formatCode>General</c:formatCode>
                <c:ptCount val="2"/>
                <c:pt idx="0">
                  <c:v>0.210098214761561</c:v>
                </c:pt>
                <c:pt idx="1">
                  <c:v>0.0359427340811935</c:v>
                </c:pt>
              </c:numCache>
            </c:numRef>
          </c:val>
        </c:ser>
        <c:ser>
          <c:idx val="2"/>
          <c:order val="2"/>
          <c:tx>
            <c:strRef>
              <c:f>Throughput_4!$O$42</c:f>
              <c:strCache>
                <c:ptCount val="1"/>
                <c:pt idx="0">
                  <c:v>Remote Server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Throughput_4!$P$42:$Q$42</c:f>
              <c:numCache>
                <c:formatCode>General</c:formatCode>
                <c:ptCount val="2"/>
                <c:pt idx="0">
                  <c:v>0.471743227130159</c:v>
                </c:pt>
                <c:pt idx="1">
                  <c:v>0.922586496302804</c:v>
                </c:pt>
              </c:numCache>
            </c:numRef>
          </c:val>
        </c:ser>
        <c:ser>
          <c:idx val="3"/>
          <c:order val="3"/>
          <c:tx>
            <c:strRef>
              <c:f>Throughput_4!$O$43</c:f>
              <c:strCache>
                <c:ptCount val="1"/>
                <c:pt idx="0">
                  <c:v>Processor * Disk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Throughput_4!$P$43:$Q$43</c:f>
              <c:numCache>
                <c:formatCode>General</c:formatCode>
                <c:ptCount val="2"/>
                <c:pt idx="0">
                  <c:v>0.0280039572914502</c:v>
                </c:pt>
                <c:pt idx="1">
                  <c:v>0.000715398507238672</c:v>
                </c:pt>
              </c:numCache>
            </c:numRef>
          </c:val>
        </c:ser>
        <c:ser>
          <c:idx val="4"/>
          <c:order val="4"/>
          <c:tx>
            <c:strRef>
              <c:f>Throughput_4!$O$44</c:f>
              <c:strCache>
                <c:ptCount val="1"/>
                <c:pt idx="0">
                  <c:v>Processor * Remote Server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Throughput_4!$P$44:$Q$44</c:f>
              <c:numCache>
                <c:formatCode>General</c:formatCode>
                <c:ptCount val="2"/>
                <c:pt idx="0">
                  <c:v>0.0256575295570698</c:v>
                </c:pt>
                <c:pt idx="1">
                  <c:v>0.000178856777556508</c:v>
                </c:pt>
              </c:numCache>
            </c:numRef>
          </c:val>
        </c:ser>
        <c:ser>
          <c:idx val="5"/>
          <c:order val="5"/>
          <c:tx>
            <c:strRef>
              <c:f>Throughput_4!$O$45</c:f>
              <c:strCache>
                <c:ptCount val="1"/>
                <c:pt idx="0">
                  <c:v>Disk * Remote Server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Throughput_4!$P$45:$Q$45</c:f>
              <c:numCache>
                <c:formatCode>General</c:formatCode>
                <c:ptCount val="2"/>
                <c:pt idx="0">
                  <c:v>0.210281613815423</c:v>
                </c:pt>
                <c:pt idx="1">
                  <c:v>0.0367672142151155</c:v>
                </c:pt>
              </c:numCache>
            </c:numRef>
          </c:val>
        </c:ser>
        <c:ser>
          <c:idx val="6"/>
          <c:order val="6"/>
          <c:tx>
            <c:strRef>
              <c:f>Throughput_4!$O$46</c:f>
              <c:strCache>
                <c:ptCount val="1"/>
                <c:pt idx="0">
                  <c:v>Processor*Disk*Remote Server</c:v>
                </c:pt>
              </c:strCache>
            </c:strRef>
          </c:tx>
          <c:spPr>
            <a:solidFill>
              <a:srgbClr val="264478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Throughput_4!$P$46:$Q$46</c:f>
              <c:numCache>
                <c:formatCode>General</c:formatCode>
                <c:ptCount val="2"/>
                <c:pt idx="0">
                  <c:v>0.0278823762023499</c:v>
                </c:pt>
                <c:pt idx="1">
                  <c:v>0.000720857900400342</c:v>
                </c:pt>
              </c:numCache>
            </c:numRef>
          </c:val>
        </c:ser>
        <c:gapWidth val="150"/>
        <c:shape val="box"/>
        <c:axId val="90003981"/>
        <c:axId val="48053840"/>
        <c:axId val="0"/>
      </c:bar3DChart>
      <c:catAx>
        <c:axId val="9000398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8053840"/>
        <c:crosses val="autoZero"/>
        <c:auto val="1"/>
        <c:lblAlgn val="ctr"/>
        <c:lblOffset val="100"/>
        <c:noMultiLvlLbl val="0"/>
      </c:catAx>
      <c:valAx>
        <c:axId val="4805384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0003981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0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1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524520</xdr:colOff>
      <xdr:row>26</xdr:row>
      <xdr:rowOff>142920</xdr:rowOff>
    </xdr:from>
    <xdr:to>
      <xdr:col>15</xdr:col>
      <xdr:colOff>465480</xdr:colOff>
      <xdr:row>50</xdr:row>
      <xdr:rowOff>33120</xdr:rowOff>
    </xdr:to>
    <xdr:graphicFrame>
      <xdr:nvGraphicFramePr>
        <xdr:cNvPr id="0" name="Grafico 2"/>
        <xdr:cNvGraphicFramePr/>
      </xdr:nvGraphicFramePr>
      <xdr:xfrm>
        <a:off x="4738320" y="4354560"/>
        <a:ext cx="8106840" cy="3781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25</xdr:col>
      <xdr:colOff>552600</xdr:colOff>
      <xdr:row>15</xdr:row>
      <xdr:rowOff>103320</xdr:rowOff>
    </xdr:from>
    <xdr:to>
      <xdr:col>31</xdr:col>
      <xdr:colOff>438120</xdr:colOff>
      <xdr:row>32</xdr:row>
      <xdr:rowOff>93240</xdr:rowOff>
    </xdr:to>
    <xdr:graphicFrame>
      <xdr:nvGraphicFramePr>
        <xdr:cNvPr id="1" name="Grafico 2"/>
        <xdr:cNvGraphicFramePr/>
      </xdr:nvGraphicFramePr>
      <xdr:xfrm>
        <a:off x="21177360" y="2533320"/>
        <a:ext cx="48924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14</xdr:col>
      <xdr:colOff>561960</xdr:colOff>
      <xdr:row>54</xdr:row>
      <xdr:rowOff>108000</xdr:rowOff>
    </xdr:from>
    <xdr:to>
      <xdr:col>20</xdr:col>
      <xdr:colOff>504360</xdr:colOff>
      <xdr:row>71</xdr:row>
      <xdr:rowOff>98640</xdr:rowOff>
    </xdr:to>
    <xdr:graphicFrame>
      <xdr:nvGraphicFramePr>
        <xdr:cNvPr id="2" name="Grafico 3"/>
        <xdr:cNvGraphicFramePr/>
      </xdr:nvGraphicFramePr>
      <xdr:xfrm>
        <a:off x="12125160" y="8858160"/>
        <a:ext cx="484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13</xdr:col>
      <xdr:colOff>81000</xdr:colOff>
      <xdr:row>73</xdr:row>
      <xdr:rowOff>136440</xdr:rowOff>
    </xdr:from>
    <xdr:to>
      <xdr:col>19</xdr:col>
      <xdr:colOff>23400</xdr:colOff>
      <xdr:row>90</xdr:row>
      <xdr:rowOff>127080</xdr:rowOff>
    </xdr:to>
    <xdr:graphicFrame>
      <xdr:nvGraphicFramePr>
        <xdr:cNvPr id="3" name="Grafico 5"/>
        <xdr:cNvGraphicFramePr/>
      </xdr:nvGraphicFramePr>
      <xdr:xfrm>
        <a:off x="10827720" y="11963160"/>
        <a:ext cx="484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5</xdr:col>
      <xdr:colOff>100080</xdr:colOff>
      <xdr:row>67</xdr:row>
      <xdr:rowOff>51120</xdr:rowOff>
    </xdr:from>
    <xdr:to>
      <xdr:col>11</xdr:col>
      <xdr:colOff>42480</xdr:colOff>
      <xdr:row>84</xdr:row>
      <xdr:rowOff>41040</xdr:rowOff>
    </xdr:to>
    <xdr:graphicFrame>
      <xdr:nvGraphicFramePr>
        <xdr:cNvPr id="4" name="Grafico 7"/>
        <xdr:cNvGraphicFramePr/>
      </xdr:nvGraphicFramePr>
      <xdr:xfrm>
        <a:off x="4313880" y="10906200"/>
        <a:ext cx="484200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20</xdr:col>
      <xdr:colOff>695160</xdr:colOff>
      <xdr:row>54</xdr:row>
      <xdr:rowOff>88920</xdr:rowOff>
    </xdr:from>
    <xdr:to>
      <xdr:col>26</xdr:col>
      <xdr:colOff>580680</xdr:colOff>
      <xdr:row>71</xdr:row>
      <xdr:rowOff>79560</xdr:rowOff>
    </xdr:to>
    <xdr:graphicFrame>
      <xdr:nvGraphicFramePr>
        <xdr:cNvPr id="5" name="Grafico 8"/>
        <xdr:cNvGraphicFramePr/>
      </xdr:nvGraphicFramePr>
      <xdr:xfrm>
        <a:off x="17157960" y="8839080"/>
        <a:ext cx="487332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twoCell">
    <xdr:from>
      <xdr:col>26</xdr:col>
      <xdr:colOff>38160</xdr:colOff>
      <xdr:row>35</xdr:row>
      <xdr:rowOff>112320</xdr:rowOff>
    </xdr:from>
    <xdr:to>
      <xdr:col>31</xdr:col>
      <xdr:colOff>695160</xdr:colOff>
      <xdr:row>52</xdr:row>
      <xdr:rowOff>98640</xdr:rowOff>
    </xdr:to>
    <xdr:sp>
      <xdr:nvSpPr>
        <xdr:cNvPr id="6" name="CustomShape 1"/>
        <xdr:cNvSpPr/>
      </xdr:nvSpPr>
      <xdr:spPr>
        <a:xfrm>
          <a:off x="21488760" y="5781600"/>
          <a:ext cx="4838040" cy="2743200"/>
        </a:xfrm>
        <a:prstGeom prst="rect">
          <a:avLst/>
        </a:prstGeom>
        <a:solidFill>
          <a:srgbClr val="ffffff"/>
        </a:solidFill>
        <a:ln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r>
            <a:rPr b="0" lang="it-IT" sz="1100" spc="-1" strike="noStrike">
              <a:latin typeface="Times New Roman"/>
            </a:rPr>
            <a:t>Il grafico non è disponibile in questa versione di Excel.</a:t>
          </a:r>
          <a:endParaRPr b="0" lang="en-US" sz="1100" spc="-1" strike="noStrike">
            <a:latin typeface="Times New Roman"/>
          </a:endParaRPr>
        </a:p>
        <a:p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it-IT" sz="1100" spc="-1" strike="noStrike">
              <a:latin typeface="Times New Roman"/>
            </a:rPr>
            <a:t>Se si modifica questa forma o si salva la cartella di lavoro in un formato di file diverso, il grafico verrà danneggiato in modo permanente.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33</xdr:col>
      <xdr:colOff>583560</xdr:colOff>
      <xdr:row>11</xdr:row>
      <xdr:rowOff>81000</xdr:rowOff>
    </xdr:from>
    <xdr:to>
      <xdr:col>39</xdr:col>
      <xdr:colOff>583200</xdr:colOff>
      <xdr:row>27</xdr:row>
      <xdr:rowOff>155160</xdr:rowOff>
    </xdr:to>
    <xdr:graphicFrame>
      <xdr:nvGraphicFramePr>
        <xdr:cNvPr id="7" name="Grafico 6"/>
        <xdr:cNvGraphicFramePr/>
      </xdr:nvGraphicFramePr>
      <xdr:xfrm>
        <a:off x="27937800" y="1861920"/>
        <a:ext cx="4899240" cy="2666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813600</xdr:colOff>
      <xdr:row>29</xdr:row>
      <xdr:rowOff>104760</xdr:rowOff>
    </xdr:from>
    <xdr:to>
      <xdr:col>28</xdr:col>
      <xdr:colOff>650160</xdr:colOff>
      <xdr:row>56</xdr:row>
      <xdr:rowOff>55080</xdr:rowOff>
    </xdr:to>
    <xdr:graphicFrame>
      <xdr:nvGraphicFramePr>
        <xdr:cNvPr id="8" name="Grafico 3"/>
        <xdr:cNvGraphicFramePr/>
      </xdr:nvGraphicFramePr>
      <xdr:xfrm>
        <a:off x="14695920" y="4804200"/>
        <a:ext cx="8878680" cy="4322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22</xdr:col>
      <xdr:colOff>746280</xdr:colOff>
      <xdr:row>81</xdr:row>
      <xdr:rowOff>37800</xdr:rowOff>
    </xdr:from>
    <xdr:to>
      <xdr:col>28</xdr:col>
      <xdr:colOff>634680</xdr:colOff>
      <xdr:row>98</xdr:row>
      <xdr:rowOff>81360</xdr:rowOff>
    </xdr:to>
    <xdr:graphicFrame>
      <xdr:nvGraphicFramePr>
        <xdr:cNvPr id="9" name="Grafico 5"/>
        <xdr:cNvGraphicFramePr/>
      </xdr:nvGraphicFramePr>
      <xdr:xfrm>
        <a:off x="18741240" y="13157280"/>
        <a:ext cx="4817880" cy="2796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16</xdr:col>
      <xdr:colOff>270360</xdr:colOff>
      <xdr:row>7</xdr:row>
      <xdr:rowOff>76680</xdr:rowOff>
    </xdr:from>
    <xdr:to>
      <xdr:col>25</xdr:col>
      <xdr:colOff>610920</xdr:colOff>
      <xdr:row>34</xdr:row>
      <xdr:rowOff>145800</xdr:rowOff>
    </xdr:to>
    <xdr:graphicFrame>
      <xdr:nvGraphicFramePr>
        <xdr:cNvPr id="10" name="Grafico 2"/>
        <xdr:cNvGraphicFramePr/>
      </xdr:nvGraphicFramePr>
      <xdr:xfrm>
        <a:off x="13335840" y="1209960"/>
        <a:ext cx="7749720" cy="4444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456480</xdr:colOff>
      <xdr:row>21</xdr:row>
      <xdr:rowOff>17280</xdr:rowOff>
    </xdr:from>
    <xdr:to>
      <xdr:col>22</xdr:col>
      <xdr:colOff>31320</xdr:colOff>
      <xdr:row>50</xdr:row>
      <xdr:rowOff>137880</xdr:rowOff>
    </xdr:to>
    <xdr:graphicFrame>
      <xdr:nvGraphicFramePr>
        <xdr:cNvPr id="11" name="Grafico 2"/>
        <xdr:cNvGraphicFramePr/>
      </xdr:nvGraphicFramePr>
      <xdr:xfrm>
        <a:off x="9438840" y="3421440"/>
        <a:ext cx="8587440" cy="4816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14"/>
  <sheetViews>
    <sheetView showFormulas="false" showGridLines="true" showRowColHeaders="true" showZeros="true" rightToLeft="false" tabSelected="true" showOutlineSymbols="true" defaultGridColor="true" view="normal" topLeftCell="A10" colorId="64" zoomScale="85" zoomScaleNormal="85" zoomScalePageLayoutView="100" workbookViewId="0">
      <selection pane="topLeft" activeCell="C17" activeCellId="0" sqref="C17"/>
    </sheetView>
  </sheetViews>
  <sheetFormatPr defaultColWidth="11.58984375" defaultRowHeight="12.75" zeroHeight="false" outlineLevelRow="0" outlineLevelCol="0"/>
  <cols>
    <col collapsed="false" customWidth="true" hidden="false" outlineLevel="0" max="3" min="3" style="0" width="13.43"/>
    <col collapsed="false" customWidth="true" hidden="false" outlineLevel="0" max="21" min="21" style="0" width="11.99"/>
    <col collapsed="false" customWidth="true" hidden="false" outlineLevel="0" max="23" min="23" style="0" width="11.99"/>
    <col collapsed="false" customWidth="true" hidden="false" outlineLevel="0" max="29" min="24" style="0" width="11.71"/>
    <col collapsed="false" customWidth="true" hidden="false" outlineLevel="0" max="30" min="30" style="0" width="12.42"/>
    <col collapsed="false" customWidth="true" hidden="false" outlineLevel="0" max="32" min="31" style="0" width="11.71"/>
    <col collapsed="false" customWidth="true" hidden="false" outlineLevel="0" max="33" min="33" style="0" width="12.71"/>
  </cols>
  <sheetData>
    <row r="1" customFormat="false" ht="12.7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F1" s="1" t="s">
        <v>29</v>
      </c>
      <c r="AG1" s="2"/>
      <c r="AH1" s="0" t="n">
        <v>-0.188749999999995</v>
      </c>
      <c r="AI1" s="0" t="n">
        <v>1</v>
      </c>
      <c r="AJ1" s="0" t="n">
        <f aca="false">(AI1-0.5)/40</f>
        <v>0.0125</v>
      </c>
      <c r="AK1" s="0" t="n">
        <f aca="false">_xlfn.NORM.S.INV(AJ1)</f>
        <v>-2.24140272760494</v>
      </c>
    </row>
    <row r="2" customFormat="false" ht="12.75" hidden="false" customHeight="false" outlineLevel="0" collapsed="false">
      <c r="B2" s="0" t="n">
        <v>1</v>
      </c>
      <c r="C2" s="0" t="n">
        <v>1</v>
      </c>
      <c r="D2" s="0" t="n">
        <v>1</v>
      </c>
      <c r="E2" s="0" t="n">
        <v>1</v>
      </c>
      <c r="F2" s="0" t="n">
        <f aca="false">C2*D2</f>
        <v>1</v>
      </c>
      <c r="G2" s="0" t="n">
        <f aca="false">C2*E2</f>
        <v>1</v>
      </c>
      <c r="H2" s="0" t="n">
        <f aca="false">D2*E2</f>
        <v>1</v>
      </c>
      <c r="I2" s="0" t="n">
        <f aca="false">C2*D2*E2</f>
        <v>1</v>
      </c>
      <c r="J2" s="1" t="n">
        <v>10.0158333333333</v>
      </c>
      <c r="K2" s="1" t="n">
        <v>10.0666666666667</v>
      </c>
      <c r="L2" s="1" t="n">
        <v>10.1188888888889</v>
      </c>
      <c r="M2" s="1" t="n">
        <v>10.0633333333333</v>
      </c>
      <c r="N2" s="1" t="n">
        <v>10.2269444444444</v>
      </c>
      <c r="O2" s="1" t="n">
        <v>10.1280555555556</v>
      </c>
      <c r="P2" s="1" t="n">
        <v>9.90305555555556</v>
      </c>
      <c r="Q2" s="1" t="n">
        <v>10.1177777777778</v>
      </c>
      <c r="R2" s="1" t="n">
        <v>10.1680555555556</v>
      </c>
      <c r="S2" s="1" t="n">
        <v>10.1094444444444</v>
      </c>
      <c r="T2" s="0" t="n">
        <f aca="false">AVERAGE(J2:S2)</f>
        <v>10.0918055555556</v>
      </c>
      <c r="U2" s="0" t="n">
        <f aca="false">J2-$T2</f>
        <v>-0.0759722222222567</v>
      </c>
      <c r="V2" s="0" t="n">
        <f aca="false">K2-$T2</f>
        <v>-0.025138888888856</v>
      </c>
      <c r="W2" s="0" t="n">
        <f aca="false">L2-$T2</f>
        <v>0.0270833333333442</v>
      </c>
      <c r="X2" s="0" t="n">
        <f aca="false">M2-$T2</f>
        <v>-0.0284722222222555</v>
      </c>
      <c r="Y2" s="0" t="n">
        <f aca="false">N2-$T2</f>
        <v>0.135138888888845</v>
      </c>
      <c r="Z2" s="0" t="n">
        <f aca="false">O2-$T2</f>
        <v>0.0362500000000434</v>
      </c>
      <c r="AA2" s="0" t="n">
        <f aca="false">P2-$T2</f>
        <v>-0.188749999999995</v>
      </c>
      <c r="AB2" s="0" t="n">
        <f aca="false">Q2-$T2</f>
        <v>0.0259722222222436</v>
      </c>
      <c r="AC2" s="0" t="n">
        <f aca="false">R2-$T2</f>
        <v>0.0762500000000443</v>
      </c>
      <c r="AD2" s="0" t="n">
        <f aca="false">S2-$T2</f>
        <v>0.0176388888888432</v>
      </c>
      <c r="AF2" s="1" t="n">
        <f aca="false">_xlfn.VAR.S(J2:S2)</f>
        <v>0.00777231224279855</v>
      </c>
      <c r="AG2" s="1"/>
      <c r="AH2" s="1" t="n">
        <v>-0.0759722222222567</v>
      </c>
      <c r="AI2" s="0" t="n">
        <v>2</v>
      </c>
      <c r="AJ2" s="0" t="n">
        <f aca="false">(AI2-0.5)/40</f>
        <v>0.0375</v>
      </c>
      <c r="AK2" s="0" t="n">
        <f aca="false">_xlfn.NORM.S.INV(AJ2)</f>
        <v>-1.78046434169203</v>
      </c>
    </row>
    <row r="3" customFormat="false" ht="12.75" hidden="false" customHeight="false" outlineLevel="0" collapsed="false">
      <c r="B3" s="0" t="n">
        <v>1</v>
      </c>
      <c r="C3" s="0" t="n">
        <v>1</v>
      </c>
      <c r="D3" s="0" t="n">
        <v>-1</v>
      </c>
      <c r="E3" s="0" t="n">
        <v>-1</v>
      </c>
      <c r="F3" s="0" t="n">
        <f aca="false">C3*D3</f>
        <v>-1</v>
      </c>
      <c r="G3" s="0" t="n">
        <f aca="false">C3*E3</f>
        <v>-1</v>
      </c>
      <c r="H3" s="0" t="n">
        <f aca="false">D3*E3</f>
        <v>1</v>
      </c>
      <c r="I3" s="0" t="n">
        <f aca="false">C3*D3*E3</f>
        <v>1</v>
      </c>
      <c r="J3" s="1" t="n">
        <v>1.02888888888889</v>
      </c>
      <c r="K3" s="1" t="n">
        <v>1.00722222222222</v>
      </c>
      <c r="L3" s="1" t="n">
        <v>1.02916666666667</v>
      </c>
      <c r="M3" s="1" t="n">
        <v>0.995277777777778</v>
      </c>
      <c r="N3" s="1" t="n">
        <v>0.959444444444444</v>
      </c>
      <c r="O3" s="1" t="n">
        <v>1.005</v>
      </c>
      <c r="P3" s="1" t="n">
        <v>1.04</v>
      </c>
      <c r="Q3" s="1" t="n">
        <v>1.02666666666667</v>
      </c>
      <c r="R3" s="1" t="n">
        <v>1.00138888888889</v>
      </c>
      <c r="S3" s="1" t="n">
        <v>1.06388888888889</v>
      </c>
      <c r="T3" s="0" t="n">
        <f aca="false">AVERAGE(J3:S3)</f>
        <v>1.01569444444445</v>
      </c>
      <c r="U3" s="0" t="n">
        <f aca="false">J3-T3</f>
        <v>0.013194444444445</v>
      </c>
      <c r="V3" s="0" t="n">
        <f aca="false">K3-$T3</f>
        <v>-0.0084722222222251</v>
      </c>
      <c r="W3" s="0" t="n">
        <f aca="false">L3-$T3</f>
        <v>0.0134722222222248</v>
      </c>
      <c r="X3" s="0" t="n">
        <f aca="false">M3-$T3</f>
        <v>-0.0204166666666671</v>
      </c>
      <c r="Y3" s="0" t="n">
        <f aca="false">N3-$T3</f>
        <v>-0.0562500000000009</v>
      </c>
      <c r="Z3" s="0" t="n">
        <f aca="false">O3-$T3</f>
        <v>-0.0106944444444452</v>
      </c>
      <c r="AA3" s="0" t="n">
        <f aca="false">P3-$T3</f>
        <v>0.0243055555555549</v>
      </c>
      <c r="AB3" s="0" t="n">
        <f aca="false">Q3-$T3</f>
        <v>0.0109722222222248</v>
      </c>
      <c r="AC3" s="0" t="n">
        <f aca="false">R3-$T3</f>
        <v>-0.0143055555555551</v>
      </c>
      <c r="AD3" s="0" t="n">
        <f aca="false">S3-$T3</f>
        <v>0.0481944444444449</v>
      </c>
      <c r="AF3" s="1" t="n">
        <f aca="false">_xlfn.VAR.S(J3:S3)</f>
        <v>0.000817905521262039</v>
      </c>
      <c r="AG3" s="1"/>
      <c r="AH3" s="0" t="n">
        <v>-0.0459166666666675</v>
      </c>
      <c r="AI3" s="0" t="n">
        <v>3</v>
      </c>
      <c r="AJ3" s="0" t="n">
        <f aca="false">(AI3-0.5)/40</f>
        <v>0.0625</v>
      </c>
      <c r="AK3" s="0" t="n">
        <f aca="false">_xlfn.NORM.S.INV(AJ3)</f>
        <v>-1.53412054435255</v>
      </c>
    </row>
    <row r="4" customFormat="false" ht="12.75" hidden="false" customHeight="false" outlineLevel="0" collapsed="false">
      <c r="B4" s="0" t="n">
        <v>1</v>
      </c>
      <c r="C4" s="0" t="n">
        <v>1</v>
      </c>
      <c r="D4" s="0" t="n">
        <v>1</v>
      </c>
      <c r="E4" s="0" t="n">
        <v>-1</v>
      </c>
      <c r="F4" s="0" t="n">
        <f aca="false">C4*D4</f>
        <v>1</v>
      </c>
      <c r="G4" s="0" t="n">
        <f aca="false">C4*E4</f>
        <v>-1</v>
      </c>
      <c r="H4" s="0" t="n">
        <f aca="false">D4*E4</f>
        <v>-1</v>
      </c>
      <c r="I4" s="0" t="n">
        <f aca="false">C4*D4*E4</f>
        <v>-1</v>
      </c>
      <c r="J4" s="1" t="n">
        <v>1.09222222222222</v>
      </c>
      <c r="K4" s="1" t="n">
        <v>1.02305555555556</v>
      </c>
      <c r="L4" s="1" t="n">
        <v>1.07083333333333</v>
      </c>
      <c r="M4" s="1" t="n">
        <v>1.02722222222222</v>
      </c>
      <c r="N4" s="1" t="n">
        <v>0.993333333333333</v>
      </c>
      <c r="O4" s="1" t="n">
        <v>1.04</v>
      </c>
      <c r="P4" s="1" t="n">
        <v>1.04611111111111</v>
      </c>
      <c r="Q4" s="1" t="n">
        <v>1.05805555555556</v>
      </c>
      <c r="R4" s="1" t="n">
        <v>1.01166666666667</v>
      </c>
      <c r="S4" s="1" t="n">
        <v>1.03</v>
      </c>
      <c r="T4" s="0" t="n">
        <f aca="false">AVERAGE(J4:S4)</f>
        <v>1.03925</v>
      </c>
      <c r="U4" s="0" t="n">
        <f aca="false">J4-T4</f>
        <v>0.0529722222222195</v>
      </c>
      <c r="V4" s="0" t="n">
        <f aca="false">K4-$T4</f>
        <v>-0.0161944444444404</v>
      </c>
      <c r="W4" s="0" t="n">
        <f aca="false">L4-$T4</f>
        <v>0.0315833333333295</v>
      </c>
      <c r="X4" s="0" t="n">
        <f aca="false">M4-$T4</f>
        <v>-0.0120277777777804</v>
      </c>
      <c r="Y4" s="0" t="n">
        <f aca="false">N4-$T4</f>
        <v>-0.0459166666666676</v>
      </c>
      <c r="Z4" s="0" t="n">
        <f aca="false">O4-$T4</f>
        <v>0.000749999999999584</v>
      </c>
      <c r="AA4" s="0" t="n">
        <f aca="false">P4-$T4</f>
        <v>0.00686111111110965</v>
      </c>
      <c r="AB4" s="0" t="n">
        <f aca="false">Q4-$T4</f>
        <v>0.0188055555555595</v>
      </c>
      <c r="AC4" s="0" t="n">
        <f aca="false">R4-$T4</f>
        <v>-0.0275833333333304</v>
      </c>
      <c r="AD4" s="0" t="n">
        <f aca="false">S4-$T4</f>
        <v>-0.00925000000000042</v>
      </c>
      <c r="AF4" s="1" t="n">
        <f aca="false">_xlfn.VAR.S(J4:S4)</f>
        <v>0.000840724451303096</v>
      </c>
      <c r="AG4" s="1" t="n">
        <v>-0.0759722222222567</v>
      </c>
      <c r="AH4" s="0" t="n">
        <v>-0.0459166666666675</v>
      </c>
      <c r="AI4" s="0" t="n">
        <v>4</v>
      </c>
      <c r="AJ4" s="0" t="n">
        <f aca="false">(AI4-0.5)/40</f>
        <v>0.0875</v>
      </c>
      <c r="AK4" s="0" t="n">
        <f aca="false">_xlfn.NORM.S.INV(AJ4)</f>
        <v>-1.35631174533525</v>
      </c>
    </row>
    <row r="5" customFormat="false" ht="12.75" hidden="false" customHeight="false" outlineLevel="0" collapsed="false">
      <c r="B5" s="0" t="n">
        <v>1</v>
      </c>
      <c r="C5" s="0" t="n">
        <v>1</v>
      </c>
      <c r="D5" s="0" t="n">
        <v>-1</v>
      </c>
      <c r="E5" s="0" t="n">
        <v>1</v>
      </c>
      <c r="F5" s="0" t="n">
        <f aca="false">C5*D5</f>
        <v>-1</v>
      </c>
      <c r="G5" s="0" t="n">
        <f aca="false">C5*E5</f>
        <v>1</v>
      </c>
      <c r="H5" s="0" t="n">
        <f aca="false">D5*E5</f>
        <v>-1</v>
      </c>
      <c r="I5" s="0" t="n">
        <f aca="false">C5*D5*E5</f>
        <v>-1</v>
      </c>
      <c r="J5" s="1" t="n">
        <v>1.06833333333333</v>
      </c>
      <c r="K5" s="1" t="n">
        <v>1.03583333333333</v>
      </c>
      <c r="L5" s="1" t="n">
        <v>0.999444444444444</v>
      </c>
      <c r="M5" s="1" t="n">
        <v>1.08194444444444</v>
      </c>
      <c r="N5" s="1" t="n">
        <v>1.05166666666667</v>
      </c>
      <c r="O5" s="1" t="n">
        <v>1.0075</v>
      </c>
      <c r="P5" s="1" t="n">
        <v>1.02805555555556</v>
      </c>
      <c r="Q5" s="1" t="n">
        <v>1.01777777777778</v>
      </c>
      <c r="R5" s="1" t="n">
        <v>0.989722222222222</v>
      </c>
      <c r="S5" s="1" t="n">
        <v>1.03222222222222</v>
      </c>
      <c r="T5" s="0" t="n">
        <f aca="false">AVERAGE(J5:S5)</f>
        <v>1.03125</v>
      </c>
      <c r="U5" s="0" t="n">
        <f aca="false">J5-T5</f>
        <v>0.0370833333333305</v>
      </c>
      <c r="V5" s="0" t="n">
        <f aca="false">K5-$T5</f>
        <v>0.0045833333333305</v>
      </c>
      <c r="W5" s="0" t="n">
        <f aca="false">L5-$T5</f>
        <v>-0.0318055555555555</v>
      </c>
      <c r="X5" s="0" t="n">
        <f aca="false">M5-$T5</f>
        <v>0.0506944444444404</v>
      </c>
      <c r="Y5" s="0" t="n">
        <f aca="false">N5-$T5</f>
        <v>0.0204166666666705</v>
      </c>
      <c r="Z5" s="0" t="n">
        <f aca="false">O5-$T5</f>
        <v>-0.0237499999999995</v>
      </c>
      <c r="AA5" s="0" t="n">
        <f aca="false">P5-$T5</f>
        <v>-0.00319444444443961</v>
      </c>
      <c r="AB5" s="0" t="n">
        <f aca="false">Q5-$T5</f>
        <v>-0.0134722222222197</v>
      </c>
      <c r="AC5" s="0" t="n">
        <f aca="false">R5-$T5</f>
        <v>-0.0415277777777774</v>
      </c>
      <c r="AD5" s="0" t="n">
        <f aca="false">S5-$T5</f>
        <v>0.000972222222220376</v>
      </c>
      <c r="AF5" s="1" t="n">
        <f aca="false">_xlfn.VAR.S(J5:S5)</f>
        <v>0.000875090020576059</v>
      </c>
      <c r="AG5" s="0" t="n">
        <v>-0.025138888888856</v>
      </c>
      <c r="AH5" s="0" t="n">
        <v>-0.0309999999999992</v>
      </c>
      <c r="AI5" s="0" t="n">
        <v>5</v>
      </c>
      <c r="AJ5" s="0" t="n">
        <f aca="false">(AI5-0.5)/40</f>
        <v>0.1125</v>
      </c>
      <c r="AK5" s="0" t="n">
        <f aca="false">_xlfn.NORM.S.INV(AJ5)</f>
        <v>-1.21333962248852</v>
      </c>
    </row>
    <row r="6" customFormat="false" ht="12.75" hidden="false" customHeight="false" outlineLevel="0" collapsed="false">
      <c r="B6" s="0" t="n">
        <v>1</v>
      </c>
      <c r="C6" s="0" t="n">
        <v>-1</v>
      </c>
      <c r="D6" s="0" t="n">
        <v>1</v>
      </c>
      <c r="E6" s="0" t="n">
        <v>1</v>
      </c>
      <c r="F6" s="0" t="n">
        <f aca="false">C6*D6</f>
        <v>-1</v>
      </c>
      <c r="G6" s="0" t="n">
        <f aca="false">C6*E6</f>
        <v>-1</v>
      </c>
      <c r="H6" s="0" t="n">
        <f aca="false">D6*E6</f>
        <v>1</v>
      </c>
      <c r="I6" s="0" t="n">
        <f aca="false">C6*D6*E6</f>
        <v>-1</v>
      </c>
      <c r="J6" s="1" t="n">
        <v>3.41083333333333</v>
      </c>
      <c r="K6" s="1" t="n">
        <v>3.37138888888889</v>
      </c>
      <c r="L6" s="1" t="n">
        <v>3.43444444444444</v>
      </c>
      <c r="M6" s="1" t="n">
        <v>3.42111111111111</v>
      </c>
      <c r="N6" s="1" t="n">
        <v>3.45611111111111</v>
      </c>
      <c r="O6" s="1" t="n">
        <v>3.37111111111111</v>
      </c>
      <c r="P6" s="1" t="n">
        <v>3.40083333333333</v>
      </c>
      <c r="Q6" s="1" t="n">
        <v>3.41388888888889</v>
      </c>
      <c r="R6" s="1" t="n">
        <v>3.43333333333333</v>
      </c>
      <c r="S6" s="1" t="n">
        <v>3.4025</v>
      </c>
      <c r="T6" s="0" t="n">
        <f aca="false">AVERAGE(J6:S6)</f>
        <v>3.41155555555555</v>
      </c>
      <c r="U6" s="0" t="n">
        <f aca="false">J6-T6</f>
        <v>-0.000722222222224289</v>
      </c>
      <c r="V6" s="0" t="n">
        <f aca="false">K6-$T6</f>
        <v>-0.0401666666666642</v>
      </c>
      <c r="W6" s="0" t="n">
        <f aca="false">L6-$T6</f>
        <v>0.0228888888888856</v>
      </c>
      <c r="X6" s="0" t="n">
        <f aca="false">M6-$T6</f>
        <v>0.00955555555555554</v>
      </c>
      <c r="Y6" s="0" t="n">
        <f aca="false">N6-$T6</f>
        <v>0.0445555555555557</v>
      </c>
      <c r="Z6" s="0" t="n">
        <f aca="false">O6-$T6</f>
        <v>-0.0404444444444443</v>
      </c>
      <c r="AA6" s="0" t="n">
        <f aca="false">P6-$T6</f>
        <v>-0.0107222222222245</v>
      </c>
      <c r="AB6" s="0" t="n">
        <f aca="false">Q6-$T6</f>
        <v>0.00233333333333574</v>
      </c>
      <c r="AC6" s="0" t="n">
        <f aca="false">R6-$T6</f>
        <v>0.0217777777777757</v>
      </c>
      <c r="AD6" s="0" t="n">
        <f aca="false">S6-$T6</f>
        <v>-0.00905555555555448</v>
      </c>
      <c r="AF6" s="1" t="n">
        <f aca="false">_xlfn.VAR.S(J6:S6)</f>
        <v>0.000725192043895704</v>
      </c>
      <c r="AG6" s="0" t="n">
        <v>0.0270833333333442</v>
      </c>
      <c r="AH6" s="0" t="n">
        <v>-0.0284722222222555</v>
      </c>
      <c r="AI6" s="0" t="n">
        <v>6</v>
      </c>
      <c r="AJ6" s="0" t="n">
        <f aca="false">(AI6-0.5)/40</f>
        <v>0.1375</v>
      </c>
      <c r="AK6" s="0" t="n">
        <f aca="false">_xlfn.NORM.S.INV(AJ6)</f>
        <v>-1.09162036743417</v>
      </c>
    </row>
    <row r="7" customFormat="false" ht="12.75" hidden="false" customHeight="false" outlineLevel="0" collapsed="false">
      <c r="B7" s="0" t="n">
        <v>1</v>
      </c>
      <c r="C7" s="0" t="n">
        <v>-1</v>
      </c>
      <c r="D7" s="0" t="n">
        <v>-1</v>
      </c>
      <c r="E7" s="0" t="n">
        <v>-1</v>
      </c>
      <c r="F7" s="0" t="n">
        <f aca="false">C7*D7</f>
        <v>1</v>
      </c>
      <c r="G7" s="0" t="n">
        <f aca="false">C7*E7</f>
        <v>1</v>
      </c>
      <c r="H7" s="0" t="n">
        <f aca="false">D7*E7</f>
        <v>1</v>
      </c>
      <c r="I7" s="0" t="n">
        <f aca="false">C7*D7*E7</f>
        <v>-1</v>
      </c>
      <c r="J7" s="1" t="n">
        <v>1.04888888888889</v>
      </c>
      <c r="K7" s="1" t="n">
        <v>1.01833333333333</v>
      </c>
      <c r="L7" s="1" t="n">
        <v>1.025</v>
      </c>
      <c r="M7" s="1" t="n">
        <v>0.995</v>
      </c>
      <c r="N7" s="1" t="n">
        <v>1.00638888888889</v>
      </c>
      <c r="O7" s="1" t="n">
        <v>1.03722222222222</v>
      </c>
      <c r="P7" s="1" t="n">
        <v>1.02777777777778</v>
      </c>
      <c r="Q7" s="1" t="n">
        <v>1.00222222222222</v>
      </c>
      <c r="R7" s="1" t="n">
        <v>1.01222222222222</v>
      </c>
      <c r="S7" s="1" t="n">
        <v>1.02083333333333</v>
      </c>
      <c r="T7" s="0" t="n">
        <f aca="false">AVERAGE(J7:S7)</f>
        <v>1.01938888888889</v>
      </c>
      <c r="U7" s="0" t="n">
        <f aca="false">J7-T7</f>
        <v>0.0295000000000021</v>
      </c>
      <c r="V7" s="0" t="n">
        <f aca="false">K7-$T7</f>
        <v>-0.00105555555555803</v>
      </c>
      <c r="W7" s="0" t="n">
        <f aca="false">L7-$T7</f>
        <v>0.0056111111111119</v>
      </c>
      <c r="X7" s="0" t="n">
        <f aca="false">M7-$T7</f>
        <v>-0.024388888888888</v>
      </c>
      <c r="Y7" s="0" t="n">
        <f aca="false">N7-$T7</f>
        <v>-0.0129999999999979</v>
      </c>
      <c r="Z7" s="0" t="n">
        <f aca="false">O7-$T7</f>
        <v>0.017833333333332</v>
      </c>
      <c r="AA7" s="0" t="n">
        <f aca="false">P7-$T7</f>
        <v>0.00838888888889189</v>
      </c>
      <c r="AB7" s="0" t="n">
        <f aca="false">Q7-$T7</f>
        <v>-0.0171666666666681</v>
      </c>
      <c r="AC7" s="0" t="n">
        <f aca="false">R7-$T7</f>
        <v>-0.0071666666666681</v>
      </c>
      <c r="AD7" s="0" t="n">
        <f aca="false">S7-$T7</f>
        <v>0.00144444444444192</v>
      </c>
      <c r="AF7" s="1" t="n">
        <f aca="false">_xlfn.VAR.S(J7:S7)</f>
        <v>0.000267023319615924</v>
      </c>
      <c r="AG7" s="0" t="n">
        <v>-0.0284722222222555</v>
      </c>
      <c r="AH7" s="0" t="n">
        <v>-0.0275833333333304</v>
      </c>
      <c r="AI7" s="0" t="n">
        <v>7</v>
      </c>
      <c r="AJ7" s="0" t="n">
        <f aca="false">(AI7-0.5)/40</f>
        <v>0.1625</v>
      </c>
      <c r="AK7" s="0" t="n">
        <f aca="false">_xlfn.NORM.S.INV(AJ7)</f>
        <v>-0.984234960446325</v>
      </c>
    </row>
    <row r="8" customFormat="false" ht="12.75" hidden="false" customHeight="false" outlineLevel="0" collapsed="false">
      <c r="B8" s="0" t="n">
        <v>1</v>
      </c>
      <c r="C8" s="0" t="n">
        <v>-1</v>
      </c>
      <c r="D8" s="0" t="n">
        <v>1</v>
      </c>
      <c r="E8" s="0" t="n">
        <v>-1</v>
      </c>
      <c r="F8" s="0" t="n">
        <f aca="false">C8*D8</f>
        <v>-1</v>
      </c>
      <c r="G8" s="0" t="n">
        <f aca="false">C8*E8</f>
        <v>1</v>
      </c>
      <c r="H8" s="0" t="n">
        <f aca="false">D8*E8</f>
        <v>-1</v>
      </c>
      <c r="I8" s="0" t="n">
        <f aca="false">C8*D8*E8</f>
        <v>1</v>
      </c>
      <c r="J8" s="1" t="n">
        <v>1.08472222222222</v>
      </c>
      <c r="K8" s="1" t="n">
        <v>1.02944444444444</v>
      </c>
      <c r="L8" s="1" t="n">
        <v>1.06611111111111</v>
      </c>
      <c r="M8" s="1" t="n">
        <v>1.03555555555556</v>
      </c>
      <c r="N8" s="1" t="n">
        <v>0.998611111111111</v>
      </c>
      <c r="O8" s="1" t="n">
        <v>1.04305555555556</v>
      </c>
      <c r="P8" s="1" t="n">
        <v>1.04138888888889</v>
      </c>
      <c r="Q8" s="1" t="n">
        <v>1.05222222222222</v>
      </c>
      <c r="R8" s="1" t="n">
        <v>0.998055555555556</v>
      </c>
      <c r="S8" s="1" t="n">
        <v>1.03138888888889</v>
      </c>
      <c r="T8" s="0" t="n">
        <f aca="false">AVERAGE(J8:S8)</f>
        <v>1.03805555555556</v>
      </c>
      <c r="U8" s="0" t="n">
        <f aca="false">J8-T8</f>
        <v>0.0466666666666642</v>
      </c>
      <c r="V8" s="0" t="n">
        <f aca="false">K8-$T8</f>
        <v>-0.00861111111111579</v>
      </c>
      <c r="W8" s="0" t="n">
        <f aca="false">L8-$T8</f>
        <v>0.0280555555555542</v>
      </c>
      <c r="X8" s="0" t="n">
        <f aca="false">M8-$T8</f>
        <v>-0.00249999999999573</v>
      </c>
      <c r="Y8" s="0" t="n">
        <f aca="false">N8-$T8</f>
        <v>-0.0394444444444446</v>
      </c>
      <c r="Z8" s="0" t="n">
        <f aca="false">O8-$T8</f>
        <v>0.00500000000000433</v>
      </c>
      <c r="AA8" s="0" t="n">
        <f aca="false">P8-$T8</f>
        <v>0.0033333333333343</v>
      </c>
      <c r="AB8" s="0" t="n">
        <f aca="false">Q8-$T8</f>
        <v>0.0141666666666642</v>
      </c>
      <c r="AC8" s="0" t="n">
        <f aca="false">R8-$T8</f>
        <v>-0.0399999999999997</v>
      </c>
      <c r="AD8" s="0" t="n">
        <f aca="false">S8-$T8</f>
        <v>-0.00666666666666571</v>
      </c>
      <c r="AF8" s="1" t="n">
        <f aca="false">_xlfn.VAR.S(J8:S8)</f>
        <v>0.000720267489711902</v>
      </c>
      <c r="AG8" s="0" t="n">
        <v>0.135138888888845</v>
      </c>
      <c r="AH8" s="0" t="n">
        <v>-0.0275833333333304</v>
      </c>
      <c r="AI8" s="0" t="n">
        <v>8</v>
      </c>
      <c r="AJ8" s="0" t="n">
        <f aca="false">(AI8-0.5)/40</f>
        <v>0.1875</v>
      </c>
      <c r="AK8" s="0" t="n">
        <f aca="false">_xlfn.NORM.S.INV(AJ8)</f>
        <v>-0.887146559018876</v>
      </c>
    </row>
    <row r="9" customFormat="false" ht="12.75" hidden="false" customHeight="false" outlineLevel="0" collapsed="false">
      <c r="B9" s="0" t="n">
        <v>1</v>
      </c>
      <c r="C9" s="0" t="n">
        <v>-1</v>
      </c>
      <c r="D9" s="0" t="n">
        <v>-1</v>
      </c>
      <c r="E9" s="0" t="n">
        <v>1</v>
      </c>
      <c r="F9" s="0" t="n">
        <f aca="false">C9*D9</f>
        <v>1</v>
      </c>
      <c r="G9" s="0" t="n">
        <f aca="false">C9*E9</f>
        <v>-1</v>
      </c>
      <c r="H9" s="0" t="n">
        <f aca="false">D9*E9</f>
        <v>-1</v>
      </c>
      <c r="I9" s="0" t="n">
        <f aca="false">C9*D9*E9</f>
        <v>1</v>
      </c>
      <c r="J9" s="1" t="n">
        <v>1.02055555555556</v>
      </c>
      <c r="K9" s="1" t="n">
        <v>1.0525</v>
      </c>
      <c r="L9" s="1" t="n">
        <v>1.035</v>
      </c>
      <c r="M9" s="1" t="n">
        <v>1.02194444444444</v>
      </c>
      <c r="N9" s="1" t="n">
        <v>1.02333333333333</v>
      </c>
      <c r="O9" s="1" t="n">
        <v>0.991111111111111</v>
      </c>
      <c r="P9" s="1" t="n">
        <v>0.994722222222222</v>
      </c>
      <c r="Q9" s="1" t="n">
        <v>1.025</v>
      </c>
      <c r="R9" s="1" t="n">
        <v>1.02361111111111</v>
      </c>
      <c r="S9" s="1" t="n">
        <v>1.03333333333333</v>
      </c>
      <c r="T9" s="0" t="n">
        <f aca="false">AVERAGE(J9:S9)</f>
        <v>1.02211111111111</v>
      </c>
      <c r="U9" s="0" t="n">
        <f aca="false">J9-T9</f>
        <v>-0.00155555555555043</v>
      </c>
      <c r="V9" s="0" t="n">
        <f aca="false">K9-$T9</f>
        <v>0.0303888888888895</v>
      </c>
      <c r="W9" s="0" t="n">
        <f aca="false">L9-$T9</f>
        <v>0.0128888888888894</v>
      </c>
      <c r="X9" s="0" t="n">
        <f aca="false">M9-$T9</f>
        <v>-0.000166666666670423</v>
      </c>
      <c r="Y9" s="0" t="n">
        <f aca="false">N9-$T9</f>
        <v>0.00122222222221957</v>
      </c>
      <c r="Z9" s="0" t="n">
        <f aca="false">O9-$T9</f>
        <v>-0.0309999999999994</v>
      </c>
      <c r="AA9" s="0" t="n">
        <f aca="false">P9-$T9</f>
        <v>-0.0273888888888884</v>
      </c>
      <c r="AB9" s="0" t="n">
        <f aca="false">Q9-$T9</f>
        <v>0.00288888888888938</v>
      </c>
      <c r="AC9" s="0" t="n">
        <f aca="false">R9-$T9</f>
        <v>0.00149999999999939</v>
      </c>
      <c r="AD9" s="0" t="n">
        <f aca="false">S9-$T9</f>
        <v>0.0112222222222196</v>
      </c>
      <c r="AF9" s="1" t="n">
        <f aca="false">_xlfn.VAR.S(J9:S9)</f>
        <v>0.000326803840877904</v>
      </c>
      <c r="AG9" s="0" t="n">
        <v>0.0362500000000434</v>
      </c>
      <c r="AH9" s="0" t="n">
        <v>-0.0273888888888884</v>
      </c>
      <c r="AI9" s="0" t="n">
        <v>9</v>
      </c>
      <c r="AJ9" s="0" t="n">
        <f aca="false">(AI9-0.5)/40</f>
        <v>0.2125</v>
      </c>
      <c r="AK9" s="0" t="n">
        <f aca="false">_xlfn.NORM.S.INV(AJ9)</f>
        <v>-0.797776846125238</v>
      </c>
    </row>
    <row r="10" customFormat="false" ht="12.75" hidden="false" customHeight="false" outlineLevel="0" collapsed="false">
      <c r="A10" s="0" t="s">
        <v>30</v>
      </c>
      <c r="B10" s="0" t="n">
        <f aca="false" t="array" ref="B10:B10">SUM(B$2:B$9 * $T$2:$T$9)</f>
        <v>19.6691111111111</v>
      </c>
      <c r="C10" s="0" t="n">
        <f aca="false" t="array" ref="C10:C10">SUM(C$2:C$9 * $T$2:$T$9)</f>
        <v>6.68688888888889</v>
      </c>
      <c r="D10" s="0" t="n">
        <f aca="false" t="array" ref="D10:D10">SUM(D$2:D$9 * $T$2:$T$9)</f>
        <v>11.4922222222222</v>
      </c>
      <c r="E10" s="0" t="n">
        <f aca="false" t="array" ref="E10:E10">SUM(E$2:E$9 * $T$2:$T$9)</f>
        <v>11.4443333333333</v>
      </c>
      <c r="F10" s="0" t="n">
        <f aca="false" t="array" ref="F10:F10">SUM(F$2:F$9 * $T$2:$T$9)</f>
        <v>6.676</v>
      </c>
      <c r="G10" s="0" t="n">
        <f aca="false" t="array" ref="G10:G10">SUM(G$2:G$9 * $T$2:$T$9)</f>
        <v>6.69188888888889</v>
      </c>
      <c r="H10" s="0" t="n">
        <f aca="false" t="array" ref="H10:H10">SUM(H$2:H$9 * $T$2:$T$9)</f>
        <v>11.4077777777778</v>
      </c>
      <c r="I10" s="0" t="n">
        <f aca="false" t="array" ref="I10:I10">SUM(I$2:I$9 * $T$2:$T$9)</f>
        <v>6.66622222222223</v>
      </c>
      <c r="J10" s="3"/>
      <c r="K10" s="3"/>
      <c r="L10" s="3"/>
      <c r="M10" s="3"/>
      <c r="U10" s="0" t="n">
        <f aca="false">SUM(U$2:U$9)</f>
        <v>0.10116666666663</v>
      </c>
      <c r="V10" s="0" t="n">
        <f aca="false">SUM(V$2:V$9)</f>
        <v>-0.0646666666666396</v>
      </c>
      <c r="W10" s="0" t="n">
        <f aca="false">SUM(W$2:W$9)</f>
        <v>0.109777777777784</v>
      </c>
      <c r="X10" s="0" t="n">
        <f aca="false">SUM(X$2:X$9)</f>
        <v>-0.0277222222222613</v>
      </c>
      <c r="Y10" s="0" t="n">
        <f aca="false">SUM(Y$2:Y$9)</f>
        <v>0.0467222222221795</v>
      </c>
      <c r="Z10" s="0" t="n">
        <f aca="false">SUM(Z$2:Z$9)</f>
        <v>-0.046055555555509</v>
      </c>
      <c r="AA10" s="0" t="n">
        <f aca="false">SUM(AA$2:AA$9)</f>
        <v>-0.187166666666657</v>
      </c>
      <c r="AB10" s="0" t="n">
        <f aca="false">SUM(AB$2:AB$9)</f>
        <v>0.0445000000000295</v>
      </c>
      <c r="AC10" s="0" t="n">
        <f aca="false">SUM(AC$2:AC$9)</f>
        <v>-0.0310555555555113</v>
      </c>
      <c r="AD10" s="0" t="n">
        <f aca="false">SUM(AD$2:AD$9)</f>
        <v>0.0544999999999494</v>
      </c>
      <c r="AE10" s="0" t="s">
        <v>30</v>
      </c>
      <c r="AF10" s="1"/>
      <c r="AG10" s="0" t="n">
        <v>-0.188749999999995</v>
      </c>
      <c r="AH10" s="0" t="n">
        <v>-0.025138888888856</v>
      </c>
      <c r="AI10" s="0" t="n">
        <v>10</v>
      </c>
      <c r="AJ10" s="0" t="n">
        <f aca="false">(AI10-0.5)/40</f>
        <v>0.2375</v>
      </c>
      <c r="AK10" s="0" t="n">
        <f aca="false">_xlfn.NORM.S.INV(AJ10)</f>
        <v>-0.714367440280187</v>
      </c>
    </row>
    <row r="11" customFormat="false" ht="12.75" hidden="false" customHeight="false" outlineLevel="0" collapsed="false">
      <c r="A11" s="0" t="s">
        <v>31</v>
      </c>
      <c r="B11" s="0" t="n">
        <f aca="false">B10/8</f>
        <v>2.45863888888889</v>
      </c>
      <c r="C11" s="0" t="n">
        <f aca="false">C10/8</f>
        <v>0.835861111111112</v>
      </c>
      <c r="D11" s="0" t="n">
        <f aca="false">D10/8</f>
        <v>1.43652777777778</v>
      </c>
      <c r="E11" s="0" t="n">
        <f aca="false">E10/8</f>
        <v>1.43054166666667</v>
      </c>
      <c r="F11" s="0" t="n">
        <f aca="false">F10/8</f>
        <v>0.8345</v>
      </c>
      <c r="G11" s="0" t="n">
        <f aca="false">G10/8</f>
        <v>0.836486111111111</v>
      </c>
      <c r="H11" s="0" t="n">
        <f aca="false">H10/8</f>
        <v>1.42597222222222</v>
      </c>
      <c r="I11" s="0" t="n">
        <f aca="false">I10/8</f>
        <v>0.833277777777778</v>
      </c>
      <c r="J11" s="3"/>
      <c r="K11" s="3"/>
      <c r="L11" s="3"/>
      <c r="M11" s="3"/>
      <c r="U11" s="0" t="n">
        <f aca="false">U10/8</f>
        <v>0.0126458333333287</v>
      </c>
      <c r="V11" s="0" t="n">
        <f aca="false">V10/8</f>
        <v>-0.00808333333332994</v>
      </c>
      <c r="W11" s="0" t="n">
        <f aca="false">W10/8</f>
        <v>0.013722222222223</v>
      </c>
      <c r="X11" s="0" t="n">
        <f aca="false">X10/8</f>
        <v>-0.00346527777778266</v>
      </c>
      <c r="Y11" s="0" t="n">
        <f aca="false">Y10/8</f>
        <v>0.00584027777777243</v>
      </c>
      <c r="Z11" s="0" t="n">
        <f aca="false">Z10/8</f>
        <v>-0.00575694444443862</v>
      </c>
      <c r="AA11" s="0" t="n">
        <f aca="false">AA10/8</f>
        <v>-0.0233958333333321</v>
      </c>
      <c r="AB11" s="0" t="n">
        <f aca="false">AB10/8</f>
        <v>0.00556250000000369</v>
      </c>
      <c r="AC11" s="0" t="n">
        <f aca="false">AC10/8</f>
        <v>-0.00388194444443891</v>
      </c>
      <c r="AD11" s="0" t="n">
        <f aca="false">AD10/8</f>
        <v>0.00681249999999367</v>
      </c>
      <c r="AE11" s="0" t="s">
        <v>31</v>
      </c>
      <c r="AF11" s="1"/>
      <c r="AG11" s="0" t="n">
        <v>0.0259722222222436</v>
      </c>
      <c r="AH11" s="0" t="n">
        <v>-0.0161944444444404</v>
      </c>
      <c r="AI11" s="0" t="n">
        <v>11</v>
      </c>
      <c r="AJ11" s="0" t="n">
        <f aca="false">(AI11-0.5)/40</f>
        <v>0.2625</v>
      </c>
      <c r="AK11" s="0" t="n">
        <f aca="false">_xlfn.NORM.S.INV(AJ11)</f>
        <v>-0.635657013697583</v>
      </c>
    </row>
    <row r="12" customFormat="false" ht="12.75" hidden="false" customHeight="false" outlineLevel="0" collapsed="false">
      <c r="A12" s="0" t="s">
        <v>32</v>
      </c>
      <c r="C12" s="0" t="n">
        <f aca="false">80*POWER(C11,2)</f>
        <v>55.8931037654322</v>
      </c>
      <c r="D12" s="0" t="n">
        <f aca="false">80*POWER(D11,2)</f>
        <v>165.088964506173</v>
      </c>
      <c r="E12" s="0" t="n">
        <f aca="false">80*POWER(E11,2)</f>
        <v>163.715956805555</v>
      </c>
      <c r="F12" s="0" t="n">
        <f aca="false">80*POWER(F11,2)</f>
        <v>55.71122</v>
      </c>
      <c r="G12" s="0" t="n">
        <f aca="false">80*POWER(G11,2)</f>
        <v>55.9767211265432</v>
      </c>
      <c r="H12" s="0" t="n">
        <f aca="false">80*POWER(H11,2)</f>
        <v>162.671742283951</v>
      </c>
      <c r="I12" s="0" t="n">
        <f aca="false">80*POWER(I11,2)</f>
        <v>55.5481483950618</v>
      </c>
      <c r="J12" s="3"/>
      <c r="K12" s="3"/>
      <c r="L12" s="3"/>
      <c r="M12" s="3"/>
      <c r="U12" s="0" t="n">
        <f aca="false" t="array" ref="U12:U12">SUM(POWER(U2:U9, 2))</f>
        <v>0.013178070987659</v>
      </c>
      <c r="V12" s="0" t="n">
        <f aca="false" t="array" ref="V12:V12">SUM(POWER(V2:V9, 2))</f>
        <v>0.00359912037036853</v>
      </c>
      <c r="W12" s="0" t="n">
        <f aca="false" t="array" ref="W12:W12">SUM(POWER(W2:W9, 2))</f>
        <v>0.00443273148148169</v>
      </c>
      <c r="X12" s="0" t="n">
        <f aca="false" t="array" ref="X12:X12">SUM(POWER(X2:X9, 2))</f>
        <v>0.00463450617284101</v>
      </c>
      <c r="Y12" s="0" t="n">
        <f aca="false" t="array" ref="Y12:Y12">SUM(POWER(Y2:Y9, 2))</f>
        <v>0.0276633179012229</v>
      </c>
      <c r="Z12" s="0" t="n">
        <f aca="false" t="array" ref="Z12:Z12">SUM(POWER(Z2:Z9, 2))</f>
        <v>0.00493283950617592</v>
      </c>
      <c r="AA12" s="0" t="n">
        <f aca="false" t="array" ref="AA12:AA12">SUM(POWER(AA2:AA9, 2))</f>
        <v>0.0372212037037019</v>
      </c>
      <c r="AB12" s="0" t="n">
        <f aca="false" t="array" ref="AB12:AB12">SUM(POWER(AB2:AB9, 2))</f>
        <v>0.00183927469135927</v>
      </c>
      <c r="AC12" s="0" t="n">
        <f aca="false" t="array" ref="AC12:AC12">SUM(POWER(AC2:AC9, 2))</f>
        <v>0.0106319907407472</v>
      </c>
      <c r="AD12" s="0" t="n">
        <f aca="false" t="array" ref="AD12:AD12">SUM(POWER(AD2:AD9, 2))</f>
        <v>0.00297481481481315</v>
      </c>
      <c r="AE12" s="0" t="s">
        <v>33</v>
      </c>
      <c r="AF12" s="1"/>
      <c r="AG12" s="0" t="n">
        <v>0.0762500000000443</v>
      </c>
      <c r="AH12" s="0" t="n">
        <v>-0.0161944444444404</v>
      </c>
      <c r="AI12" s="0" t="n">
        <v>12</v>
      </c>
      <c r="AJ12" s="0" t="n">
        <f aca="false">(AI12-0.5)/40</f>
        <v>0.2875</v>
      </c>
      <c r="AK12" s="0" t="n">
        <f aca="false">_xlfn.NORM.S.INV(AJ12)</f>
        <v>-0.560703031875083</v>
      </c>
    </row>
    <row r="13" customFormat="false" ht="12.75" hidden="false" customHeight="false" outlineLevel="0" collapsed="false">
      <c r="A13" s="0" t="s">
        <v>34</v>
      </c>
      <c r="C13" s="0" t="n">
        <f aca="false">C12/$B$17</f>
        <v>0.0782031300806489</v>
      </c>
      <c r="D13" s="0" t="n">
        <f aca="false">D12/$B$17</f>
        <v>0.230985092907661</v>
      </c>
      <c r="E13" s="0" t="n">
        <f aca="false">E12/$B$17</f>
        <v>0.229064041962561</v>
      </c>
      <c r="F13" s="0" t="n">
        <f aca="false">F12/$B$17</f>
        <v>0.0779486464537001</v>
      </c>
      <c r="G13" s="0" t="n">
        <f aca="false">G12/$B$17</f>
        <v>0.0783201237511992</v>
      </c>
      <c r="H13" s="0" t="n">
        <f aca="false">H12/$B$17</f>
        <v>0.227603023723033</v>
      </c>
      <c r="I13" s="0" t="n">
        <f aca="false">I12/$B$17</f>
        <v>0.0777204839600415</v>
      </c>
      <c r="J13" s="3"/>
      <c r="K13" s="3"/>
      <c r="L13" s="3"/>
      <c r="M13" s="3"/>
      <c r="U13" s="0" t="n">
        <f aca="false">U12/(8*9)</f>
        <v>0.000183028763717486</v>
      </c>
      <c r="V13" s="0" t="n">
        <f aca="false">V12/(8*9)</f>
        <v>4.99877829217852E-005</v>
      </c>
      <c r="W13" s="0" t="n">
        <f aca="false">W12/(8*9)</f>
        <v>6.15657150205791E-005</v>
      </c>
      <c r="X13" s="0" t="n">
        <f aca="false">X12/(8*9)</f>
        <v>6.43681412894584E-005</v>
      </c>
      <c r="Y13" s="0" t="n">
        <f aca="false">Y12/(8*9)</f>
        <v>0.000384212748628096</v>
      </c>
      <c r="Z13" s="0" t="n">
        <f aca="false">Z12/(8*9)</f>
        <v>6.85116598079989E-005</v>
      </c>
      <c r="AA13" s="0" t="n">
        <f aca="false">AA12/(8*9)</f>
        <v>0.000516961162551416</v>
      </c>
      <c r="AB13" s="0" t="n">
        <f aca="false">AB12/(8*9)</f>
        <v>2.55454818244343E-005</v>
      </c>
      <c r="AC13" s="0" t="n">
        <f aca="false">AC12/(8*9)</f>
        <v>0.000147666538065933</v>
      </c>
      <c r="AD13" s="0" t="n">
        <f aca="false">AD12/(8*9)</f>
        <v>4.13168724279604E-005</v>
      </c>
      <c r="AE13" s="0" t="s">
        <v>35</v>
      </c>
      <c r="AF13" s="1"/>
      <c r="AG13" s="0" t="n">
        <v>0.0176388888888432</v>
      </c>
      <c r="AH13" s="0" t="n">
        <v>-0.0120277777777804</v>
      </c>
      <c r="AI13" s="0" t="n">
        <v>13</v>
      </c>
      <c r="AJ13" s="0" t="n">
        <f aca="false">(AI13-0.5)/40</f>
        <v>0.3125</v>
      </c>
      <c r="AK13" s="0" t="n">
        <f aca="false">_xlfn.NORM.S.INV(AJ13)</f>
        <v>-0.488776411114669</v>
      </c>
    </row>
    <row r="14" customFormat="false" ht="12.8" hidden="false" customHeight="false" outlineLevel="0" collapsed="false">
      <c r="A14" s="0" t="s">
        <v>36</v>
      </c>
      <c r="C14" s="0" t="n">
        <f aca="false">_xlfn.CONFIDENCE.T(0.01,$B$19,80)</f>
        <v>0.000455396576310489</v>
      </c>
      <c r="D14" s="0" t="n">
        <f aca="false">_xlfn.CONFIDENCE.T(0.01,$B$19,80)</f>
        <v>0.000455396576310489</v>
      </c>
      <c r="E14" s="0" t="n">
        <f aca="false">_xlfn.CONFIDENCE.T(0.01,$B$19,80)</f>
        <v>0.000455396576310489</v>
      </c>
      <c r="F14" s="0" t="n">
        <f aca="false">_xlfn.CONFIDENCE.T(0.01,$B$19,80)</f>
        <v>0.000455396576310489</v>
      </c>
      <c r="G14" s="0" t="n">
        <f aca="false">_xlfn.CONFIDENCE.T(0.01,$B$19,80)</f>
        <v>0.000455396576310489</v>
      </c>
      <c r="H14" s="0" t="n">
        <f aca="false">_xlfn.CONFIDENCE.T(0.01,$B$19,80)</f>
        <v>0.000455396576310489</v>
      </c>
      <c r="I14" s="0" t="n">
        <f aca="false">_xlfn.CONFIDENCE.T(0.01,$B$19,80)</f>
        <v>0.000455396576310489</v>
      </c>
      <c r="J14" s="3"/>
      <c r="K14" s="3"/>
      <c r="L14" s="3"/>
      <c r="M14" s="3"/>
      <c r="AF14" s="1"/>
      <c r="AG14" s="0" t="n">
        <v>0.0529722222222195</v>
      </c>
      <c r="AH14" s="0" t="n">
        <v>-0.0120277777777804</v>
      </c>
      <c r="AI14" s="0" t="n">
        <v>14</v>
      </c>
      <c r="AJ14" s="0" t="n">
        <f aca="false">(AI14-0.5)/40</f>
        <v>0.3375</v>
      </c>
      <c r="AK14" s="0" t="n">
        <f aca="false">_xlfn.NORM.S.INV(AJ14)</f>
        <v>-0.419295753041396</v>
      </c>
    </row>
    <row r="15" customFormat="false" ht="12.8" hidden="false" customHeight="false" outlineLevel="0" collapsed="false">
      <c r="I15" s="0" t="s">
        <v>29</v>
      </c>
      <c r="J15" s="3"/>
      <c r="K15" s="3"/>
      <c r="L15" s="3"/>
      <c r="M15" s="3"/>
      <c r="AF15" s="1"/>
      <c r="AG15" s="0" t="n">
        <v>-0.0161944444444404</v>
      </c>
      <c r="AH15" s="0" t="n">
        <v>-0.00925000000000042</v>
      </c>
      <c r="AI15" s="0" t="n">
        <v>15</v>
      </c>
      <c r="AJ15" s="0" t="n">
        <f aca="false">(AI15-0.5)/40</f>
        <v>0.3625</v>
      </c>
      <c r="AK15" s="0" t="n">
        <f aca="false">_xlfn.NORM.S.INV(AJ15)</f>
        <v>-0.351784344935156</v>
      </c>
    </row>
    <row r="16" customFormat="false" ht="12.75" hidden="false" customHeight="false" outlineLevel="0" collapsed="false">
      <c r="U16" s="0" t="n">
        <f aca="false">SUM(U12:AD12)/$B$17</f>
        <v>0.000155457161155752</v>
      </c>
      <c r="AF16" s="1"/>
      <c r="AG16" s="0" t="n">
        <v>0.0315833333333295</v>
      </c>
      <c r="AH16" s="0" t="n">
        <v>-0.00925000000000042</v>
      </c>
      <c r="AI16" s="0" t="n">
        <v>16</v>
      </c>
      <c r="AJ16" s="0" t="n">
        <f aca="false">(AI16-0.5)/40</f>
        <v>0.3875</v>
      </c>
      <c r="AK16" s="0" t="n">
        <f aca="false">_xlfn.NORM.S.INV(AJ16)</f>
        <v>-0.285840874881166</v>
      </c>
    </row>
    <row r="17" customFormat="false" ht="12.75" hidden="false" customHeight="false" outlineLevel="0" collapsed="false">
      <c r="A17" s="0" t="s">
        <v>37</v>
      </c>
      <c r="B17" s="0" t="n">
        <f aca="false">SUM(C12:I12) + SUM(U12:AD12)</f>
        <v>714.716964753086</v>
      </c>
      <c r="AF17" s="1"/>
      <c r="AG17" s="0" t="n">
        <v>-0.0120277777777804</v>
      </c>
      <c r="AH17" s="0" t="n">
        <v>-0.0015555555555502</v>
      </c>
      <c r="AI17" s="0" t="n">
        <v>17</v>
      </c>
      <c r="AJ17" s="0" t="n">
        <f aca="false">(AI17-0.5)/40</f>
        <v>0.4125</v>
      </c>
      <c r="AK17" s="0" t="n">
        <f aca="false">_xlfn.NORM.S.INV(AJ17)</f>
        <v>-0.221118712997571</v>
      </c>
      <c r="AN17" s="4"/>
    </row>
    <row r="18" customFormat="false" ht="12.75" hidden="false" customHeight="false" outlineLevel="0" collapsed="false">
      <c r="A18" s="0" t="s">
        <v>33</v>
      </c>
      <c r="B18" s="0" t="n">
        <f aca="false">SUM(U12:AD12)</f>
        <v>0.111107870370371</v>
      </c>
      <c r="AF18" s="1"/>
      <c r="AG18" s="0" t="n">
        <v>-0.0459166666666675</v>
      </c>
      <c r="AH18" s="0" t="n">
        <v>-0.000166666666670201</v>
      </c>
      <c r="AI18" s="0" t="n">
        <v>18</v>
      </c>
      <c r="AJ18" s="0" t="n">
        <f aca="false">(AI18-0.5)/40</f>
        <v>0.4375</v>
      </c>
      <c r="AK18" s="0" t="n">
        <f aca="false">_xlfn.NORM.S.INV(AJ18)</f>
        <v>-0.157310684610171</v>
      </c>
    </row>
    <row r="19" customFormat="false" ht="12.75" hidden="false" customHeight="false" outlineLevel="0" collapsed="false">
      <c r="A19" s="0" t="s">
        <v>38</v>
      </c>
      <c r="B19" s="0" t="n">
        <f aca="false">B18/72</f>
        <v>0.00154316486625515</v>
      </c>
      <c r="AF19" s="1"/>
      <c r="AG19" s="0" t="n">
        <v>0.000749999999999584</v>
      </c>
      <c r="AH19" s="0" t="n">
        <v>0.000749999999999584</v>
      </c>
      <c r="AI19" s="0" t="n">
        <v>19</v>
      </c>
      <c r="AJ19" s="0" t="n">
        <f aca="false">(AI19-0.5)/40</f>
        <v>0.4625</v>
      </c>
      <c r="AK19" s="0" t="n">
        <f aca="false">_xlfn.NORM.S.INV(AJ19)</f>
        <v>-0.0941374143235364</v>
      </c>
    </row>
    <row r="20" customFormat="false" ht="12.75" hidden="false" customHeight="false" outlineLevel="0" collapsed="false">
      <c r="E20" s="0" t="s">
        <v>39</v>
      </c>
      <c r="F20" s="0" t="n">
        <f aca="false">SUM(C13:I13) + U16</f>
        <v>1</v>
      </c>
      <c r="V20" s="5"/>
      <c r="W20" s="5"/>
      <c r="X20" s="5"/>
      <c r="Y20" s="5"/>
      <c r="Z20" s="5"/>
      <c r="AA20" s="5"/>
      <c r="AB20" s="5"/>
      <c r="AC20" s="5"/>
      <c r="AD20" s="5"/>
      <c r="AE20" s="5"/>
      <c r="AF20" s="1"/>
      <c r="AG20" s="0" t="n">
        <v>0.00686111111110965</v>
      </c>
      <c r="AH20" s="0" t="n">
        <v>0.000749999999999584</v>
      </c>
      <c r="AI20" s="0" t="n">
        <v>20</v>
      </c>
      <c r="AJ20" s="0" t="n">
        <f aca="false">(AI20-0.5)/40</f>
        <v>0.4875</v>
      </c>
      <c r="AK20" s="0" t="n">
        <f aca="false">_xlfn.NORM.S.INV(AJ20)</f>
        <v>-0.0313379820214266</v>
      </c>
    </row>
    <row r="21" customFormat="false" ht="12.75" hidden="false" customHeight="false" outlineLevel="0" collapsed="false">
      <c r="AF21" s="1"/>
      <c r="AG21" s="0" t="n">
        <v>0.0188055555555595</v>
      </c>
      <c r="AH21" s="0" t="n">
        <v>0.00122222222221979</v>
      </c>
      <c r="AI21" s="0" t="n">
        <v>21</v>
      </c>
      <c r="AJ21" s="0" t="n">
        <f aca="false">(AI21-0.5)/40</f>
        <v>0.5125</v>
      </c>
      <c r="AK21" s="0" t="n">
        <f aca="false">_xlfn.NORM.S.INV(AJ21)</f>
        <v>0.0313379820214265</v>
      </c>
    </row>
    <row r="22" customFormat="false" ht="12.75" hidden="false" customHeight="false" outlineLevel="0" collapsed="false">
      <c r="V22" s="0" t="s">
        <v>40</v>
      </c>
      <c r="W22" s="0" t="s">
        <v>41</v>
      </c>
      <c r="X22" s="0" t="s">
        <v>42</v>
      </c>
      <c r="Y22" s="0" t="s">
        <v>43</v>
      </c>
      <c r="AF22" s="1"/>
      <c r="AG22" s="0" t="n">
        <v>-0.0275833333333304</v>
      </c>
      <c r="AH22" s="0" t="n">
        <v>0.00149999999999961</v>
      </c>
      <c r="AI22" s="0" t="n">
        <v>22</v>
      </c>
      <c r="AJ22" s="0" t="n">
        <f aca="false">(AI22-0.5)/40</f>
        <v>0.5375</v>
      </c>
      <c r="AK22" s="0" t="n">
        <f aca="false">_xlfn.NORM.S.INV(AJ22)</f>
        <v>0.0941374143235364</v>
      </c>
    </row>
    <row r="23" customFormat="false" ht="12.75" hidden="false" customHeight="false" outlineLevel="0" collapsed="false">
      <c r="V23" s="5" t="n">
        <v>-0.188749999999995</v>
      </c>
      <c r="W23" s="0" t="n">
        <v>1</v>
      </c>
      <c r="X23" s="0" t="n">
        <f aca="false">(W23-0.5)/10</f>
        <v>0.05</v>
      </c>
      <c r="Y23" s="0" t="n">
        <f aca="false">NORMSINV(X23)</f>
        <v>-1.64485362695147</v>
      </c>
      <c r="AF23" s="1"/>
      <c r="AG23" s="0" t="n">
        <v>-0.00925000000000042</v>
      </c>
      <c r="AH23" s="0" t="n">
        <v>0.00288888888888961</v>
      </c>
      <c r="AI23" s="0" t="n">
        <v>23</v>
      </c>
      <c r="AJ23" s="0" t="n">
        <f aca="false">(AI23-0.5)/40</f>
        <v>0.5625</v>
      </c>
      <c r="AK23" s="0" t="n">
        <f aca="false">_xlfn.NORM.S.INV(AJ23)</f>
        <v>0.157310684610171</v>
      </c>
    </row>
    <row r="24" customFormat="false" ht="12.75" hidden="false" customHeight="false" outlineLevel="0" collapsed="false">
      <c r="L24" s="0" t="n">
        <v>0.078203130080649</v>
      </c>
      <c r="M24" s="0" t="n">
        <v>0.230985092907661</v>
      </c>
      <c r="N24" s="0" t="n">
        <v>0.229064041962561</v>
      </c>
      <c r="O24" s="0" t="n">
        <v>0.0779486464537001</v>
      </c>
      <c r="P24" s="0" t="n">
        <v>0.0783201237511992</v>
      </c>
      <c r="Q24" s="0" t="n">
        <v>0.227603023723033</v>
      </c>
      <c r="R24" s="0" t="n">
        <v>0.0777204839600415</v>
      </c>
      <c r="V24" s="5" t="n">
        <v>-0.0759722222222567</v>
      </c>
      <c r="W24" s="0" t="n">
        <f aca="false">W23+1</f>
        <v>2</v>
      </c>
      <c r="X24" s="0" t="n">
        <f aca="false">(W24-0.5)/10</f>
        <v>0.15</v>
      </c>
      <c r="Y24" s="0" t="n">
        <f aca="false">NORMSINV(X24)</f>
        <v>-1.03643338949379</v>
      </c>
      <c r="AF24" s="1"/>
      <c r="AG24" s="0" t="n">
        <v>0.0529722222222195</v>
      </c>
      <c r="AH24" s="0" t="n">
        <v>0.00686111111110965</v>
      </c>
      <c r="AI24" s="0" t="n">
        <v>24</v>
      </c>
      <c r="AJ24" s="0" t="n">
        <f aca="false">(AI24-0.5)/40</f>
        <v>0.5875</v>
      </c>
      <c r="AK24" s="0" t="n">
        <f aca="false">_xlfn.NORM.S.INV(AJ24)</f>
        <v>0.221118712997571</v>
      </c>
    </row>
    <row r="25" customFormat="false" ht="12.75" hidden="false" customHeight="false" outlineLevel="0" collapsed="false">
      <c r="V25" s="5" t="n">
        <v>-0.0284722222222555</v>
      </c>
      <c r="W25" s="0" t="n">
        <f aca="false">W24+1</f>
        <v>3</v>
      </c>
      <c r="X25" s="0" t="n">
        <f aca="false">(W25-0.5)/10</f>
        <v>0.25</v>
      </c>
      <c r="Y25" s="0" t="n">
        <f aca="false">NORMSINV(X25)</f>
        <v>-0.674489750196082</v>
      </c>
      <c r="AF25" s="1"/>
      <c r="AG25" s="0" t="n">
        <v>-0.0161944444444404</v>
      </c>
      <c r="AH25" s="0" t="n">
        <v>0.00686111111110965</v>
      </c>
      <c r="AI25" s="0" t="n">
        <v>25</v>
      </c>
      <c r="AJ25" s="0" t="n">
        <f aca="false">(AI25-0.5)/40</f>
        <v>0.6125</v>
      </c>
      <c r="AK25" s="0" t="n">
        <f aca="false">_xlfn.NORM.S.INV(AJ25)</f>
        <v>0.285840874881166</v>
      </c>
    </row>
    <row r="26" customFormat="false" ht="12.8" hidden="false" customHeight="false" outlineLevel="0" collapsed="false">
      <c r="L26" s="0" t="n">
        <v>0.028987434339647</v>
      </c>
      <c r="M26" s="0" t="n">
        <v>0.301738250313799</v>
      </c>
      <c r="N26" s="0" t="n">
        <v>0.294662938905847</v>
      </c>
      <c r="O26" s="0" t="n">
        <v>0.028268909617833</v>
      </c>
      <c r="P26" s="0" t="n">
        <v>0.029214379296897</v>
      </c>
      <c r="Q26" s="0" t="n">
        <v>0.288532401882698</v>
      </c>
      <c r="R26" s="0" t="n">
        <v>0.027942128201536</v>
      </c>
      <c r="V26" s="5" t="n">
        <v>-0.025138888888856</v>
      </c>
      <c r="W26" s="0" t="n">
        <f aca="false">W25+1</f>
        <v>4</v>
      </c>
      <c r="X26" s="0" t="n">
        <f aca="false">(W26-0.5)/10</f>
        <v>0.35</v>
      </c>
      <c r="Y26" s="0" t="n">
        <f aca="false">NORMSINV(X26)</f>
        <v>-0.385320466407568</v>
      </c>
      <c r="AF26" s="1"/>
      <c r="AG26" s="0" t="n">
        <v>0.0315833333333295</v>
      </c>
      <c r="AH26" s="0" t="n">
        <v>0.0112222222222198</v>
      </c>
      <c r="AI26" s="0" t="n">
        <v>26</v>
      </c>
      <c r="AJ26" s="0" t="n">
        <f aca="false">(AI26-0.5)/40</f>
        <v>0.6375</v>
      </c>
      <c r="AK26" s="0" t="n">
        <f aca="false">_xlfn.NORM.S.INV(AJ26)</f>
        <v>0.351784344935156</v>
      </c>
    </row>
    <row r="27" customFormat="false" ht="12.75" hidden="false" customHeight="false" outlineLevel="0" collapsed="false">
      <c r="V27" s="5" t="n">
        <v>0.0176388888888432</v>
      </c>
      <c r="W27" s="0" t="n">
        <f aca="false">W26+1</f>
        <v>5</v>
      </c>
      <c r="X27" s="0" t="n">
        <f aca="false">(W27-0.5)/10</f>
        <v>0.45</v>
      </c>
      <c r="Y27" s="0" t="n">
        <f aca="false">NORMSINV(X27)</f>
        <v>-0.125661346855074</v>
      </c>
      <c r="AF27" s="1"/>
      <c r="AG27" s="0" t="n">
        <v>-0.0120277777777804</v>
      </c>
      <c r="AH27" s="0" t="n">
        <v>0.0128888888888896</v>
      </c>
      <c r="AI27" s="0" t="n">
        <v>27</v>
      </c>
      <c r="AJ27" s="0" t="n">
        <f aca="false">(AI27-0.5)/40</f>
        <v>0.6625</v>
      </c>
      <c r="AK27" s="0" t="n">
        <f aca="false">_xlfn.NORM.S.INV(AJ27)</f>
        <v>0.419295753041396</v>
      </c>
    </row>
    <row r="28" customFormat="false" ht="12.75" hidden="false" customHeight="false" outlineLevel="0" collapsed="false">
      <c r="V28" s="5" t="n">
        <v>0.0259722222222436</v>
      </c>
      <c r="W28" s="0" t="n">
        <f aca="false">W27+1</f>
        <v>6</v>
      </c>
      <c r="X28" s="0" t="n">
        <f aca="false">(W28-0.5)/10</f>
        <v>0.55</v>
      </c>
      <c r="Y28" s="0" t="n">
        <f aca="false">NORMSINV(X28)</f>
        <v>0.125661346855074</v>
      </c>
      <c r="AF28" s="1"/>
      <c r="AG28" s="0" t="n">
        <v>-0.0459166666666675</v>
      </c>
      <c r="AH28" s="0" t="n">
        <v>0.0176388888888432</v>
      </c>
      <c r="AI28" s="0" t="n">
        <v>28</v>
      </c>
      <c r="AJ28" s="0" t="n">
        <f aca="false">(AI28-0.5)/40</f>
        <v>0.6875</v>
      </c>
      <c r="AK28" s="0" t="n">
        <f aca="false">_xlfn.NORM.S.INV(AJ28)</f>
        <v>0.488776411114669</v>
      </c>
    </row>
    <row r="29" customFormat="false" ht="12.75" hidden="false" customHeight="false" outlineLevel="0" collapsed="false">
      <c r="V29" s="5" t="n">
        <v>0.0270833333333442</v>
      </c>
      <c r="W29" s="0" t="n">
        <f aca="false">W28+1</f>
        <v>7</v>
      </c>
      <c r="X29" s="0" t="n">
        <f aca="false">(W29-0.5)/10</f>
        <v>0.65</v>
      </c>
      <c r="Y29" s="0" t="n">
        <f aca="false">NORMSINV(X29)</f>
        <v>0.385320466407568</v>
      </c>
      <c r="AF29" s="1"/>
      <c r="AG29" s="0" t="n">
        <v>0.000749999999999584</v>
      </c>
      <c r="AH29" s="0" t="n">
        <v>0.0188055555555595</v>
      </c>
      <c r="AI29" s="0" t="n">
        <v>29</v>
      </c>
      <c r="AJ29" s="0" t="n">
        <f aca="false">(AI29-0.5)/40</f>
        <v>0.7125</v>
      </c>
      <c r="AK29" s="0" t="n">
        <f aca="false">_xlfn.NORM.S.INV(AJ29)</f>
        <v>0.560703031875083</v>
      </c>
    </row>
    <row r="30" customFormat="false" ht="12.75" hidden="false" customHeight="false" outlineLevel="0" collapsed="false">
      <c r="H30" s="1"/>
      <c r="I30" s="1"/>
      <c r="J30" s="1"/>
      <c r="K30" s="1"/>
      <c r="L30" s="1"/>
      <c r="M30" s="1"/>
      <c r="N30" s="1"/>
      <c r="O30" s="1"/>
      <c r="V30" s="5" t="n">
        <v>0.0362500000000434</v>
      </c>
      <c r="W30" s="0" t="n">
        <f aca="false">W29+1</f>
        <v>8</v>
      </c>
      <c r="X30" s="0" t="n">
        <f aca="false">(W30-0.5)/10</f>
        <v>0.75</v>
      </c>
      <c r="Y30" s="0" t="n">
        <f aca="false">NORMSINV(X30)</f>
        <v>0.674489750196082</v>
      </c>
      <c r="AF30" s="1"/>
      <c r="AG30" s="0" t="n">
        <v>0.00686111111110965</v>
      </c>
      <c r="AH30" s="0" t="n">
        <v>0.0188055555555595</v>
      </c>
      <c r="AI30" s="0" t="n">
        <v>30</v>
      </c>
      <c r="AJ30" s="0" t="n">
        <f aca="false">(AI30-0.5)/40</f>
        <v>0.7375</v>
      </c>
      <c r="AK30" s="0" t="n">
        <f aca="false">_xlfn.NORM.S.INV(AJ30)</f>
        <v>0.635657013697583</v>
      </c>
    </row>
    <row r="31" customFormat="false" ht="12.75" hidden="false" customHeight="false" outlineLevel="0" collapsed="false">
      <c r="H31" s="1"/>
      <c r="I31" s="1"/>
      <c r="J31" s="1"/>
      <c r="K31" s="1"/>
      <c r="L31" s="1"/>
      <c r="M31" s="1"/>
      <c r="N31" s="1"/>
      <c r="O31" s="1"/>
      <c r="V31" s="5" t="n">
        <v>0.0762500000000443</v>
      </c>
      <c r="W31" s="0" t="n">
        <f aca="false">W30+1</f>
        <v>9</v>
      </c>
      <c r="X31" s="0" t="n">
        <f aca="false">(W31-0.5)/10</f>
        <v>0.85</v>
      </c>
      <c r="Y31" s="0" t="n">
        <f aca="false">NORMSINV(X31)</f>
        <v>1.03643338949379</v>
      </c>
      <c r="AF31" s="1"/>
      <c r="AG31" s="0" t="n">
        <v>0.0188055555555595</v>
      </c>
      <c r="AH31" s="0" t="n">
        <v>0.0259722222222436</v>
      </c>
      <c r="AI31" s="0" t="n">
        <v>31</v>
      </c>
      <c r="AJ31" s="0" t="n">
        <f aca="false">(AI31-0.5)/40</f>
        <v>0.7625</v>
      </c>
      <c r="AK31" s="0" t="n">
        <f aca="false">_xlfn.NORM.S.INV(AJ31)</f>
        <v>0.714367440280187</v>
      </c>
    </row>
    <row r="32" customFormat="false" ht="12.75" hidden="false" customHeight="false" outlineLevel="0" collapsed="false">
      <c r="H32" s="1"/>
      <c r="I32" s="1"/>
      <c r="J32" s="1"/>
      <c r="K32" s="1"/>
      <c r="L32" s="1"/>
      <c r="M32" s="1"/>
      <c r="N32" s="1"/>
      <c r="O32" s="1"/>
      <c r="V32" s="5" t="n">
        <v>0.135138888888845</v>
      </c>
      <c r="W32" s="0" t="n">
        <f aca="false">W31+1</f>
        <v>10</v>
      </c>
      <c r="X32" s="0" t="n">
        <f aca="false">(W32-0.5)/10</f>
        <v>0.95</v>
      </c>
      <c r="Y32" s="0" t="n">
        <f aca="false">NORMSINV(X32)</f>
        <v>1.64485362695147</v>
      </c>
      <c r="AF32" s="1"/>
      <c r="AG32" s="0" t="n">
        <v>-0.0275833333333304</v>
      </c>
      <c r="AH32" s="0" t="n">
        <v>0.0270833333333442</v>
      </c>
      <c r="AI32" s="0" t="n">
        <v>32</v>
      </c>
      <c r="AJ32" s="0" t="n">
        <f aca="false">(AI32-0.5)/40</f>
        <v>0.7875</v>
      </c>
      <c r="AK32" s="0" t="n">
        <f aca="false">_xlfn.NORM.S.INV(AJ32)</f>
        <v>0.797776846125238</v>
      </c>
    </row>
    <row r="33" customFormat="false" ht="12.75" hidden="false" customHeight="false" outlineLevel="0" collapsed="false">
      <c r="H33" s="1"/>
      <c r="I33" s="1"/>
      <c r="J33" s="1"/>
      <c r="K33" s="1"/>
      <c r="L33" s="1"/>
      <c r="M33" s="1"/>
      <c r="N33" s="1"/>
      <c r="O33" s="1"/>
      <c r="AF33" s="1"/>
      <c r="AG33" s="0" t="n">
        <v>-0.00925000000000042</v>
      </c>
      <c r="AH33" s="0" t="n">
        <v>0.0303888888888897</v>
      </c>
      <c r="AI33" s="0" t="n">
        <v>33</v>
      </c>
      <c r="AJ33" s="0" t="n">
        <f aca="false">(AI33-0.5)/40</f>
        <v>0.8125</v>
      </c>
      <c r="AK33" s="0" t="n">
        <f aca="false">_xlfn.NORM.S.INV(AJ33)</f>
        <v>0.887146559018876</v>
      </c>
    </row>
    <row r="34" customFormat="false" ht="12.75" hidden="false" customHeight="false" outlineLevel="0" collapsed="false">
      <c r="B34" s="0" t="s">
        <v>1</v>
      </c>
      <c r="C34" s="0" t="s">
        <v>44</v>
      </c>
      <c r="E34" s="6"/>
      <c r="F34" s="6"/>
      <c r="G34" s="6"/>
      <c r="H34" s="1"/>
      <c r="I34" s="1"/>
      <c r="J34" s="1"/>
      <c r="K34" s="1"/>
      <c r="L34" s="1"/>
      <c r="M34" s="1"/>
      <c r="N34" s="1"/>
      <c r="O34" s="1"/>
      <c r="W34" s="0" t="s">
        <v>36</v>
      </c>
      <c r="AF34" s="1"/>
      <c r="AG34" s="0" t="n">
        <v>-0.0015555555555502</v>
      </c>
      <c r="AH34" s="0" t="n">
        <v>0.0315833333333295</v>
      </c>
      <c r="AI34" s="0" t="n">
        <v>34</v>
      </c>
      <c r="AJ34" s="0" t="n">
        <f aca="false">(AI34-0.5)/40</f>
        <v>0.8375</v>
      </c>
      <c r="AK34" s="0" t="n">
        <f aca="false">_xlfn.NORM.S.INV(AJ34)</f>
        <v>0.984234960446325</v>
      </c>
    </row>
    <row r="35" customFormat="false" ht="12.75" hidden="false" customHeight="false" outlineLevel="0" collapsed="false">
      <c r="B35" s="0" t="s">
        <v>2</v>
      </c>
      <c r="C35" s="0" t="s">
        <v>45</v>
      </c>
      <c r="E35" s="3"/>
      <c r="F35" s="3"/>
      <c r="G35" s="3"/>
      <c r="H35" s="1"/>
      <c r="I35" s="1"/>
      <c r="J35" s="1"/>
      <c r="K35" s="1"/>
      <c r="L35" s="1"/>
      <c r="M35" s="1"/>
      <c r="N35" s="1"/>
      <c r="O35" s="1"/>
      <c r="R35" s="0" t="s">
        <v>46</v>
      </c>
      <c r="S35" s="0" t="s">
        <v>47</v>
      </c>
      <c r="W35" s="0" t="n">
        <f aca="false">_xlfn.CONFIDENCE.T(0.005,AF2,10)</f>
        <v>0.00906852947946785</v>
      </c>
      <c r="AF35" s="1"/>
      <c r="AG35" s="0" t="n">
        <v>0.0303888888888897</v>
      </c>
      <c r="AH35" s="0" t="n">
        <v>0.0315833333333295</v>
      </c>
      <c r="AI35" s="0" t="n">
        <v>35</v>
      </c>
      <c r="AJ35" s="0" t="n">
        <f aca="false">(AI35-0.5)/40</f>
        <v>0.8625</v>
      </c>
      <c r="AK35" s="0" t="n">
        <f aca="false">_xlfn.NORM.S.INV(AJ35)</f>
        <v>1.09162036743417</v>
      </c>
    </row>
    <row r="36" customFormat="false" ht="12.8" hidden="false" customHeight="false" outlineLevel="0" collapsed="false">
      <c r="B36" s="0" t="s">
        <v>3</v>
      </c>
      <c r="C36" s="0" t="s">
        <v>48</v>
      </c>
      <c r="E36" s="3"/>
      <c r="F36" s="3"/>
      <c r="G36" s="3"/>
      <c r="H36" s="1"/>
      <c r="I36" s="1"/>
      <c r="J36" s="1"/>
      <c r="K36" s="1"/>
      <c r="L36" s="1"/>
      <c r="M36" s="1"/>
      <c r="N36" s="1"/>
      <c r="O36" s="1"/>
      <c r="Q36" s="0" t="s">
        <v>44</v>
      </c>
      <c r="R36" s="0" t="n">
        <v>0.078203130080649</v>
      </c>
      <c r="S36" s="0" t="n">
        <v>0.028987434339647</v>
      </c>
      <c r="W36" s="0" t="n">
        <f aca="false">_xlfn.CONFIDENCE.T(0.005,AF3,10)</f>
        <v>0.000954310647755658</v>
      </c>
      <c r="AF36" s="1"/>
      <c r="AG36" s="0" t="n">
        <v>0.0128888888888896</v>
      </c>
      <c r="AH36" s="0" t="n">
        <v>0.0362500000000434</v>
      </c>
      <c r="AI36" s="0" t="n">
        <v>36</v>
      </c>
      <c r="AJ36" s="0" t="n">
        <f aca="false">(AI36-0.5)/40</f>
        <v>0.8875</v>
      </c>
      <c r="AK36" s="0" t="n">
        <f aca="false">_xlfn.NORM.S.INV(AJ36)</f>
        <v>1.21333962248852</v>
      </c>
    </row>
    <row r="37" customFormat="false" ht="12.8" hidden="false" customHeight="false" outlineLevel="0" collapsed="false">
      <c r="B37" s="0" t="s">
        <v>49</v>
      </c>
      <c r="E37" s="3"/>
      <c r="F37" s="3"/>
      <c r="G37" s="3"/>
      <c r="H37" s="1"/>
      <c r="I37" s="1"/>
      <c r="J37" s="1"/>
      <c r="K37" s="1"/>
      <c r="L37" s="1"/>
      <c r="M37" s="1"/>
      <c r="N37" s="1"/>
      <c r="O37" s="1"/>
      <c r="Q37" s="0" t="s">
        <v>45</v>
      </c>
      <c r="R37" s="0" t="n">
        <v>0.230985092907661</v>
      </c>
      <c r="S37" s="0" t="n">
        <v>0.301738250313799</v>
      </c>
      <c r="W37" s="0" t="n">
        <f aca="false">_xlfn.CONFIDENCE.T(0.005,AF4,10)</f>
        <v>0.000980935175091005</v>
      </c>
      <c r="AF37" s="1"/>
      <c r="AG37" s="0" t="n">
        <v>-0.000166666666670201</v>
      </c>
      <c r="AH37" s="0" t="n">
        <v>0.0529722222222195</v>
      </c>
      <c r="AI37" s="0" t="n">
        <v>37</v>
      </c>
      <c r="AJ37" s="0" t="n">
        <f aca="false">(AI37-0.5)/40</f>
        <v>0.9125</v>
      </c>
      <c r="AK37" s="0" t="n">
        <f aca="false">_xlfn.NORM.S.INV(AJ37)</f>
        <v>1.35631174533525</v>
      </c>
    </row>
    <row r="38" customFormat="false" ht="12.8" hidden="false" customHeight="false" outlineLevel="0" collapsed="false">
      <c r="B38" s="0" t="s">
        <v>50</v>
      </c>
      <c r="C38" s="0" t="n">
        <v>-1</v>
      </c>
      <c r="E38" s="3"/>
      <c r="F38" s="3"/>
      <c r="G38" s="3"/>
      <c r="H38" s="1"/>
      <c r="I38" s="1"/>
      <c r="J38" s="1"/>
      <c r="K38" s="1"/>
      <c r="L38" s="1"/>
      <c r="M38" s="1"/>
      <c r="N38" s="1"/>
      <c r="O38" s="1"/>
      <c r="Q38" s="0" t="s">
        <v>51</v>
      </c>
      <c r="R38" s="0" t="n">
        <v>0.229064041962561</v>
      </c>
      <c r="S38" s="0" t="n">
        <v>0.294662938905847</v>
      </c>
      <c r="W38" s="0" t="n">
        <f aca="false">_xlfn.CONFIDENCE.T(0.005,AF5,10)</f>
        <v>0.00102103201735559</v>
      </c>
      <c r="AF38" s="1"/>
      <c r="AG38" s="0" t="n">
        <v>0.00122222222221979</v>
      </c>
      <c r="AH38" s="0" t="n">
        <v>0.0529722222222195</v>
      </c>
      <c r="AI38" s="0" t="n">
        <v>38</v>
      </c>
      <c r="AJ38" s="0" t="n">
        <f aca="false">(AI38-0.5)/40</f>
        <v>0.9375</v>
      </c>
      <c r="AK38" s="0" t="n">
        <f aca="false">_xlfn.NORM.S.INV(AJ38)</f>
        <v>1.53412054435255</v>
      </c>
    </row>
    <row r="39" customFormat="false" ht="12.8" hidden="false" customHeight="false" outlineLevel="0" collapsed="false">
      <c r="B39" s="0" t="s">
        <v>52</v>
      </c>
      <c r="C39" s="0" t="n">
        <v>1</v>
      </c>
      <c r="E39" s="3"/>
      <c r="F39" s="3"/>
      <c r="G39" s="3"/>
      <c r="H39" s="1"/>
      <c r="I39" s="1"/>
      <c r="J39" s="1"/>
      <c r="K39" s="1"/>
      <c r="L39" s="1"/>
      <c r="M39" s="1"/>
      <c r="N39" s="1"/>
      <c r="O39" s="1"/>
      <c r="Q39" s="0" t="s">
        <v>53</v>
      </c>
      <c r="R39" s="0" t="n">
        <v>0.0779486464537001</v>
      </c>
      <c r="S39" s="0" t="n">
        <v>0.028268909617833</v>
      </c>
      <c r="W39" s="0" t="n">
        <f aca="false">_xlfn.CONFIDENCE.T(0.005,AF6,10)</f>
        <v>0.000846135001130086</v>
      </c>
      <c r="AF39" s="1"/>
      <c r="AG39" s="0" t="n">
        <v>-0.0309999999999992</v>
      </c>
      <c r="AH39" s="0" t="n">
        <v>0.0762500000000443</v>
      </c>
      <c r="AI39" s="0" t="n">
        <v>39</v>
      </c>
      <c r="AJ39" s="0" t="n">
        <f aca="false">(AI39-0.5)/40</f>
        <v>0.9625</v>
      </c>
      <c r="AK39" s="0" t="n">
        <f aca="false">_xlfn.NORM.S.INV(AJ39)</f>
        <v>1.78046434169203</v>
      </c>
    </row>
    <row r="40" customFormat="false" ht="12.8" hidden="false" customHeight="false" outlineLevel="0" collapsed="false">
      <c r="E40" s="3"/>
      <c r="F40" s="3"/>
      <c r="G40" s="3"/>
      <c r="O40" s="1"/>
      <c r="Q40" s="0" t="s">
        <v>54</v>
      </c>
      <c r="R40" s="0" t="n">
        <v>0.0783201237511992</v>
      </c>
      <c r="S40" s="0" t="n">
        <v>0.029214379296897</v>
      </c>
      <c r="W40" s="0" t="n">
        <f aca="false">_xlfn.CONFIDENCE.T(0.005,AF7,10)</f>
        <v>0.000311555785459601</v>
      </c>
      <c r="AF40" s="1"/>
      <c r="AG40" s="0" t="n">
        <v>-0.0273888888888884</v>
      </c>
      <c r="AH40" s="0" t="n">
        <v>0.135138888888845</v>
      </c>
      <c r="AI40" s="0" t="n">
        <v>40</v>
      </c>
      <c r="AJ40" s="0" t="n">
        <f aca="false">(AI40-0.5)/40</f>
        <v>0.9875</v>
      </c>
      <c r="AK40" s="0" t="n">
        <f aca="false">_xlfn.NORM.S.INV(AJ40)</f>
        <v>2.24140272760495</v>
      </c>
    </row>
    <row r="41" customFormat="false" ht="12.8" hidden="false" customHeight="false" outlineLevel="0" collapsed="false">
      <c r="E41" s="3"/>
      <c r="F41" s="3"/>
      <c r="G41" s="3"/>
      <c r="Q41" s="0" t="s">
        <v>55</v>
      </c>
      <c r="R41" s="0" t="n">
        <v>0.227603023723033</v>
      </c>
      <c r="S41" s="0" t="n">
        <v>0.288532401882698</v>
      </c>
      <c r="W41" s="0" t="n">
        <f aca="false">_xlfn.CONFIDENCE.T(0.005,AF8,10)</f>
        <v>0.000840389160845501</v>
      </c>
      <c r="AF41" s="1"/>
      <c r="AG41" s="0" t="n">
        <v>0.00288888888888961</v>
      </c>
    </row>
    <row r="42" customFormat="false" ht="12.8" hidden="false" customHeight="false" outlineLevel="0" collapsed="false">
      <c r="E42" s="3"/>
      <c r="F42" s="3"/>
      <c r="G42" s="3"/>
      <c r="Q42" s="0" t="s">
        <v>56</v>
      </c>
      <c r="R42" s="0" t="n">
        <v>0.0777204839600415</v>
      </c>
      <c r="S42" s="0" t="n">
        <v>0.027942128201536</v>
      </c>
      <c r="W42" s="0" t="n">
        <f aca="false">_xlfn.CONFIDENCE.T(0.005,AF9,10)</f>
        <v>0.000381306125181801</v>
      </c>
      <c r="AF42" s="1"/>
      <c r="AG42" s="0" t="n">
        <v>0.00149999999999961</v>
      </c>
    </row>
    <row r="43" customFormat="false" ht="12.75" hidden="false" customHeight="false" outlineLevel="0" collapsed="false">
      <c r="E43" s="3"/>
      <c r="F43" s="3"/>
      <c r="G43" s="3"/>
      <c r="AF43" s="1"/>
      <c r="AG43" s="0" t="n">
        <v>0.0112222222222198</v>
      </c>
    </row>
    <row r="44" customFormat="false" ht="12.75" hidden="false" customHeight="false" outlineLevel="0" collapsed="false">
      <c r="E44" s="3"/>
      <c r="F44" s="3"/>
      <c r="G44" s="3"/>
      <c r="AF44" s="1"/>
      <c r="AG44" s="1"/>
    </row>
    <row r="45" customFormat="false" ht="12.75" hidden="false" customHeight="false" outlineLevel="0" collapsed="false">
      <c r="E45" s="3"/>
      <c r="F45" s="3"/>
      <c r="G45" s="3"/>
      <c r="AF45" s="1"/>
      <c r="AG45" s="1"/>
    </row>
    <row r="46" customFormat="false" ht="12.75" hidden="false" customHeight="false" outlineLevel="0" collapsed="false">
      <c r="E46" s="3"/>
      <c r="F46" s="3"/>
      <c r="G46" s="3"/>
      <c r="AF46" s="1"/>
      <c r="AG46" s="1"/>
    </row>
    <row r="47" customFormat="false" ht="12.75" hidden="false" customHeight="false" outlineLevel="0" collapsed="false">
      <c r="E47" s="3"/>
      <c r="F47" s="3"/>
      <c r="G47" s="3"/>
      <c r="AF47" s="1"/>
      <c r="AG47" s="1"/>
    </row>
    <row r="48" customFormat="false" ht="12.75" hidden="false" customHeight="false" outlineLevel="0" collapsed="false">
      <c r="E48" s="3"/>
      <c r="F48" s="3"/>
      <c r="G48" s="3"/>
      <c r="AF48" s="1"/>
      <c r="AG48" s="1"/>
    </row>
    <row r="49" customFormat="false" ht="12.75" hidden="false" customHeight="false" outlineLevel="0" collapsed="false">
      <c r="E49" s="3"/>
      <c r="F49" s="3"/>
      <c r="G49" s="3"/>
      <c r="AF49" s="1"/>
      <c r="AG49" s="1"/>
    </row>
    <row r="50" customFormat="false" ht="12.75" hidden="false" customHeight="false" outlineLevel="0" collapsed="false">
      <c r="E50" s="3"/>
      <c r="F50" s="3"/>
      <c r="G50" s="3"/>
      <c r="AF50" s="1"/>
      <c r="AG50" s="1"/>
    </row>
    <row r="51" customFormat="false" ht="12.75" hidden="false" customHeight="false" outlineLevel="0" collapsed="false">
      <c r="E51" s="3"/>
      <c r="F51" s="3"/>
      <c r="G51" s="3"/>
      <c r="AF51" s="1"/>
      <c r="AG51" s="1"/>
    </row>
    <row r="52" customFormat="false" ht="12.75" hidden="false" customHeight="false" outlineLevel="0" collapsed="false">
      <c r="E52" s="3"/>
      <c r="F52" s="3"/>
      <c r="G52" s="3"/>
      <c r="AF52" s="1"/>
      <c r="AG52" s="1"/>
    </row>
    <row r="53" customFormat="false" ht="12.75" hidden="false" customHeight="false" outlineLevel="0" collapsed="false">
      <c r="E53" s="3"/>
      <c r="F53" s="3"/>
      <c r="G53" s="3"/>
      <c r="M53" s="0" t="n">
        <v>-0.0759722222222567</v>
      </c>
      <c r="N53" s="0" t="n">
        <v>-0.025138888888856</v>
      </c>
      <c r="O53" s="0" t="n">
        <v>0.0270833333333442</v>
      </c>
      <c r="P53" s="0" t="n">
        <v>-0.0284722222222555</v>
      </c>
      <c r="Q53" s="0" t="n">
        <v>0.135138888888845</v>
      </c>
      <c r="R53" s="0" t="n">
        <v>0.0362500000000434</v>
      </c>
      <c r="S53" s="0" t="n">
        <v>-0.188749999999995</v>
      </c>
      <c r="T53" s="0" t="n">
        <v>0.0259722222222436</v>
      </c>
      <c r="U53" s="0" t="n">
        <v>0.0762500000000443</v>
      </c>
      <c r="V53" s="0" t="n">
        <v>0.0176388888888432</v>
      </c>
      <c r="AF53" s="1"/>
      <c r="AG53" s="1"/>
    </row>
    <row r="54" customFormat="false" ht="12.75" hidden="false" customHeight="false" outlineLevel="0" collapsed="false">
      <c r="E54" s="3"/>
      <c r="F54" s="3"/>
      <c r="G54" s="3"/>
      <c r="M54" s="0" t="n">
        <v>10.0158333333333</v>
      </c>
      <c r="N54" s="0" t="n">
        <v>10.0666666666667</v>
      </c>
      <c r="O54" s="0" t="n">
        <v>10.1188888888889</v>
      </c>
      <c r="P54" s="0" t="n">
        <v>10.0633333333333</v>
      </c>
      <c r="Q54" s="0" t="n">
        <v>10.2269444444444</v>
      </c>
      <c r="R54" s="0" t="n">
        <v>10.1280555555556</v>
      </c>
      <c r="S54" s="0" t="n">
        <v>9.90305555555556</v>
      </c>
      <c r="T54" s="0" t="n">
        <v>10.1177777777778</v>
      </c>
      <c r="U54" s="0" t="n">
        <v>10.1680555555556</v>
      </c>
      <c r="V54" s="0" t="n">
        <v>10.1094444444444</v>
      </c>
      <c r="AF54" s="1"/>
      <c r="AG54" s="1"/>
    </row>
    <row r="55" customFormat="false" ht="12.75" hidden="false" customHeight="false" outlineLevel="0" collapsed="false">
      <c r="E55" s="3"/>
      <c r="F55" s="3"/>
      <c r="G55" s="3"/>
      <c r="AF55" s="1"/>
      <c r="AG55" s="1"/>
    </row>
    <row r="56" customFormat="false" ht="12.75" hidden="false" customHeight="false" outlineLevel="0" collapsed="false">
      <c r="E56" s="3"/>
      <c r="F56" s="3"/>
      <c r="G56" s="3"/>
      <c r="AF56" s="1"/>
      <c r="AG56" s="1"/>
    </row>
    <row r="57" customFormat="false" ht="12.75" hidden="false" customHeight="false" outlineLevel="0" collapsed="false">
      <c r="E57" s="3"/>
      <c r="F57" s="3"/>
      <c r="G57" s="3"/>
      <c r="L57" s="0" t="s">
        <v>57</v>
      </c>
      <c r="M57" s="0" t="s">
        <v>58</v>
      </c>
      <c r="N57" s="0" t="s">
        <v>59</v>
      </c>
      <c r="AF57" s="1"/>
      <c r="AG57" s="1"/>
    </row>
    <row r="58" customFormat="false" ht="12.75" hidden="false" customHeight="false" outlineLevel="0" collapsed="false">
      <c r="E58" s="3"/>
      <c r="F58" s="3"/>
      <c r="G58" s="3"/>
      <c r="L58" s="0" t="n">
        <v>1</v>
      </c>
      <c r="M58" s="0" t="n">
        <v>10.0158333333333</v>
      </c>
      <c r="N58" s="0" t="n">
        <v>-0.0759722222222567</v>
      </c>
      <c r="AF58" s="1"/>
      <c r="AG58" s="1"/>
    </row>
    <row r="59" customFormat="false" ht="12.75" hidden="false" customHeight="false" outlineLevel="0" collapsed="false">
      <c r="E59" s="3"/>
      <c r="F59" s="3"/>
      <c r="G59" s="3"/>
      <c r="L59" s="0" t="n">
        <f aca="false">L58+1</f>
        <v>2</v>
      </c>
      <c r="M59" s="0" t="n">
        <v>10.0666666666667</v>
      </c>
      <c r="N59" s="0" t="n">
        <v>-0.025138888888856</v>
      </c>
      <c r="AF59" s="1"/>
      <c r="AG59" s="1"/>
    </row>
    <row r="60" customFormat="false" ht="12.75" hidden="false" customHeight="false" outlineLevel="0" collapsed="false">
      <c r="E60" s="3"/>
      <c r="F60" s="3"/>
      <c r="G60" s="3"/>
      <c r="L60" s="0" t="n">
        <f aca="false">L59+1</f>
        <v>3</v>
      </c>
      <c r="M60" s="0" t="n">
        <v>10.1188888888889</v>
      </c>
      <c r="N60" s="0" t="n">
        <v>0.0270833333333442</v>
      </c>
      <c r="AF60" s="1"/>
      <c r="AG60" s="1"/>
    </row>
    <row r="61" customFormat="false" ht="12.75" hidden="false" customHeight="false" outlineLevel="0" collapsed="false">
      <c r="E61" s="3"/>
      <c r="F61" s="3"/>
      <c r="G61" s="3"/>
      <c r="L61" s="0" t="n">
        <f aca="false">L60+1</f>
        <v>4</v>
      </c>
      <c r="M61" s="0" t="n">
        <v>10.0633333333333</v>
      </c>
      <c r="N61" s="0" t="n">
        <v>-0.0284722222222555</v>
      </c>
      <c r="AF61" s="1"/>
      <c r="AG61" s="1"/>
    </row>
    <row r="62" customFormat="false" ht="12.75" hidden="false" customHeight="false" outlineLevel="0" collapsed="false">
      <c r="E62" s="3"/>
      <c r="F62" s="3"/>
      <c r="G62" s="3"/>
      <c r="L62" s="0" t="n">
        <f aca="false">L61+1</f>
        <v>5</v>
      </c>
      <c r="M62" s="0" t="n">
        <v>10.2269444444444</v>
      </c>
      <c r="N62" s="0" t="n">
        <v>0.135138888888845</v>
      </c>
      <c r="AF62" s="1"/>
      <c r="AG62" s="1"/>
    </row>
    <row r="63" customFormat="false" ht="12.75" hidden="false" customHeight="false" outlineLevel="0" collapsed="false">
      <c r="E63" s="3"/>
      <c r="F63" s="3"/>
      <c r="G63" s="3"/>
      <c r="L63" s="0" t="n">
        <f aca="false">L62+1</f>
        <v>6</v>
      </c>
      <c r="M63" s="0" t="n">
        <v>10.1280555555556</v>
      </c>
      <c r="N63" s="0" t="n">
        <v>0.0362500000000434</v>
      </c>
      <c r="AF63" s="1"/>
      <c r="AG63" s="1"/>
    </row>
    <row r="64" customFormat="false" ht="12.75" hidden="false" customHeight="false" outlineLevel="0" collapsed="false">
      <c r="E64" s="3"/>
      <c r="F64" s="3"/>
      <c r="G64" s="3"/>
      <c r="L64" s="0" t="n">
        <f aca="false">L63+1</f>
        <v>7</v>
      </c>
      <c r="M64" s="0" t="n">
        <v>9.90305555555556</v>
      </c>
      <c r="N64" s="0" t="n">
        <v>-0.188749999999995</v>
      </c>
      <c r="AF64" s="1"/>
      <c r="AG64" s="1"/>
    </row>
    <row r="65" customFormat="false" ht="12.75" hidden="false" customHeight="false" outlineLevel="0" collapsed="false">
      <c r="E65" s="3"/>
      <c r="F65" s="3"/>
      <c r="G65" s="3"/>
      <c r="L65" s="0" t="n">
        <f aca="false">L64+1</f>
        <v>8</v>
      </c>
      <c r="M65" s="0" t="n">
        <v>10.1177777777778</v>
      </c>
      <c r="N65" s="0" t="n">
        <v>0.0259722222222436</v>
      </c>
      <c r="AF65" s="1"/>
      <c r="AG65" s="1"/>
    </row>
    <row r="66" customFormat="false" ht="12.75" hidden="false" customHeight="false" outlineLevel="0" collapsed="false">
      <c r="E66" s="3"/>
      <c r="F66" s="3"/>
      <c r="G66" s="3"/>
      <c r="L66" s="0" t="n">
        <f aca="false">L65+1</f>
        <v>9</v>
      </c>
      <c r="M66" s="0" t="n">
        <v>10.1680555555556</v>
      </c>
      <c r="N66" s="0" t="n">
        <v>0.0762500000000443</v>
      </c>
      <c r="AF66" s="1"/>
      <c r="AG66" s="1"/>
    </row>
    <row r="67" customFormat="false" ht="12.75" hidden="false" customHeight="false" outlineLevel="0" collapsed="false">
      <c r="E67" s="3"/>
      <c r="F67" s="3"/>
      <c r="G67" s="3"/>
      <c r="L67" s="0" t="n">
        <f aca="false">L66+1</f>
        <v>10</v>
      </c>
      <c r="M67" s="0" t="n">
        <v>10.1094444444444</v>
      </c>
      <c r="N67" s="0" t="n">
        <v>0.0176388888888432</v>
      </c>
      <c r="AF67" s="1"/>
      <c r="AG67" s="1"/>
    </row>
    <row r="68" customFormat="false" ht="12.75" hidden="false" customHeight="false" outlineLevel="0" collapsed="false">
      <c r="E68" s="3"/>
      <c r="F68" s="3"/>
      <c r="G68" s="3"/>
      <c r="AF68" s="1"/>
      <c r="AG68" s="1"/>
    </row>
    <row r="69" customFormat="false" ht="12.75" hidden="false" customHeight="false" outlineLevel="0" collapsed="false">
      <c r="C69" s="0" t="s">
        <v>60</v>
      </c>
      <c r="E69" s="3"/>
      <c r="F69" s="3"/>
      <c r="G69" s="3"/>
      <c r="AF69" s="1"/>
      <c r="AG69" s="1"/>
    </row>
    <row r="70" customFormat="false" ht="12.75" hidden="false" customHeight="false" outlineLevel="0" collapsed="false">
      <c r="C70" s="0" t="n">
        <v>10.0158333333333</v>
      </c>
      <c r="D70" s="0" t="n">
        <v>10.0666666666667</v>
      </c>
      <c r="E70" s="0" t="n">
        <v>10.1188888888889</v>
      </c>
      <c r="F70" s="0" t="n">
        <v>10.0633333333333</v>
      </c>
      <c r="G70" s="0" t="n">
        <v>10.2269444444444</v>
      </c>
      <c r="H70" s="0" t="n">
        <v>10.1280555555556</v>
      </c>
      <c r="I70" s="0" t="n">
        <v>9.90305555555556</v>
      </c>
      <c r="J70" s="0" t="n">
        <v>10.1177777777778</v>
      </c>
      <c r="AF70" s="1"/>
      <c r="AG70" s="1"/>
    </row>
    <row r="71" customFormat="false" ht="12.75" hidden="false" customHeight="false" outlineLevel="0" collapsed="false">
      <c r="C71" s="0" t="n">
        <v>10.0666666666667</v>
      </c>
      <c r="D71" s="0" t="n">
        <v>10.1188888888889</v>
      </c>
      <c r="E71" s="0" t="n">
        <v>10.0633333333333</v>
      </c>
      <c r="F71" s="0" t="n">
        <v>10.2269444444444</v>
      </c>
      <c r="G71" s="0" t="n">
        <v>10.1280555555556</v>
      </c>
      <c r="H71" s="0" t="n">
        <v>9.90305555555556</v>
      </c>
      <c r="I71" s="0" t="n">
        <v>10.1177777777778</v>
      </c>
      <c r="J71" s="0" t="n">
        <v>10.1680555555556</v>
      </c>
      <c r="AF71" s="1"/>
      <c r="AG71" s="1"/>
    </row>
    <row r="72" customFormat="false" ht="12.75" hidden="false" customHeight="false" outlineLevel="0" collapsed="false">
      <c r="C72" s="0" t="n">
        <v>10.1188888888889</v>
      </c>
      <c r="D72" s="0" t="n">
        <v>10.0633333333333</v>
      </c>
      <c r="E72" s="0" t="n">
        <v>10.2269444444444</v>
      </c>
      <c r="F72" s="0" t="n">
        <v>10.1280555555556</v>
      </c>
      <c r="G72" s="0" t="n">
        <v>9.90305555555556</v>
      </c>
      <c r="H72" s="0" t="n">
        <v>10.1177777777778</v>
      </c>
      <c r="I72" s="0" t="n">
        <v>10.1680555555556</v>
      </c>
      <c r="J72" s="0" t="n">
        <v>10.1094444444444</v>
      </c>
      <c r="AF72" s="1"/>
      <c r="AG72" s="1"/>
    </row>
    <row r="73" customFormat="false" ht="12.75" hidden="false" customHeight="false" outlineLevel="0" collapsed="false">
      <c r="C73" s="0" t="n">
        <v>10.0633333333333</v>
      </c>
      <c r="D73" s="0" t="n">
        <v>10.2269444444444</v>
      </c>
      <c r="E73" s="0" t="n">
        <v>10.1280555555556</v>
      </c>
      <c r="F73" s="0" t="n">
        <v>9.90305555555556</v>
      </c>
      <c r="G73" s="0" t="n">
        <v>10.1177777777778</v>
      </c>
      <c r="H73" s="0" t="n">
        <v>10.1680555555556</v>
      </c>
      <c r="I73" s="0" t="n">
        <v>10.1094444444444</v>
      </c>
      <c r="AF73" s="1"/>
      <c r="AG73" s="1"/>
    </row>
    <row r="74" customFormat="false" ht="12.75" hidden="false" customHeight="false" outlineLevel="0" collapsed="false">
      <c r="C74" s="0" t="n">
        <v>10.2269444444444</v>
      </c>
      <c r="D74" s="0" t="n">
        <v>10.1280555555556</v>
      </c>
      <c r="E74" s="0" t="n">
        <v>9.90305555555556</v>
      </c>
      <c r="F74" s="0" t="n">
        <v>10.1177777777778</v>
      </c>
      <c r="G74" s="0" t="n">
        <v>10.1680555555556</v>
      </c>
      <c r="H74" s="0" t="n">
        <v>10.1094444444444</v>
      </c>
      <c r="AF74" s="1"/>
      <c r="AG74" s="1"/>
    </row>
    <row r="75" customFormat="false" ht="12.75" hidden="false" customHeight="false" outlineLevel="0" collapsed="false">
      <c r="C75" s="0" t="n">
        <v>10.1280555555556</v>
      </c>
      <c r="D75" s="0" t="n">
        <v>9.90305555555556</v>
      </c>
      <c r="E75" s="0" t="n">
        <v>10.1177777777778</v>
      </c>
      <c r="F75" s="0" t="n">
        <v>10.1680555555556</v>
      </c>
      <c r="G75" s="0" t="n">
        <v>10.1094444444444</v>
      </c>
      <c r="AF75" s="1"/>
      <c r="AG75" s="1"/>
    </row>
    <row r="76" customFormat="false" ht="12.75" hidden="false" customHeight="false" outlineLevel="0" collapsed="false">
      <c r="C76" s="0" t="n">
        <v>9.90305555555556</v>
      </c>
      <c r="D76" s="0" t="n">
        <v>10.1177777777778</v>
      </c>
      <c r="E76" s="0" t="n">
        <v>10.1680555555556</v>
      </c>
      <c r="F76" s="0" t="n">
        <v>10.1094444444444</v>
      </c>
      <c r="G76" s="3"/>
      <c r="AF76" s="1"/>
      <c r="AG76" s="1"/>
    </row>
    <row r="77" customFormat="false" ht="12.75" hidden="false" customHeight="false" outlineLevel="0" collapsed="false">
      <c r="C77" s="0" t="n">
        <v>10.1177777777778</v>
      </c>
      <c r="D77" s="0" t="n">
        <v>10.1680555555556</v>
      </c>
      <c r="E77" s="0" t="n">
        <v>10.1094444444444</v>
      </c>
      <c r="F77" s="3"/>
      <c r="G77" s="3"/>
      <c r="AF77" s="1"/>
      <c r="AG77" s="1"/>
    </row>
    <row r="78" customFormat="false" ht="12.75" hidden="false" customHeight="false" outlineLevel="0" collapsed="false">
      <c r="C78" s="0" t="n">
        <v>10.1680555555556</v>
      </c>
      <c r="D78" s="0" t="n">
        <v>10.1094444444444</v>
      </c>
      <c r="E78" s="3"/>
      <c r="F78" s="3"/>
      <c r="G78" s="3"/>
      <c r="AF78" s="1"/>
      <c r="AG78" s="1"/>
    </row>
    <row r="79" customFormat="false" ht="12.75" hidden="false" customHeight="false" outlineLevel="0" collapsed="false">
      <c r="C79" s="0" t="n">
        <v>10.1094444444444</v>
      </c>
      <c r="E79" s="3"/>
      <c r="F79" s="3"/>
      <c r="G79" s="3"/>
      <c r="AF79" s="1"/>
      <c r="AG79" s="1"/>
    </row>
    <row r="80" customFormat="false" ht="12.75" hidden="false" customHeight="false" outlineLevel="0" collapsed="false">
      <c r="D80" s="0" t="n">
        <f aca="false">CORREL(C70:C79,D70:D79)</f>
        <v>-0.101669198183385</v>
      </c>
      <c r="E80" s="0" t="n">
        <f aca="false">CORREL(D70:D79,E70:E79)</f>
        <v>-0.152056972213311</v>
      </c>
      <c r="F80" s="0" t="n">
        <f aca="false">CORREL(E70:E79,F70:F79)</f>
        <v>-0.145196966163834</v>
      </c>
      <c r="G80" s="0" t="n">
        <f aca="false">CORREL(F70:F79,G70:G79)</f>
        <v>-0.136341966362939</v>
      </c>
      <c r="H80" s="0" t="n">
        <f aca="false">CORREL(G70:G79,H70:H79)</f>
        <v>-0.0579240292032515</v>
      </c>
      <c r="I80" s="0" t="n">
        <f aca="false">CORREL(H70:H79,I70:I79)</f>
        <v>-0.221011413998091</v>
      </c>
      <c r="J80" s="0" t="n">
        <f aca="false">CORREL(I70:I79,J70:J79)</f>
        <v>0.210648451135966</v>
      </c>
      <c r="AF80" s="1"/>
    </row>
    <row r="81" customFormat="false" ht="12.75" hidden="false" customHeight="false" outlineLevel="0" collapsed="false">
      <c r="E81" s="3"/>
      <c r="F81" s="3"/>
      <c r="G81" s="3"/>
      <c r="AF81" s="1"/>
    </row>
    <row r="82" customFormat="false" ht="12.75" hidden="false" customHeight="false" outlineLevel="0" collapsed="false">
      <c r="E82" s="3"/>
      <c r="F82" s="3"/>
      <c r="G82" s="3"/>
    </row>
    <row r="83" customFormat="false" ht="12.75" hidden="false" customHeight="false" outlineLevel="0" collapsed="false">
      <c r="E83" s="3"/>
      <c r="F83" s="3"/>
      <c r="G83" s="3"/>
    </row>
    <row r="84" customFormat="false" ht="12.75" hidden="false" customHeight="false" outlineLevel="0" collapsed="false">
      <c r="E84" s="3"/>
      <c r="F84" s="3"/>
      <c r="G84" s="3"/>
    </row>
    <row r="85" customFormat="false" ht="12.75" hidden="false" customHeight="false" outlineLevel="0" collapsed="false">
      <c r="E85" s="3"/>
      <c r="F85" s="3"/>
      <c r="G85" s="3"/>
    </row>
    <row r="86" customFormat="false" ht="12.75" hidden="false" customHeight="false" outlineLevel="0" collapsed="false">
      <c r="E86" s="3"/>
      <c r="F86" s="3"/>
      <c r="G86" s="3"/>
    </row>
    <row r="87" customFormat="false" ht="12.75" hidden="false" customHeight="false" outlineLevel="0" collapsed="false">
      <c r="C87" s="0" t="s">
        <v>61</v>
      </c>
      <c r="E87" s="3"/>
      <c r="F87" s="3"/>
      <c r="G87" s="3"/>
    </row>
    <row r="88" customFormat="false" ht="12.75" hidden="false" customHeight="false" outlineLevel="0" collapsed="false">
      <c r="C88" s="0" t="n">
        <v>0.025</v>
      </c>
      <c r="D88" s="0" t="n">
        <f aca="false">_xlfn.T.INV.2T(C88,9)</f>
        <v>2.68501084681645</v>
      </c>
      <c r="E88" s="3" t="n">
        <f aca="false">D88/SQRT(10)</f>
        <v>0.849074981819746</v>
      </c>
      <c r="F88" s="3"/>
      <c r="G88" s="3"/>
    </row>
    <row r="89" customFormat="false" ht="12.75" hidden="false" customHeight="false" outlineLevel="0" collapsed="false">
      <c r="E89" s="3"/>
      <c r="F89" s="3"/>
      <c r="G89" s="3"/>
    </row>
    <row r="90" customFormat="false" ht="12.75" hidden="false" customHeight="false" outlineLevel="0" collapsed="false">
      <c r="E90" s="3"/>
      <c r="F90" s="3"/>
      <c r="G90" s="3"/>
    </row>
    <row r="91" customFormat="false" ht="12.75" hidden="false" customHeight="false" outlineLevel="0" collapsed="false">
      <c r="E91" s="3"/>
      <c r="F91" s="3"/>
      <c r="G91" s="3"/>
    </row>
    <row r="92" customFormat="false" ht="12.75" hidden="false" customHeight="false" outlineLevel="0" collapsed="false">
      <c r="E92" s="3"/>
      <c r="F92" s="3"/>
      <c r="G92" s="3"/>
    </row>
    <row r="93" customFormat="false" ht="12.75" hidden="false" customHeight="false" outlineLevel="0" collapsed="false">
      <c r="E93" s="3"/>
      <c r="F93" s="3"/>
      <c r="G93" s="3"/>
    </row>
    <row r="94" customFormat="false" ht="12.75" hidden="false" customHeight="false" outlineLevel="0" collapsed="false">
      <c r="E94" s="3"/>
      <c r="F94" s="3"/>
      <c r="G94" s="3"/>
    </row>
    <row r="95" customFormat="false" ht="12.75" hidden="false" customHeight="false" outlineLevel="0" collapsed="false">
      <c r="E95" s="3"/>
      <c r="F95" s="3"/>
      <c r="G95" s="3"/>
    </row>
    <row r="96" customFormat="false" ht="12.75" hidden="false" customHeight="false" outlineLevel="0" collapsed="false">
      <c r="E96" s="3"/>
      <c r="F96" s="3"/>
      <c r="G96" s="3"/>
    </row>
    <row r="97" customFormat="false" ht="12.75" hidden="false" customHeight="false" outlineLevel="0" collapsed="false">
      <c r="E97" s="3"/>
      <c r="F97" s="3"/>
      <c r="G97" s="3"/>
    </row>
    <row r="98" customFormat="false" ht="12.75" hidden="false" customHeight="false" outlineLevel="0" collapsed="false">
      <c r="E98" s="3"/>
      <c r="F98" s="3"/>
      <c r="G98" s="3"/>
    </row>
    <row r="99" customFormat="false" ht="12.75" hidden="false" customHeight="false" outlineLevel="0" collapsed="false">
      <c r="E99" s="3"/>
      <c r="F99" s="3"/>
      <c r="G99" s="3"/>
    </row>
    <row r="100" customFormat="false" ht="12.75" hidden="false" customHeight="false" outlineLevel="0" collapsed="false">
      <c r="E100" s="3"/>
      <c r="F100" s="3"/>
      <c r="G100" s="3"/>
    </row>
    <row r="101" customFormat="false" ht="12.75" hidden="false" customHeight="false" outlineLevel="0" collapsed="false">
      <c r="E101" s="3"/>
      <c r="F101" s="3"/>
      <c r="G101" s="3"/>
    </row>
    <row r="102" customFormat="false" ht="12.75" hidden="false" customHeight="false" outlineLevel="0" collapsed="false">
      <c r="E102" s="3"/>
      <c r="F102" s="3"/>
      <c r="G102" s="3"/>
    </row>
    <row r="103" customFormat="false" ht="12.75" hidden="false" customHeight="false" outlineLevel="0" collapsed="false">
      <c r="E103" s="3"/>
      <c r="F103" s="3"/>
      <c r="G103" s="3"/>
    </row>
    <row r="104" customFormat="false" ht="12.75" hidden="false" customHeight="false" outlineLevel="0" collapsed="false">
      <c r="E104" s="3"/>
      <c r="F104" s="3"/>
      <c r="G104" s="3"/>
    </row>
    <row r="105" customFormat="false" ht="12.75" hidden="false" customHeight="false" outlineLevel="0" collapsed="false">
      <c r="E105" s="3"/>
      <c r="F105" s="3"/>
      <c r="G105" s="3"/>
    </row>
    <row r="106" customFormat="false" ht="12.75" hidden="false" customHeight="false" outlineLevel="0" collapsed="false">
      <c r="E106" s="3"/>
      <c r="F106" s="3"/>
      <c r="G106" s="3"/>
    </row>
    <row r="107" customFormat="false" ht="12.75" hidden="false" customHeight="false" outlineLevel="0" collapsed="false">
      <c r="E107" s="3"/>
      <c r="F107" s="3"/>
      <c r="G107" s="3"/>
    </row>
    <row r="108" customFormat="false" ht="12.75" hidden="false" customHeight="false" outlineLevel="0" collapsed="false">
      <c r="E108" s="3"/>
      <c r="F108" s="3"/>
      <c r="G108" s="3"/>
    </row>
    <row r="109" customFormat="false" ht="12.75" hidden="false" customHeight="false" outlineLevel="0" collapsed="false">
      <c r="E109" s="3"/>
      <c r="F109" s="3"/>
      <c r="G109" s="3"/>
    </row>
    <row r="110" customFormat="false" ht="12.75" hidden="false" customHeight="false" outlineLevel="0" collapsed="false">
      <c r="E110" s="3"/>
      <c r="F110" s="3"/>
      <c r="G110" s="3"/>
    </row>
    <row r="111" customFormat="false" ht="12.75" hidden="false" customHeight="false" outlineLevel="0" collapsed="false">
      <c r="E111" s="3"/>
      <c r="F111" s="3"/>
      <c r="G111" s="3"/>
    </row>
    <row r="112" customFormat="false" ht="12.75" hidden="false" customHeight="false" outlineLevel="0" collapsed="false">
      <c r="E112" s="3"/>
      <c r="F112" s="3"/>
      <c r="G112" s="3"/>
    </row>
    <row r="113" customFormat="false" ht="12.75" hidden="false" customHeight="false" outlineLevel="0" collapsed="false">
      <c r="E113" s="3"/>
      <c r="F113" s="3"/>
      <c r="G113" s="3"/>
    </row>
    <row r="114" customFormat="false" ht="12.75" hidden="false" customHeight="false" outlineLevel="0" collapsed="false">
      <c r="E114" s="3"/>
      <c r="F114" s="3"/>
      <c r="G11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16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N32" activeCellId="0" sqref="N32"/>
    </sheetView>
  </sheetViews>
  <sheetFormatPr defaultColWidth="11.58984375" defaultRowHeight="12.75" zeroHeight="false" outlineLevelRow="0" outlineLevelCol="0"/>
  <cols>
    <col collapsed="false" customWidth="true" hidden="false" outlineLevel="0" max="21" min="21" style="0" width="11.99"/>
    <col collapsed="false" customWidth="true" hidden="false" outlineLevel="0" max="23" min="23" style="0" width="11.99"/>
  </cols>
  <sheetData>
    <row r="1" customFormat="false" ht="25.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F1" s="1"/>
      <c r="AG1" s="2" t="s">
        <v>62</v>
      </c>
    </row>
    <row r="2" customFormat="false" ht="12.8" hidden="false" customHeight="false" outlineLevel="0" collapsed="false">
      <c r="B2" s="0" t="n">
        <v>1</v>
      </c>
      <c r="C2" s="0" t="n">
        <v>1</v>
      </c>
      <c r="D2" s="0" t="n">
        <v>1</v>
      </c>
      <c r="E2" s="0" t="n">
        <v>1</v>
      </c>
      <c r="F2" s="0" t="n">
        <f aca="false">C2*D2</f>
        <v>1</v>
      </c>
      <c r="G2" s="0" t="n">
        <f aca="false">C2*E2</f>
        <v>1</v>
      </c>
      <c r="H2" s="0" t="n">
        <f aca="false">D2*E2</f>
        <v>1</v>
      </c>
      <c r="I2" s="0" t="n">
        <f aca="false">C2*D2*E2</f>
        <v>1</v>
      </c>
      <c r="J2" s="1" t="n">
        <f aca="false">LOG(J19)</f>
        <v>0.689618702369198</v>
      </c>
      <c r="K2" s="1" t="n">
        <f aca="false">LOG(K19)</f>
        <v>0.687454115390634</v>
      </c>
      <c r="L2" s="1" t="n">
        <f aca="false">LOG(L19)</f>
        <v>0.685184619113491</v>
      </c>
      <c r="M2" s="1" t="n">
        <f aca="false">LOG(M19)</f>
        <v>0.687426811660169</v>
      </c>
      <c r="N2" s="1" t="n">
        <f aca="false">LOG(N19)</f>
        <v>0.680446192787768</v>
      </c>
      <c r="O2" s="1" t="n">
        <f aca="false">LOG(O19)</f>
        <v>0.684638101948412</v>
      </c>
      <c r="P2" s="1" t="n">
        <f aca="false">LOG(P19)</f>
        <v>0.694702645215775</v>
      </c>
      <c r="Q2" s="1" t="n">
        <f aca="false">LOG(Q19)</f>
        <v>0.685315607729645</v>
      </c>
      <c r="R2" s="1" t="n">
        <f aca="false">LOG(R19)</f>
        <v>0.683004007871904</v>
      </c>
      <c r="S2" s="1" t="n">
        <f aca="false">LOG(S19)</f>
        <v>0.685448677668164</v>
      </c>
      <c r="T2" s="1" t="n">
        <f aca="false">LOG(T19)</f>
        <v>0.686339529303298</v>
      </c>
      <c r="U2" s="0" t="n">
        <f aca="false">J2-$T2</f>
        <v>0.00327917306589909</v>
      </c>
      <c r="V2" s="0" t="n">
        <f aca="false">K2-$T2</f>
        <v>0.00111458608733606</v>
      </c>
      <c r="W2" s="0" t="n">
        <f aca="false">L2-$T2</f>
        <v>-0.00115491018980751</v>
      </c>
      <c r="X2" s="0" t="n">
        <f aca="false">M2-$T2</f>
        <v>0.00108728235687039</v>
      </c>
      <c r="Y2" s="0" t="n">
        <f aca="false">N2-$T2</f>
        <v>-0.00589333651553037</v>
      </c>
      <c r="Z2" s="0" t="n">
        <f aca="false">O2-$T2</f>
        <v>-0.00170142735488676</v>
      </c>
      <c r="AA2" s="0" t="n">
        <f aca="false">P2-$T2</f>
        <v>0.00836311591247685</v>
      </c>
      <c r="AB2" s="0" t="n">
        <f aca="false">Q2-$T2</f>
        <v>-0.0010239215736535</v>
      </c>
      <c r="AC2" s="0" t="n">
        <f aca="false">R2-$T2</f>
        <v>-0.00333552143139404</v>
      </c>
      <c r="AD2" s="0" t="n">
        <f aca="false">S2-$T2</f>
        <v>-0.000890851635134471</v>
      </c>
      <c r="AF2" s="1" t="n">
        <v>1</v>
      </c>
      <c r="AG2" s="1" t="n">
        <v>4.89348996853824</v>
      </c>
    </row>
    <row r="3" customFormat="false" ht="12.8" hidden="false" customHeight="false" outlineLevel="0" collapsed="false">
      <c r="B3" s="0" t="n">
        <v>1</v>
      </c>
      <c r="C3" s="0" t="n">
        <v>1</v>
      </c>
      <c r="D3" s="0" t="n">
        <v>-1</v>
      </c>
      <c r="E3" s="0" t="n">
        <v>-1</v>
      </c>
      <c r="F3" s="0" t="n">
        <f aca="false">C3*D3</f>
        <v>-1</v>
      </c>
      <c r="G3" s="0" t="n">
        <f aca="false">C3*E3</f>
        <v>-1</v>
      </c>
      <c r="H3" s="0" t="n">
        <f aca="false">D3*E3</f>
        <v>1</v>
      </c>
      <c r="I3" s="0" t="n">
        <f aca="false">C3*D3*E3</f>
        <v>1</v>
      </c>
      <c r="J3" s="1" t="n">
        <f aca="false">LOG(J20)</f>
        <v>1.67764832973003</v>
      </c>
      <c r="K3" s="1" t="n">
        <f aca="false">LOG(K20)</f>
        <v>1.68643166937086</v>
      </c>
      <c r="L3" s="1" t="n">
        <f aca="false">LOG(L20)</f>
        <v>1.67741403247652</v>
      </c>
      <c r="M3" s="1" t="n">
        <f aca="false">LOG(M20)</f>
        <v>1.69313396766018</v>
      </c>
      <c r="N3" s="1" t="n">
        <f aca="false">LOG(N20)</f>
        <v>1.70519382210122</v>
      </c>
      <c r="O3" s="1" t="n">
        <f aca="false">LOG(O20)</f>
        <v>1.68501813021295</v>
      </c>
      <c r="P3" s="1" t="n">
        <f aca="false">LOG(P20)</f>
        <v>1.6720026309061</v>
      </c>
      <c r="Q3" s="1" t="n">
        <f aca="false">LOG(Q20)</f>
        <v>1.67972057877815</v>
      </c>
      <c r="R3" s="1" t="n">
        <f aca="false">LOG(R20)</f>
        <v>1.68807953644865</v>
      </c>
      <c r="S3" s="1" t="n">
        <f aca="false">LOG(S20)</f>
        <v>1.66246259766033</v>
      </c>
      <c r="T3" s="1" t="n">
        <f aca="false">LOG(T20)</f>
        <v>1.68285462593738</v>
      </c>
      <c r="U3" s="0" t="n">
        <f aca="false">J3-T3</f>
        <v>-0.0052062962073498</v>
      </c>
      <c r="V3" s="0" t="n">
        <f aca="false">K3-$T3</f>
        <v>0.00357704343348453</v>
      </c>
      <c r="W3" s="0" t="n">
        <f aca="false">L3-$T3</f>
        <v>-0.00544059346085546</v>
      </c>
      <c r="X3" s="0" t="n">
        <f aca="false">M3-$T3</f>
        <v>0.0102793417228038</v>
      </c>
      <c r="Y3" s="0" t="n">
        <f aca="false">N3-$T3</f>
        <v>0.0223391961638417</v>
      </c>
      <c r="Z3" s="0" t="n">
        <f aca="false">O3-$T3</f>
        <v>0.00216350427556744</v>
      </c>
      <c r="AA3" s="0" t="n">
        <f aca="false">P3-$T3</f>
        <v>-0.0108519950312804</v>
      </c>
      <c r="AB3" s="0" t="n">
        <f aca="false">Q3-$T3</f>
        <v>-0.00313404715923138</v>
      </c>
      <c r="AC3" s="0" t="n">
        <f aca="false">R3-$T3</f>
        <v>0.00522491051127316</v>
      </c>
      <c r="AD3" s="0" t="n">
        <f aca="false">S3-$T3</f>
        <v>-0.0203920282770551</v>
      </c>
      <c r="AF3" s="1" t="n">
        <f aca="false">AF2+1</f>
        <v>2</v>
      </c>
      <c r="AG3" s="1" t="n">
        <v>4.86916078197817</v>
      </c>
    </row>
    <row r="4" customFormat="false" ht="12.8" hidden="false" customHeight="false" outlineLevel="0" collapsed="false">
      <c r="B4" s="0" t="n">
        <v>1</v>
      </c>
      <c r="C4" s="0" t="n">
        <v>1</v>
      </c>
      <c r="D4" s="0" t="n">
        <v>1</v>
      </c>
      <c r="E4" s="0" t="n">
        <v>-1</v>
      </c>
      <c r="F4" s="0" t="n">
        <f aca="false">C4*D4</f>
        <v>1</v>
      </c>
      <c r="G4" s="0" t="n">
        <f aca="false">C4*E4</f>
        <v>-1</v>
      </c>
      <c r="H4" s="0" t="n">
        <f aca="false">D4*E4</f>
        <v>-1</v>
      </c>
      <c r="I4" s="0" t="n">
        <f aca="false">C4*D4*E4</f>
        <v>-1</v>
      </c>
      <c r="J4" s="1" t="n">
        <f aca="false">LOG(J21)</f>
        <v>1.65296968239411</v>
      </c>
      <c r="K4" s="1" t="n">
        <f aca="false">LOG(K21)</f>
        <v>1.68154103070155</v>
      </c>
      <c r="L4" s="1" t="n">
        <f aca="false">LOG(L21)</f>
        <v>1.65962973666281</v>
      </c>
      <c r="M4" s="1" t="n">
        <f aca="false">LOG(M21)</f>
        <v>1.68080109418708</v>
      </c>
      <c r="N4" s="1" t="n">
        <f aca="false">LOG(N21)</f>
        <v>1.69455077445345</v>
      </c>
      <c r="O4" s="1" t="n">
        <f aca="false">LOG(O21)</f>
        <v>1.66963663906857</v>
      </c>
      <c r="P4" s="1" t="n">
        <f aca="false">LOG(P21)</f>
        <v>1.67320705649186</v>
      </c>
      <c r="Q4" s="1" t="n">
        <f aca="false">LOG(Q21)</f>
        <v>1.66579552109022</v>
      </c>
      <c r="R4" s="1" t="n">
        <f aca="false">LOG(R21)</f>
        <v>1.68370399195282</v>
      </c>
      <c r="S4" s="1" t="n">
        <f aca="false">LOG(S21)</f>
        <v>1.67373425273972</v>
      </c>
      <c r="T4" s="1" t="n">
        <f aca="false">LOG(T21)</f>
        <v>1.6737127306512</v>
      </c>
      <c r="U4" s="0" t="n">
        <f aca="false">J4-T4</f>
        <v>-0.0207430482570872</v>
      </c>
      <c r="V4" s="0" t="n">
        <f aca="false">K4-$T4</f>
        <v>0.00782830005035251</v>
      </c>
      <c r="W4" s="0" t="n">
        <f aca="false">L4-$T4</f>
        <v>-0.0140829939883864</v>
      </c>
      <c r="X4" s="0" t="n">
        <f aca="false">M4-$T4</f>
        <v>0.00708836353588582</v>
      </c>
      <c r="Y4" s="0" t="n">
        <f aca="false">N4-$T4</f>
        <v>0.02083804380225</v>
      </c>
      <c r="Z4" s="0" t="n">
        <f aca="false">O4-$T4</f>
        <v>-0.00407609158262567</v>
      </c>
      <c r="AA4" s="0" t="n">
        <f aca="false">P4-$T4</f>
        <v>-0.000505674159331226</v>
      </c>
      <c r="AB4" s="0" t="n">
        <f aca="false">Q4-$T4</f>
        <v>-0.00791720956097253</v>
      </c>
      <c r="AC4" s="0" t="n">
        <f aca="false">R4-$T4</f>
        <v>0.00999126130162775</v>
      </c>
      <c r="AD4" s="0" t="n">
        <f aca="false">S4-$T4</f>
        <v>2.15220885286804E-005</v>
      </c>
      <c r="AF4" s="1" t="n">
        <f aca="false">AF3+1</f>
        <v>3</v>
      </c>
      <c r="AG4" s="1" t="n">
        <v>4.84378233601422</v>
      </c>
    </row>
    <row r="5" customFormat="false" ht="12.8" hidden="false" customHeight="false" outlineLevel="0" collapsed="false">
      <c r="B5" s="0" t="n">
        <v>1</v>
      </c>
      <c r="C5" s="0" t="n">
        <v>1</v>
      </c>
      <c r="D5" s="0" t="n">
        <v>-1</v>
      </c>
      <c r="E5" s="0" t="n">
        <v>1</v>
      </c>
      <c r="F5" s="0" t="n">
        <f aca="false">C5*D5</f>
        <v>-1</v>
      </c>
      <c r="G5" s="0" t="n">
        <f aca="false">C5*E5</f>
        <v>1</v>
      </c>
      <c r="H5" s="0" t="n">
        <f aca="false">D5*E5</f>
        <v>-1</v>
      </c>
      <c r="I5" s="0" t="n">
        <f aca="false">C5*D5*E5</f>
        <v>-1</v>
      </c>
      <c r="J5" s="1" t="n">
        <f aca="false">LOG(J22)</f>
        <v>1.6600458286476</v>
      </c>
      <c r="K5" s="1" t="n">
        <f aca="false">LOG(K22)</f>
        <v>1.67473987647861</v>
      </c>
      <c r="L5" s="1" t="n">
        <f aca="false">LOG(L22)</f>
        <v>1.68635289880406</v>
      </c>
      <c r="M5" s="1" t="n">
        <f aca="false">LOG(M22)</f>
        <v>1.65527811502114</v>
      </c>
      <c r="N5" s="1" t="n">
        <f aca="false">LOG(N22)</f>
        <v>1.67079700586895</v>
      </c>
      <c r="O5" s="1" t="n">
        <f aca="false">LOG(O22)</f>
        <v>1.68615036510903</v>
      </c>
      <c r="P5" s="1" t="n">
        <f aca="false">LOG(P22)</f>
        <v>1.67991039983445</v>
      </c>
      <c r="Q5" s="1" t="n">
        <f aca="false">LOG(Q22)</f>
        <v>1.67874805548969</v>
      </c>
      <c r="R5" s="1" t="n">
        <f aca="false">LOG(R22)</f>
        <v>1.69454798957776</v>
      </c>
      <c r="S5" s="1" t="n">
        <f aca="false">LOG(S22)</f>
        <v>1.67476694023969</v>
      </c>
      <c r="T5" s="1" t="n">
        <f aca="false">LOG(T22)</f>
        <v>1.67628193365443</v>
      </c>
      <c r="U5" s="0" t="n">
        <f aca="false">J5-T5</f>
        <v>-0.01623610500683</v>
      </c>
      <c r="V5" s="0" t="n">
        <f aca="false">K5-$T5</f>
        <v>-0.00154205717582467</v>
      </c>
      <c r="W5" s="0" t="n">
        <f aca="false">L5-$T5</f>
        <v>0.0100709651496291</v>
      </c>
      <c r="X5" s="0" t="n">
        <f aca="false">M5-$T5</f>
        <v>-0.0210038186332961</v>
      </c>
      <c r="Y5" s="0" t="n">
        <f aca="false">N5-$T5</f>
        <v>-0.00548492778548604</v>
      </c>
      <c r="Z5" s="0" t="n">
        <f aca="false">O5-$T5</f>
        <v>0.0098684314545987</v>
      </c>
      <c r="AA5" s="0" t="n">
        <f aca="false">P5-$T5</f>
        <v>0.00362846618001167</v>
      </c>
      <c r="AB5" s="0" t="n">
        <f aca="false">Q5-$T5</f>
        <v>0.0024661218352604</v>
      </c>
      <c r="AC5" s="0" t="n">
        <f aca="false">R5-$T5</f>
        <v>0.0182660559233303</v>
      </c>
      <c r="AD5" s="0" t="n">
        <f aca="false">S5-$T5</f>
        <v>-0.00151499341474648</v>
      </c>
      <c r="AF5" s="1" t="n">
        <f aca="false">AF4+1</f>
        <v>4</v>
      </c>
      <c r="AG5" s="1" t="n">
        <v>4.86885467153905</v>
      </c>
    </row>
    <row r="6" customFormat="false" ht="12.8" hidden="false" customHeight="false" outlineLevel="0" collapsed="false">
      <c r="B6" s="0" t="n">
        <v>1</v>
      </c>
      <c r="C6" s="0" t="n">
        <v>-1</v>
      </c>
      <c r="D6" s="0" t="n">
        <v>1</v>
      </c>
      <c r="E6" s="0" t="n">
        <v>1</v>
      </c>
      <c r="F6" s="0" t="n">
        <f aca="false">C6*D6</f>
        <v>-1</v>
      </c>
      <c r="G6" s="0" t="n">
        <f aca="false">C6*E6</f>
        <v>-1</v>
      </c>
      <c r="H6" s="0" t="n">
        <f aca="false">D6*E6</f>
        <v>1</v>
      </c>
      <c r="I6" s="0" t="n">
        <f aca="false">C6*D6*E6</f>
        <v>-1</v>
      </c>
      <c r="J6" s="1" t="n">
        <f aca="false">LOG(J23)</f>
        <v>1.15767383333157</v>
      </c>
      <c r="K6" s="1" t="n">
        <f aca="false">LOG(K23)</f>
        <v>1.16286921377343</v>
      </c>
      <c r="L6" s="1" t="n">
        <f aca="false">LOG(L23)</f>
        <v>1.15477153187103</v>
      </c>
      <c r="M6" s="1" t="n">
        <f aca="false">LOG(M23)</f>
        <v>1.15607867644827</v>
      </c>
      <c r="N6" s="1" t="n">
        <f aca="false">LOG(N23)</f>
        <v>1.15158643287949</v>
      </c>
      <c r="O6" s="1" t="n">
        <f aca="false">LOG(O23)</f>
        <v>1.16206361643977</v>
      </c>
      <c r="P6" s="1" t="n">
        <f aca="false">LOG(P23)</f>
        <v>1.15886831989528</v>
      </c>
      <c r="Q6" s="1" t="n">
        <f aca="false">LOG(Q23)</f>
        <v>1.15628589750511</v>
      </c>
      <c r="R6" s="1" t="n">
        <f aca="false">LOG(R23)</f>
        <v>1.15447804101937</v>
      </c>
      <c r="S6" s="1" t="n">
        <f aca="false">LOG(S23)</f>
        <v>1.15875676580752</v>
      </c>
      <c r="T6" s="1" t="n">
        <f aca="false">LOG(T23)</f>
        <v>1.15735566309361</v>
      </c>
      <c r="U6" s="0" t="n">
        <f aca="false">J6-T6</f>
        <v>0.000318170237954662</v>
      </c>
      <c r="V6" s="0" t="n">
        <f aca="false">K6-$T6</f>
        <v>0.00551355067982207</v>
      </c>
      <c r="W6" s="0" t="n">
        <f aca="false">L6-$T6</f>
        <v>-0.00258413122258316</v>
      </c>
      <c r="X6" s="0" t="n">
        <f aca="false">M6-$T6</f>
        <v>-0.00127698664534082</v>
      </c>
      <c r="Y6" s="0" t="n">
        <f aca="false">N6-$T6</f>
        <v>-0.00576923021412124</v>
      </c>
      <c r="Z6" s="0" t="n">
        <f aca="false">O6-$T6</f>
        <v>0.00470795334615981</v>
      </c>
      <c r="AA6" s="0" t="n">
        <f aca="false">P6-$T6</f>
        <v>0.00151265680166812</v>
      </c>
      <c r="AB6" s="0" t="n">
        <f aca="false">Q6-$T6</f>
        <v>-0.00106976558850458</v>
      </c>
      <c r="AC6" s="0" t="n">
        <f aca="false">R6-$T6</f>
        <v>-0.00287762207424591</v>
      </c>
      <c r="AD6" s="0" t="n">
        <f aca="false">S6-$T6</f>
        <v>0.00140110271391203</v>
      </c>
      <c r="AF6" s="1" t="n">
        <f aca="false">AF5+1</f>
        <v>5</v>
      </c>
      <c r="AG6" s="1" t="n">
        <v>4.79122088071581</v>
      </c>
    </row>
    <row r="7" customFormat="false" ht="12.8" hidden="false" customHeight="false" outlineLevel="0" collapsed="false">
      <c r="B7" s="0" t="n">
        <v>1</v>
      </c>
      <c r="C7" s="0" t="n">
        <v>-1</v>
      </c>
      <c r="D7" s="0" t="n">
        <v>-1</v>
      </c>
      <c r="E7" s="0" t="n">
        <v>-1</v>
      </c>
      <c r="F7" s="0" t="n">
        <f aca="false">C7*D7</f>
        <v>1</v>
      </c>
      <c r="G7" s="0" t="n">
        <f aca="false">C7*E7</f>
        <v>1</v>
      </c>
      <c r="H7" s="0" t="n">
        <f aca="false">D7*E7</f>
        <v>1</v>
      </c>
      <c r="I7" s="0" t="n">
        <f aca="false">C7*D7*E7</f>
        <v>-1</v>
      </c>
      <c r="J7" s="1" t="n">
        <f aca="false">LOG(J24)</f>
        <v>1.66843317307497</v>
      </c>
      <c r="K7" s="1" t="n">
        <f aca="false">LOG(K24)</f>
        <v>1.68151565272201</v>
      </c>
      <c r="L7" s="1" t="n">
        <f aca="false">LOG(L24)</f>
        <v>1.68103502014463</v>
      </c>
      <c r="M7" s="1" t="n">
        <f aca="false">LOG(M24)</f>
        <v>1.69147993033395</v>
      </c>
      <c r="N7" s="1" t="n">
        <f aca="false">LOG(N24)</f>
        <v>1.69018618213381</v>
      </c>
      <c r="O7" s="1" t="n">
        <f aca="false">LOG(O24)</f>
        <v>1.67374038542833</v>
      </c>
      <c r="P7" s="1" t="n">
        <f aca="false">LOG(P24)</f>
        <v>1.67834205986933</v>
      </c>
      <c r="Q7" s="1" t="n">
        <f aca="false">LOG(Q24)</f>
        <v>1.68957194594832</v>
      </c>
      <c r="R7" s="1" t="n">
        <f aca="false">LOG(R24)</f>
        <v>1.68388307418215</v>
      </c>
      <c r="S7" s="1" t="n">
        <f aca="false">LOG(S24)</f>
        <v>1.67837023168201</v>
      </c>
      <c r="T7" s="1" t="n">
        <f aca="false">LOG(T24)</f>
        <v>1.68171286431213</v>
      </c>
      <c r="U7" s="0" t="n">
        <f aca="false">J7-T7</f>
        <v>-0.0132796912371584</v>
      </c>
      <c r="V7" s="0" t="n">
        <f aca="false">K7-$T7</f>
        <v>-0.000197211590115431</v>
      </c>
      <c r="W7" s="0" t="n">
        <f aca="false">L7-$T7</f>
        <v>-0.000677844167494834</v>
      </c>
      <c r="X7" s="0" t="n">
        <f aca="false">M7-$T7</f>
        <v>0.00976706602182387</v>
      </c>
      <c r="Y7" s="0" t="n">
        <f aca="false">N7-$T7</f>
        <v>0.00847331782168115</v>
      </c>
      <c r="Z7" s="0" t="n">
        <f aca="false">O7-$T7</f>
        <v>-0.00797247888379471</v>
      </c>
      <c r="AA7" s="0" t="n">
        <f aca="false">P7-$T7</f>
        <v>-0.0033708044427998</v>
      </c>
      <c r="AB7" s="0" t="n">
        <f aca="false">Q7-$T7</f>
        <v>0.00785908163618831</v>
      </c>
      <c r="AC7" s="0" t="n">
        <f aca="false">R7-$T7</f>
        <v>0.00217020987002625</v>
      </c>
      <c r="AD7" s="0" t="n">
        <f aca="false">S7-$T7</f>
        <v>-0.0033426326301158</v>
      </c>
      <c r="AF7" s="1" t="n">
        <f aca="false">AF6+1</f>
        <v>6</v>
      </c>
      <c r="AG7" s="1" t="n">
        <v>4.83769074293264</v>
      </c>
    </row>
    <row r="8" customFormat="false" ht="12.8" hidden="false" customHeight="false" outlineLevel="0" collapsed="false">
      <c r="B8" s="0" t="n">
        <v>1</v>
      </c>
      <c r="C8" s="0" t="n">
        <v>-1</v>
      </c>
      <c r="D8" s="0" t="n">
        <v>1</v>
      </c>
      <c r="E8" s="0" t="n">
        <v>-1</v>
      </c>
      <c r="F8" s="0" t="n">
        <f aca="false">C8*D8</f>
        <v>-1</v>
      </c>
      <c r="G8" s="0" t="n">
        <f aca="false">C8*E8</f>
        <v>1</v>
      </c>
      <c r="H8" s="0" t="n">
        <f aca="false">D8*E8</f>
        <v>-1</v>
      </c>
      <c r="I8" s="0" t="n">
        <f aca="false">C8*D8*E8</f>
        <v>1</v>
      </c>
      <c r="J8" s="1" t="n">
        <f aca="false">LOG(J25)</f>
        <v>1.65436655337486</v>
      </c>
      <c r="K8" s="1" t="n">
        <f aca="false">LOG(K25)</f>
        <v>1.67704217061226</v>
      </c>
      <c r="L8" s="1" t="n">
        <f aca="false">LOG(L25)</f>
        <v>1.6624703749338</v>
      </c>
      <c r="M8" s="1" t="n">
        <f aca="false">LOG(M25)</f>
        <v>1.67444254874728</v>
      </c>
      <c r="N8" s="1" t="n">
        <f aca="false">LOG(N25)</f>
        <v>1.69149469085914</v>
      </c>
      <c r="O8" s="1" t="n">
        <f aca="false">LOG(O25)</f>
        <v>1.67073157516489</v>
      </c>
      <c r="P8" s="1" t="n">
        <f aca="false">LOG(P25)</f>
        <v>1.67519964752593</v>
      </c>
      <c r="Q8" s="1" t="n">
        <f aca="false">LOG(Q25)</f>
        <v>1.67059559491201</v>
      </c>
      <c r="R8" s="1" t="n">
        <f aca="false">LOG(R25)</f>
        <v>1.6896648613336</v>
      </c>
      <c r="S8" s="1" t="n">
        <f aca="false">LOG(S25)</f>
        <v>1.67199920032519</v>
      </c>
      <c r="T8" s="1" t="n">
        <f aca="false">LOG(T25)</f>
        <v>1.67392818676607</v>
      </c>
      <c r="U8" s="0" t="n">
        <f aca="false">J8-T8</f>
        <v>-0.0195616333912079</v>
      </c>
      <c r="V8" s="0" t="n">
        <f aca="false">K8-$T8</f>
        <v>0.00311398384619088</v>
      </c>
      <c r="W8" s="0" t="n">
        <f aca="false">L8-$T8</f>
        <v>-0.0114578118322723</v>
      </c>
      <c r="X8" s="0" t="n">
        <f aca="false">M8-$T8</f>
        <v>0.000514361981208022</v>
      </c>
      <c r="Y8" s="0" t="n">
        <f aca="false">N8-$T8</f>
        <v>0.0175665040930735</v>
      </c>
      <c r="Z8" s="0" t="n">
        <f aca="false">O8-$T8</f>
        <v>-0.00319661160117857</v>
      </c>
      <c r="AA8" s="0" t="n">
        <f aca="false">P8-$T8</f>
        <v>0.00127146075985851</v>
      </c>
      <c r="AB8" s="0" t="n">
        <f aca="false">Q8-$T8</f>
        <v>-0.00333259185405743</v>
      </c>
      <c r="AC8" s="0" t="n">
        <f aca="false">R8-$T8</f>
        <v>0.0157366745675323</v>
      </c>
      <c r="AD8" s="0" t="n">
        <f aca="false">S8-$T8</f>
        <v>-0.00192898644088158</v>
      </c>
      <c r="AF8" s="1" t="n">
        <f aca="false">AF7+1</f>
        <v>7</v>
      </c>
      <c r="AG8" s="1" t="n">
        <v>4.95111079748084</v>
      </c>
    </row>
    <row r="9" customFormat="false" ht="12.8" hidden="false" customHeight="false" outlineLevel="0" collapsed="false">
      <c r="B9" s="0" t="n">
        <v>1</v>
      </c>
      <c r="C9" s="0" t="n">
        <v>-1</v>
      </c>
      <c r="D9" s="0" t="n">
        <v>-1</v>
      </c>
      <c r="E9" s="0" t="n">
        <v>1</v>
      </c>
      <c r="F9" s="0" t="n">
        <f aca="false">C9*D9</f>
        <v>1</v>
      </c>
      <c r="G9" s="0" t="n">
        <f aca="false">C9*E9</f>
        <v>-1</v>
      </c>
      <c r="H9" s="0" t="n">
        <f aca="false">D9*E9</f>
        <v>-1</v>
      </c>
      <c r="I9" s="0" t="n">
        <f aca="false">C9*D9*E9</f>
        <v>1</v>
      </c>
      <c r="J9" s="1" t="n">
        <f aca="false">LOG(J26)</f>
        <v>1.68235934929119</v>
      </c>
      <c r="K9" s="1" t="n">
        <f aca="false">LOG(K26)</f>
        <v>1.66473395042287</v>
      </c>
      <c r="L9" s="1" t="n">
        <f aca="false">LOG(L26)</f>
        <v>1.6765999160264</v>
      </c>
      <c r="M9" s="1" t="n">
        <f aca="false">LOG(M26)</f>
        <v>1.6822041407002</v>
      </c>
      <c r="N9" s="1" t="n">
        <f aca="false">LOG(N26)</f>
        <v>1.68040497703574</v>
      </c>
      <c r="O9" s="1" t="n">
        <f aca="false">LOG(O26)</f>
        <v>1.69041172868066</v>
      </c>
      <c r="P9" s="1" t="n">
        <f aca="false">LOG(P26)</f>
        <v>1.69376340631427</v>
      </c>
      <c r="Q9" s="1" t="n">
        <f aca="false">LOG(Q26)</f>
        <v>1.68040976428751</v>
      </c>
      <c r="R9" s="1" t="n">
        <f aca="false">LOG(R26)</f>
        <v>1.67872778774067</v>
      </c>
      <c r="S9" s="1" t="n">
        <f aca="false">LOG(S26)</f>
        <v>1.67350552616959</v>
      </c>
      <c r="T9" s="1" t="n">
        <f aca="false">LOG(T26)</f>
        <v>1.68038061546855</v>
      </c>
      <c r="U9" s="0" t="n">
        <f aca="false">J9-T9</f>
        <v>0.00197873382263425</v>
      </c>
      <c r="V9" s="0" t="n">
        <f aca="false">K9-$T9</f>
        <v>-0.0156466650456812</v>
      </c>
      <c r="W9" s="0" t="n">
        <f aca="false">L9-$T9</f>
        <v>-0.00378069944215254</v>
      </c>
      <c r="X9" s="0" t="n">
        <f aca="false">M9-$T9</f>
        <v>0.00182352523164897</v>
      </c>
      <c r="Y9" s="0" t="n">
        <f aca="false">N9-$T9</f>
        <v>2.43615671839947E-005</v>
      </c>
      <c r="Z9" s="0" t="n">
        <f aca="false">O9-$T9</f>
        <v>0.0100311132121029</v>
      </c>
      <c r="AA9" s="0" t="n">
        <f aca="false">P9-$T9</f>
        <v>0.0133827908457129</v>
      </c>
      <c r="AB9" s="0" t="n">
        <f aca="false">Q9-$T9</f>
        <v>2.91488189585465E-005</v>
      </c>
      <c r="AC9" s="0" t="n">
        <f aca="false">R9-$T9</f>
        <v>-0.00165282772788578</v>
      </c>
      <c r="AD9" s="0" t="n">
        <f aca="false">S9-$T9</f>
        <v>-0.00687508929896508</v>
      </c>
      <c r="AF9" s="1" t="n">
        <f aca="false">AF8+1</f>
        <v>8</v>
      </c>
      <c r="AG9" s="1" t="n">
        <v>4.84524350134049</v>
      </c>
    </row>
    <row r="10" customFormat="false" ht="12.75" hidden="false" customHeight="false" outlineLevel="0" collapsed="false">
      <c r="A10" s="0" t="s">
        <v>30</v>
      </c>
      <c r="B10" s="0" t="n">
        <f aca="false" t="array" ref="B10:B10">SUM(B$2:B$9 * $T$2:$T$9)</f>
        <v>11.9125661491867</v>
      </c>
      <c r="C10" s="0" t="n">
        <f aca="false" t="array" ref="C10:C10">SUM(C$2:C$9 * $T$2:$T$9)</f>
        <v>-0.474188510094055</v>
      </c>
      <c r="D10" s="0" t="n">
        <f aca="false" t="array" ref="D10:D10">SUM(D$2:D$9 * $T$2:$T$9)</f>
        <v>-1.52989392955832</v>
      </c>
      <c r="E10" s="0" t="n">
        <f aca="false" t="array" ref="E10:E10">SUM(E$2:E$9 * $T$2:$T$9)</f>
        <v>-1.51185066614688</v>
      </c>
      <c r="F10" s="0" t="n">
        <f aca="false" t="array" ref="F10:F10">SUM(F$2:F$9 * $T$2:$T$9)</f>
        <v>-0.46827466971632</v>
      </c>
      <c r="G10" s="0" t="n">
        <f aca="false" t="array" ref="G10:G10">SUM(G$2:G$9 * $T$2:$T$9)</f>
        <v>-0.476041121114811</v>
      </c>
      <c r="H10" s="0" t="n">
        <f aca="false" t="array" ref="H10:H10">SUM(H$2:H$9 * $T$2:$T$9)</f>
        <v>-1.49604078389383</v>
      </c>
      <c r="I10" s="0" t="n">
        <f aca="false" t="array" ref="I10:I10">SUM(I$2:I$9 * $T$2:$T$9)</f>
        <v>-0.46556023423607</v>
      </c>
      <c r="J10" s="3"/>
      <c r="K10" s="3"/>
      <c r="L10" s="3"/>
      <c r="M10" s="3"/>
      <c r="U10" s="0" t="n">
        <f aca="false">SUM(U$2:U$9)</f>
        <v>-0.0694506969731453</v>
      </c>
      <c r="V10" s="0" t="n">
        <f aca="false">SUM(V$2:V$9)</f>
        <v>0.0037615302855647</v>
      </c>
      <c r="W10" s="0" t="n">
        <f aca="false">SUM(W$2:W$9)</f>
        <v>-0.0291080191539231</v>
      </c>
      <c r="X10" s="0" t="n">
        <f aca="false">SUM(X$2:X$9)</f>
        <v>0.00827913557160387</v>
      </c>
      <c r="Y10" s="0" t="n">
        <f aca="false">SUM(Y$2:Y$9)</f>
        <v>0.0520939289328927</v>
      </c>
      <c r="Z10" s="0" t="n">
        <f aca="false">SUM(Z$2:Z$9)</f>
        <v>0.00982439286594317</v>
      </c>
      <c r="AA10" s="0" t="n">
        <f aca="false">SUM(AA$2:AA$9)</f>
        <v>0.0134300168663166</v>
      </c>
      <c r="AB10" s="0" t="n">
        <f aca="false">SUM(AB$2:AB$9)</f>
        <v>-0.00612318344601215</v>
      </c>
      <c r="AC10" s="0" t="n">
        <f aca="false">SUM(AC$2:AC$9)</f>
        <v>0.043523140940264</v>
      </c>
      <c r="AD10" s="0" t="n">
        <f aca="false">SUM(AD$2:AD$9)</f>
        <v>-0.0335219568944578</v>
      </c>
      <c r="AE10" s="0" t="s">
        <v>30</v>
      </c>
      <c r="AF10" s="1" t="n">
        <f aca="false">AF9+1</f>
        <v>9</v>
      </c>
      <c r="AG10" s="1" t="n">
        <v>4.81952245284563</v>
      </c>
    </row>
    <row r="11" customFormat="false" ht="12.75" hidden="false" customHeight="false" outlineLevel="0" collapsed="false">
      <c r="A11" s="0" t="s">
        <v>31</v>
      </c>
      <c r="B11" s="0" t="n">
        <f aca="false">B10/8</f>
        <v>1.48907076864833</v>
      </c>
      <c r="C11" s="0" t="n">
        <f aca="false">C10/8</f>
        <v>-0.0592735637617568</v>
      </c>
      <c r="D11" s="0" t="n">
        <f aca="false">D10/8</f>
        <v>-0.19123674119479</v>
      </c>
      <c r="E11" s="0" t="n">
        <f aca="false">E10/8</f>
        <v>-0.18898133326836</v>
      </c>
      <c r="F11" s="0" t="n">
        <f aca="false">F10/8</f>
        <v>-0.05853433371454</v>
      </c>
      <c r="G11" s="0" t="n">
        <f aca="false">G10/8</f>
        <v>-0.0595051401393514</v>
      </c>
      <c r="H11" s="0" t="n">
        <f aca="false">H10/8</f>
        <v>-0.187005097986729</v>
      </c>
      <c r="I11" s="0" t="n">
        <f aca="false">I10/8</f>
        <v>-0.0581950292795087</v>
      </c>
      <c r="J11" s="3"/>
      <c r="K11" s="3"/>
      <c r="L11" s="3"/>
      <c r="M11" s="3"/>
      <c r="U11" s="0" t="n">
        <f aca="false">U10/8</f>
        <v>-0.00868133712164316</v>
      </c>
      <c r="V11" s="0" t="n">
        <f aca="false">V10/8</f>
        <v>0.000470191285695587</v>
      </c>
      <c r="W11" s="0" t="n">
        <f aca="false">W10/8</f>
        <v>-0.00363850239424039</v>
      </c>
      <c r="X11" s="0" t="n">
        <f aca="false">X10/8</f>
        <v>0.00103489194645048</v>
      </c>
      <c r="Y11" s="0" t="n">
        <f aca="false">Y10/8</f>
        <v>0.00651174111661158</v>
      </c>
      <c r="Z11" s="0" t="n">
        <f aca="false">Z10/8</f>
        <v>0.0012280491082429</v>
      </c>
      <c r="AA11" s="0" t="n">
        <f aca="false">AA10/8</f>
        <v>0.00167875210828958</v>
      </c>
      <c r="AB11" s="0" t="n">
        <f aca="false">AB10/8</f>
        <v>-0.000765397930751518</v>
      </c>
      <c r="AC11" s="0" t="n">
        <f aca="false">AC10/8</f>
        <v>0.005440392617533</v>
      </c>
      <c r="AD11" s="0" t="n">
        <f aca="false">AD10/8</f>
        <v>-0.00419024461180723</v>
      </c>
      <c r="AE11" s="0" t="s">
        <v>31</v>
      </c>
      <c r="AF11" s="1" t="n">
        <f aca="false">AF10+1</f>
        <v>10</v>
      </c>
      <c r="AG11" s="1" t="n">
        <v>4.84672833494998</v>
      </c>
    </row>
    <row r="12" customFormat="false" ht="12.75" hidden="false" customHeight="false" outlineLevel="0" collapsed="false">
      <c r="A12" s="0" t="s">
        <v>63</v>
      </c>
      <c r="C12" s="0" t="n">
        <f aca="false">80*POWER(C11,2)</f>
        <v>0.281068428881524</v>
      </c>
      <c r="D12" s="0" t="n">
        <f aca="false">80*POWER(D11,2)</f>
        <v>2.92571929462425</v>
      </c>
      <c r="E12" s="0" t="n">
        <f aca="false">80*POWER(E11,2)</f>
        <v>2.85711554591094</v>
      </c>
      <c r="F12" s="0" t="n">
        <f aca="false">80*POWER(F11,2)</f>
        <v>0.274101457872411</v>
      </c>
      <c r="G12" s="0" t="n">
        <f aca="false">80*POWER(G11,2)</f>
        <v>0.283268936240308</v>
      </c>
      <c r="H12" s="0" t="n">
        <f aca="false">80*POWER(H11,2)</f>
        <v>2.79767253384209</v>
      </c>
      <c r="I12" s="0" t="n">
        <f aca="false">80*POWER(I11,2)</f>
        <v>0.27093291462743</v>
      </c>
      <c r="J12" s="3"/>
      <c r="K12" s="3"/>
      <c r="L12" s="3"/>
      <c r="M12" s="3"/>
      <c r="U12" s="0" t="n">
        <f aca="false" t="array" ref="U12:U12">SUM(POWER(U2:U9, 2))</f>
        <v>0.00129476797311088</v>
      </c>
      <c r="V12" s="0" t="n">
        <f aca="false" t="array" ref="V12:V12">SUM(POWER(V2:V9, 2))</f>
        <v>0.000362650919839302</v>
      </c>
      <c r="W12" s="0" t="n">
        <f aca="false" t="array" ref="W12:W12">SUM(POWER(W2:W9, 2))</f>
        <v>0.000483401280621385</v>
      </c>
      <c r="X12" s="0" t="n">
        <f aca="false" t="array" ref="X12:X12">SUM(POWER(X2:X9, 2))</f>
        <v>0.000698868430060228</v>
      </c>
      <c r="Y12" s="0" t="n">
        <f aca="false" t="array" ref="Y12:Y12">SUM(POWER(Y2:Y9, 2))</f>
        <v>0.00141174339455704</v>
      </c>
      <c r="Z12" s="0" t="n">
        <f aca="false" t="array" ref="Z12:Z12">SUM(POWER(Z2:Z9, 2))</f>
        <v>0.000318142870023406</v>
      </c>
      <c r="AA12" s="0" t="n">
        <f aca="false" t="array" ref="AA12:AA12">SUM(POWER(AA2:AA9, 2))</f>
        <v>0.000395495133574552</v>
      </c>
      <c r="AB12" s="0" t="n">
        <f aca="false" t="array" ref="AB12:AB12">SUM(POWER(AB2:AB9, 2))</f>
        <v>0.00015365121182198</v>
      </c>
      <c r="AC12" s="0" t="n">
        <f aca="false" t="array" ref="AC12:AC12">SUM(POWER(AC2:AC9, 2))</f>
        <v>0.000735264780086367</v>
      </c>
      <c r="AD12" s="0" t="n">
        <f aca="false" t="array" ref="AD12:AD12">SUM(POWER(AD2:AD9, 2))</f>
        <v>0.000483048225407752</v>
      </c>
      <c r="AE12" s="0" t="s">
        <v>33</v>
      </c>
      <c r="AF12" s="1" t="n">
        <f aca="false">AF11+1</f>
        <v>11</v>
      </c>
      <c r="AG12" s="1" t="n">
        <v>47.6045352625059</v>
      </c>
    </row>
    <row r="13" customFormat="false" ht="12.8" hidden="false" customHeight="false" outlineLevel="0" collapsed="false">
      <c r="A13" s="0" t="s">
        <v>34</v>
      </c>
      <c r="C13" s="5" t="n">
        <f aca="false">C12/$B$17</f>
        <v>0.0289874343396473</v>
      </c>
      <c r="D13" s="0" t="n">
        <f aca="false">D12/$B$17</f>
        <v>0.301738250313799</v>
      </c>
      <c r="E13" s="0" t="n">
        <f aca="false">E12/$B$17</f>
        <v>0.294662938905847</v>
      </c>
      <c r="F13" s="0" t="n">
        <f aca="false">F12/$B$17</f>
        <v>0.0282689096178329</v>
      </c>
      <c r="G13" s="0" t="n">
        <f aca="false">G12/$B$17</f>
        <v>0.0292143792968966</v>
      </c>
      <c r="H13" s="0" t="n">
        <f aca="false">H12/$B$17</f>
        <v>0.288532401882698</v>
      </c>
      <c r="I13" s="0" t="n">
        <f aca="false">I12/$B$17</f>
        <v>0.0279421282015362</v>
      </c>
      <c r="J13" s="3"/>
      <c r="K13" s="3"/>
      <c r="L13" s="3"/>
      <c r="M13" s="3"/>
      <c r="AF13" s="1" t="n">
        <f aca="false">AF12+1</f>
        <v>12</v>
      </c>
      <c r="AG13" s="1" t="n">
        <v>48.5771095114995</v>
      </c>
    </row>
    <row r="14" customFormat="false" ht="12.8" hidden="false" customHeight="false" outlineLevel="0" collapsed="false">
      <c r="A14" s="0" t="s">
        <v>36</v>
      </c>
      <c r="C14" s="0" t="n">
        <f aca="false">_xlfn.CONFIDENCE.T(0.01,$B$19,80)</f>
        <v>2.59735307473902E-005</v>
      </c>
      <c r="D14" s="0" t="n">
        <f aca="false">_xlfn.CONFIDENCE.T(0.01,$B$19,80)</f>
        <v>2.59735307473902E-005</v>
      </c>
      <c r="E14" s="0" t="n">
        <f aca="false">_xlfn.CONFIDENCE.T(0.01,$B$19,80)</f>
        <v>2.59735307473902E-005</v>
      </c>
      <c r="F14" s="0" t="n">
        <f aca="false">_xlfn.CONFIDENCE.T(0.01,$B$19,80)</f>
        <v>2.59735307473902E-005</v>
      </c>
      <c r="G14" s="0" t="n">
        <f aca="false">_xlfn.CONFIDENCE.T(0.01,$B$19,80)</f>
        <v>2.59735307473902E-005</v>
      </c>
      <c r="H14" s="0" t="n">
        <f aca="false">_xlfn.CONFIDENCE.T(0.01,$B$19,80)</f>
        <v>2.59735307473902E-005</v>
      </c>
      <c r="I14" s="0" t="n">
        <f aca="false">_xlfn.CONFIDENCE.T(0.01,$B$19,80)</f>
        <v>2.59735307473902E-005</v>
      </c>
      <c r="J14" s="3"/>
      <c r="K14" s="3"/>
      <c r="L14" s="3"/>
      <c r="M14" s="3"/>
      <c r="AF14" s="1" t="n">
        <f aca="false">AF13+1</f>
        <v>13</v>
      </c>
      <c r="AG14" s="1" t="n">
        <v>47.5788600484644</v>
      </c>
    </row>
    <row r="15" customFormat="false" ht="12.75" hidden="false" customHeight="false" outlineLevel="0" collapsed="false">
      <c r="J15" s="3"/>
      <c r="K15" s="3"/>
      <c r="L15" s="3"/>
      <c r="M15" s="3"/>
      <c r="AF15" s="1" t="n">
        <f aca="false">AF14+1</f>
        <v>14</v>
      </c>
      <c r="AG15" s="1" t="n">
        <v>49.3325957700033</v>
      </c>
    </row>
    <row r="16" customFormat="false" ht="12.75" hidden="false" customHeight="false" outlineLevel="0" collapsed="false">
      <c r="U16" s="0" t="n">
        <f aca="false">SUM(U12:AD12)/$B$17</f>
        <v>0.000653557441742325</v>
      </c>
      <c r="AF16" s="1" t="n">
        <f aca="false">AF15+1</f>
        <v>15</v>
      </c>
      <c r="AG16" s="1" t="n">
        <v>50.7217024609348</v>
      </c>
    </row>
    <row r="17" customFormat="false" ht="12.8" hidden="false" customHeight="false" outlineLevel="0" collapsed="false">
      <c r="A17" s="0" t="s">
        <v>37</v>
      </c>
      <c r="B17" s="0" t="n">
        <f aca="false">SUM(C12:I12) + SUM(U12:AD12)</f>
        <v>9.69621614621805</v>
      </c>
      <c r="AF17" s="1" t="n">
        <f aca="false">AF16+1</f>
        <v>16</v>
      </c>
      <c r="AG17" s="1" t="n">
        <v>48.4192580439026</v>
      </c>
    </row>
    <row r="18" customFormat="false" ht="12.8" hidden="false" customHeight="false" outlineLevel="0" collapsed="false">
      <c r="A18" s="0" t="s">
        <v>33</v>
      </c>
      <c r="B18" s="0" t="n">
        <f aca="false">SUM(U12:AD12)</f>
        <v>0.00633703421910289</v>
      </c>
      <c r="AF18" s="1" t="n">
        <f aca="false">AF17+1</f>
        <v>17</v>
      </c>
      <c r="AG18" s="1" t="n">
        <v>46.9896955178388</v>
      </c>
    </row>
    <row r="19" customFormat="false" ht="12.8" hidden="false" customHeight="false" outlineLevel="0" collapsed="false">
      <c r="A19" s="0" t="s">
        <v>38</v>
      </c>
      <c r="B19" s="0" t="n">
        <f aca="false">B18/72</f>
        <v>8.80143641542068E-005</v>
      </c>
      <c r="J19" s="1" t="n">
        <v>4.89348996853824</v>
      </c>
      <c r="K19" s="1" t="n">
        <v>4.86916078197817</v>
      </c>
      <c r="L19" s="1" t="n">
        <v>4.84378233601422</v>
      </c>
      <c r="M19" s="1" t="n">
        <v>4.86885467153905</v>
      </c>
      <c r="N19" s="1" t="n">
        <v>4.79122088071581</v>
      </c>
      <c r="O19" s="1" t="n">
        <v>4.83769074293264</v>
      </c>
      <c r="P19" s="1" t="n">
        <v>4.95111079748084</v>
      </c>
      <c r="Q19" s="1" t="n">
        <v>4.84524350134049</v>
      </c>
      <c r="R19" s="1" t="n">
        <v>4.81952245284563</v>
      </c>
      <c r="S19" s="1" t="n">
        <v>4.84672833494998</v>
      </c>
      <c r="T19" s="0" t="n">
        <f aca="false">AVERAGE(J19:S19)</f>
        <v>4.85668044683351</v>
      </c>
      <c r="AF19" s="1" t="n">
        <f aca="false">AF18+1</f>
        <v>18</v>
      </c>
      <c r="AG19" s="1" t="n">
        <v>47.832224500559</v>
      </c>
    </row>
    <row r="20" customFormat="false" ht="12.8" hidden="false" customHeight="false" outlineLevel="0" collapsed="false">
      <c r="E20" s="0" t="s">
        <v>39</v>
      </c>
      <c r="F20" s="0" t="n">
        <f aca="false">SUM(C13:I13) + U16</f>
        <v>1</v>
      </c>
      <c r="J20" s="1" t="n">
        <v>47.6045352625059</v>
      </c>
      <c r="K20" s="1" t="n">
        <v>48.5771095114995</v>
      </c>
      <c r="L20" s="1" t="n">
        <v>47.5788600484644</v>
      </c>
      <c r="M20" s="1" t="n">
        <v>49.3325957700033</v>
      </c>
      <c r="N20" s="1" t="n">
        <v>50.7217024609348</v>
      </c>
      <c r="O20" s="1" t="n">
        <v>48.4192580439026</v>
      </c>
      <c r="P20" s="1" t="n">
        <v>46.9896955178388</v>
      </c>
      <c r="Q20" s="1" t="n">
        <v>47.832224500559</v>
      </c>
      <c r="R20" s="1" t="n">
        <v>48.761778397491</v>
      </c>
      <c r="S20" s="1" t="n">
        <v>45.9687397595938</v>
      </c>
      <c r="T20" s="0" t="n">
        <f aca="false">AVERAGE(J20:S20)</f>
        <v>48.1786499272793</v>
      </c>
      <c r="AF20" s="1" t="n">
        <f aca="false">AF19+1</f>
        <v>19</v>
      </c>
      <c r="AG20" s="1" t="n">
        <v>48.761778397491</v>
      </c>
    </row>
    <row r="21" customFormat="false" ht="12.8" hidden="false" customHeight="false" outlineLevel="0" collapsed="false">
      <c r="J21" s="1" t="n">
        <v>44.9748457366973</v>
      </c>
      <c r="K21" s="1" t="n">
        <v>48.0331458218385</v>
      </c>
      <c r="L21" s="1" t="n">
        <v>45.6698659282626</v>
      </c>
      <c r="M21" s="1" t="n">
        <v>47.9513782195077</v>
      </c>
      <c r="N21" s="1" t="n">
        <v>49.4937971973335</v>
      </c>
      <c r="O21" s="1" t="n">
        <v>46.7343965242548</v>
      </c>
      <c r="P21" s="1" t="n">
        <v>47.120192552847</v>
      </c>
      <c r="Q21" s="1" t="n">
        <v>46.3228766342219</v>
      </c>
      <c r="R21" s="1" t="n">
        <v>48.2729669204561</v>
      </c>
      <c r="S21" s="1" t="n">
        <v>47.1774271566236</v>
      </c>
      <c r="T21" s="0" t="n">
        <f aca="false">AVERAGE(J21:S21)</f>
        <v>47.1750892692043</v>
      </c>
      <c r="AF21" s="1" t="n">
        <f aca="false">AF20+1</f>
        <v>20</v>
      </c>
      <c r="AG21" s="1" t="n">
        <v>45.9687397595938</v>
      </c>
    </row>
    <row r="22" customFormat="false" ht="12.8" hidden="false" customHeight="false" outlineLevel="0" collapsed="false">
      <c r="J22" s="1" t="n">
        <v>45.7136426098933</v>
      </c>
      <c r="K22" s="1" t="n">
        <v>47.2867946773557</v>
      </c>
      <c r="L22" s="1" t="n">
        <v>48.5682995919229</v>
      </c>
      <c r="M22" s="1" t="n">
        <v>45.214539813771</v>
      </c>
      <c r="N22" s="1" t="n">
        <v>46.8594304695175</v>
      </c>
      <c r="O22" s="1" t="n">
        <v>48.5456549941621</v>
      </c>
      <c r="P22" s="1" t="n">
        <v>47.8531355374041</v>
      </c>
      <c r="Q22" s="1" t="n">
        <v>47.7252327960306</v>
      </c>
      <c r="R22" s="1" t="n">
        <v>49.4934798236711</v>
      </c>
      <c r="S22" s="1" t="n">
        <v>47.2897415220488</v>
      </c>
      <c r="T22" s="0" t="n">
        <f aca="false">AVERAGE(J22:S22)</f>
        <v>47.4549951835777</v>
      </c>
      <c r="AF22" s="1" t="n">
        <f aca="false">AF21+1</f>
        <v>21</v>
      </c>
      <c r="AG22" s="1" t="n">
        <v>44.9748457366973</v>
      </c>
    </row>
    <row r="23" customFormat="false" ht="12.8" hidden="false" customHeight="false" outlineLevel="0" collapsed="false">
      <c r="J23" s="1" t="n">
        <v>14.3771840805209</v>
      </c>
      <c r="K23" s="1" t="n">
        <v>14.5502084028727</v>
      </c>
      <c r="L23" s="1" t="n">
        <v>14.281424617992</v>
      </c>
      <c r="M23" s="1" t="n">
        <v>14.3244737681458</v>
      </c>
      <c r="N23" s="1" t="n">
        <v>14.1770683404926</v>
      </c>
      <c r="O23" s="1" t="n">
        <v>14.5232434176759</v>
      </c>
      <c r="P23" s="1" t="n">
        <v>14.4167816173231</v>
      </c>
      <c r="Q23" s="1" t="n">
        <v>14.331310237386</v>
      </c>
      <c r="R23" s="1" t="n">
        <v>14.2717766678184</v>
      </c>
      <c r="S23" s="1" t="n">
        <v>14.413078958283</v>
      </c>
      <c r="T23" s="0" t="n">
        <f aca="false">AVERAGE(J23:S23)</f>
        <v>14.366655010851</v>
      </c>
      <c r="AF23" s="1" t="n">
        <f aca="false">AF22+1</f>
        <v>22</v>
      </c>
      <c r="AG23" s="1" t="n">
        <v>48.0331458218385</v>
      </c>
    </row>
    <row r="24" customFormat="false" ht="12.8" hidden="false" customHeight="false" outlineLevel="0" collapsed="false">
      <c r="J24" s="1" t="n">
        <v>46.6050709079797</v>
      </c>
      <c r="K24" s="1" t="n">
        <v>48.0303390890166</v>
      </c>
      <c r="L24" s="1" t="n">
        <v>47.9772134396786</v>
      </c>
      <c r="M24" s="1" t="n">
        <v>49.1450668700239</v>
      </c>
      <c r="N24" s="1" t="n">
        <v>48.9988832662306</v>
      </c>
      <c r="O24" s="1" t="n">
        <v>47.1780933555393</v>
      </c>
      <c r="P24" s="1" t="n">
        <v>47.6806382126548</v>
      </c>
      <c r="Q24" s="1" t="n">
        <v>48.9296316064629</v>
      </c>
      <c r="R24" s="1" t="n">
        <v>48.2928764829644</v>
      </c>
      <c r="S24" s="1" t="n">
        <v>47.6837312604191</v>
      </c>
      <c r="T24" s="0" t="n">
        <f aca="false">AVERAGE(J24:S24)</f>
        <v>48.052154449097</v>
      </c>
      <c r="AF24" s="1" t="n">
        <f aca="false">AF23+1</f>
        <v>23</v>
      </c>
      <c r="AG24" s="1" t="n">
        <v>45.6698659282626</v>
      </c>
    </row>
    <row r="25" customFormat="false" ht="12.8" hidden="false" customHeight="false" outlineLevel="0" collapsed="false">
      <c r="J25" s="1" t="n">
        <v>45.1197363627644</v>
      </c>
      <c r="K25" s="1" t="n">
        <v>47.5381383910685</v>
      </c>
      <c r="L25" s="1" t="n">
        <v>45.9695629675237</v>
      </c>
      <c r="M25" s="1" t="n">
        <v>47.2544321577226</v>
      </c>
      <c r="N25" s="1" t="n">
        <v>49.1467372097478</v>
      </c>
      <c r="O25" s="1" t="n">
        <v>46.8523711705813</v>
      </c>
      <c r="P25" s="1" t="n">
        <v>47.3368819161281</v>
      </c>
      <c r="Q25" s="1" t="n">
        <v>46.837703703574</v>
      </c>
      <c r="R25" s="1" t="n">
        <v>48.9401010048291</v>
      </c>
      <c r="S25" s="1" t="n">
        <v>46.989324338092</v>
      </c>
      <c r="T25" s="0" t="n">
        <f aca="false">AVERAGE(J25:S25)</f>
        <v>47.1984989222032</v>
      </c>
      <c r="AF25" s="1" t="n">
        <f aca="false">AF24+1</f>
        <v>24</v>
      </c>
      <c r="AG25" s="1" t="n">
        <v>47.9513782195077</v>
      </c>
    </row>
    <row r="26" customFormat="false" ht="12.8" hidden="false" customHeight="false" outlineLevel="0" collapsed="false">
      <c r="J26" s="1" t="n">
        <v>48.1237375115231</v>
      </c>
      <c r="K26" s="1" t="n">
        <v>46.2097852701435</v>
      </c>
      <c r="L26" s="1" t="n">
        <v>47.4897535748597</v>
      </c>
      <c r="M26" s="1" t="n">
        <v>48.1065420755134</v>
      </c>
      <c r="N26" s="1" t="n">
        <v>47.907662021282</v>
      </c>
      <c r="O26" s="1" t="n">
        <v>49.0243369609669</v>
      </c>
      <c r="P26" s="1" t="n">
        <v>49.404147118527</v>
      </c>
      <c r="Q26" s="1" t="n">
        <v>47.9081901129655</v>
      </c>
      <c r="R26" s="1" t="n">
        <v>47.7230055964908</v>
      </c>
      <c r="S26" s="1" t="n">
        <v>47.1525871217772</v>
      </c>
      <c r="T26" s="0" t="n">
        <f aca="false">AVERAGE(J26:S26)</f>
        <v>47.9049747364049</v>
      </c>
      <c r="AF26" s="1" t="n">
        <f aca="false">AF25+1</f>
        <v>25</v>
      </c>
      <c r="AG26" s="1" t="n">
        <v>49.4937971973335</v>
      </c>
    </row>
    <row r="27" customFormat="false" ht="12.75" hidden="false" customHeight="false" outlineLevel="0" collapsed="false">
      <c r="AF27" s="1" t="n">
        <f aca="false">AF26+1</f>
        <v>26</v>
      </c>
      <c r="AG27" s="1" t="n">
        <v>46.7343965242548</v>
      </c>
    </row>
    <row r="28" customFormat="false" ht="12.75" hidden="false" customHeight="false" outlineLevel="0" collapsed="false">
      <c r="AF28" s="1" t="n">
        <f aca="false">AF27+1</f>
        <v>27</v>
      </c>
      <c r="AG28" s="1" t="n">
        <v>47.120192552847</v>
      </c>
    </row>
    <row r="29" customFormat="false" ht="12.75" hidden="false" customHeight="false" outlineLevel="0" collapsed="false">
      <c r="AF29" s="1" t="n">
        <f aca="false">AF28+1</f>
        <v>28</v>
      </c>
      <c r="AG29" s="1" t="n">
        <v>46.3228766342219</v>
      </c>
    </row>
    <row r="30" customFormat="false" ht="12.75" hidden="false" customHeight="false" outlineLevel="0" collapsed="false">
      <c r="AF30" s="1" t="n">
        <f aca="false">AF29+1</f>
        <v>29</v>
      </c>
      <c r="AG30" s="1" t="n">
        <v>48.2729669204561</v>
      </c>
    </row>
    <row r="31" customFormat="false" ht="12.75" hidden="false" customHeight="false" outlineLevel="0" collapsed="false">
      <c r="AF31" s="1" t="n">
        <f aca="false">AF30+1</f>
        <v>30</v>
      </c>
      <c r="AG31" s="1" t="n">
        <v>47.1774271566236</v>
      </c>
    </row>
    <row r="32" customFormat="false" ht="12.8" hidden="false" customHeight="false" outlineLevel="0" collapsed="false">
      <c r="N32" s="0" t="n">
        <v>0.0289874343396473</v>
      </c>
      <c r="O32" s="0" t="n">
        <v>0.301738250313799</v>
      </c>
      <c r="P32" s="0" t="n">
        <v>0.294662938905847</v>
      </c>
      <c r="Q32" s="0" t="n">
        <v>0.0282689096178329</v>
      </c>
      <c r="R32" s="0" t="n">
        <v>0.0292143792968966</v>
      </c>
      <c r="S32" s="0" t="n">
        <v>0.288532401882698</v>
      </c>
      <c r="T32" s="0" t="n">
        <v>0.0279421282015362</v>
      </c>
      <c r="U32" s="0" t="n">
        <v>0.0289874343396473</v>
      </c>
      <c r="AF32" s="1" t="n">
        <f aca="false">AF31+1</f>
        <v>31</v>
      </c>
      <c r="AG32" s="1" t="n">
        <v>45.7136426098933</v>
      </c>
    </row>
    <row r="33" customFormat="false" ht="12.75" hidden="false" customHeight="false" outlineLevel="0" collapsed="false">
      <c r="AF33" s="1" t="n">
        <f aca="false">AF32+1</f>
        <v>32</v>
      </c>
      <c r="AG33" s="1" t="n">
        <v>47.2867946773557</v>
      </c>
    </row>
    <row r="34" customFormat="false" ht="12.75" hidden="false" customHeight="false" outlineLevel="0" collapsed="false">
      <c r="AF34" s="1" t="n">
        <f aca="false">AF33+1</f>
        <v>33</v>
      </c>
      <c r="AG34" s="1" t="n">
        <v>48.5682995919229</v>
      </c>
    </row>
    <row r="35" customFormat="false" ht="12.75" hidden="false" customHeight="false" outlineLevel="0" collapsed="false">
      <c r="AF35" s="1" t="n">
        <f aca="false">AF34+1</f>
        <v>34</v>
      </c>
      <c r="AG35" s="1" t="n">
        <v>45.214539813771</v>
      </c>
    </row>
    <row r="36" customFormat="false" ht="12.75" hidden="false" customHeight="false" outlineLevel="0" collapsed="false">
      <c r="B36" s="0" t="s">
        <v>1</v>
      </c>
      <c r="C36" s="0" t="s">
        <v>44</v>
      </c>
      <c r="E36" s="6" t="s">
        <v>64</v>
      </c>
      <c r="F36" s="6" t="s">
        <v>65</v>
      </c>
      <c r="G36" s="6" t="s">
        <v>58</v>
      </c>
      <c r="AF36" s="1" t="n">
        <f aca="false">AF35+1</f>
        <v>35</v>
      </c>
      <c r="AG36" s="1" t="n">
        <v>46.8594304695175</v>
      </c>
    </row>
    <row r="37" customFormat="false" ht="12.75" hidden="false" customHeight="false" outlineLevel="0" collapsed="false">
      <c r="B37" s="0" t="s">
        <v>2</v>
      </c>
      <c r="C37" s="0" t="s">
        <v>45</v>
      </c>
      <c r="E37" s="3" t="s">
        <v>66</v>
      </c>
      <c r="F37" s="3" t="s">
        <v>67</v>
      </c>
      <c r="G37" s="3" t="n">
        <v>9.84605263157895</v>
      </c>
      <c r="AF37" s="1" t="n">
        <f aca="false">AF36+1</f>
        <v>36</v>
      </c>
      <c r="AG37" s="1" t="n">
        <v>48.5456549941621</v>
      </c>
    </row>
    <row r="38" customFormat="false" ht="12.75" hidden="false" customHeight="false" outlineLevel="0" collapsed="false">
      <c r="B38" s="0" t="s">
        <v>3</v>
      </c>
      <c r="C38" s="0" t="s">
        <v>48</v>
      </c>
      <c r="E38" s="3" t="s">
        <v>66</v>
      </c>
      <c r="F38" s="3" t="s">
        <v>67</v>
      </c>
      <c r="G38" s="3" t="n">
        <v>9.76105263157895</v>
      </c>
      <c r="AF38" s="1" t="n">
        <f aca="false">AF37+1</f>
        <v>37</v>
      </c>
      <c r="AG38" s="1" t="n">
        <v>47.8531355374041</v>
      </c>
    </row>
    <row r="39" customFormat="false" ht="12.75" hidden="false" customHeight="false" outlineLevel="0" collapsed="false">
      <c r="B39" s="0" t="s">
        <v>49</v>
      </c>
      <c r="E39" s="3" t="s">
        <v>66</v>
      </c>
      <c r="F39" s="3" t="s">
        <v>67</v>
      </c>
      <c r="G39" s="3" t="n">
        <v>9.985</v>
      </c>
      <c r="AF39" s="1" t="n">
        <f aca="false">AF38+1</f>
        <v>38</v>
      </c>
      <c r="AG39" s="1" t="n">
        <v>47.7252327960306</v>
      </c>
    </row>
    <row r="40" customFormat="false" ht="12.75" hidden="false" customHeight="false" outlineLevel="0" collapsed="false">
      <c r="B40" s="0" t="s">
        <v>50</v>
      </c>
      <c r="C40" s="0" t="n">
        <v>-1</v>
      </c>
      <c r="E40" s="3" t="s">
        <v>66</v>
      </c>
      <c r="F40" s="3" t="s">
        <v>67</v>
      </c>
      <c r="G40" s="3" t="n">
        <v>9.80210526315789</v>
      </c>
      <c r="AF40" s="1" t="n">
        <f aca="false">AF39+1</f>
        <v>39</v>
      </c>
      <c r="AG40" s="1" t="n">
        <v>49.4934798236711</v>
      </c>
    </row>
    <row r="41" customFormat="false" ht="12.8" hidden="false" customHeight="false" outlineLevel="0" collapsed="false">
      <c r="B41" s="0" t="s">
        <v>52</v>
      </c>
      <c r="C41" s="0" t="n">
        <v>1</v>
      </c>
      <c r="E41" s="3" t="s">
        <v>66</v>
      </c>
      <c r="F41" s="3" t="s">
        <v>67</v>
      </c>
      <c r="G41" s="3" t="n">
        <v>9.90763157894737</v>
      </c>
      <c r="AF41" s="1" t="n">
        <f aca="false">AF40+1</f>
        <v>40</v>
      </c>
      <c r="AG41" s="1" t="n">
        <v>47.2897415220488</v>
      </c>
    </row>
    <row r="42" customFormat="false" ht="12.8" hidden="false" customHeight="false" outlineLevel="0" collapsed="false">
      <c r="E42" s="3" t="s">
        <v>66</v>
      </c>
      <c r="F42" s="3" t="s">
        <v>67</v>
      </c>
      <c r="G42" s="3" t="n">
        <v>9.98684210526316</v>
      </c>
      <c r="AF42" s="1" t="n">
        <f aca="false">AF41+1</f>
        <v>41</v>
      </c>
      <c r="AG42" s="1" t="n">
        <v>14.3771840805209</v>
      </c>
    </row>
    <row r="43" customFormat="false" ht="12.8" hidden="false" customHeight="false" outlineLevel="0" collapsed="false">
      <c r="E43" s="3" t="s">
        <v>66</v>
      </c>
      <c r="F43" s="3" t="s">
        <v>67</v>
      </c>
      <c r="G43" s="3" t="n">
        <v>9.74973684210526</v>
      </c>
      <c r="AF43" s="1" t="n">
        <f aca="false">AF42+1</f>
        <v>42</v>
      </c>
      <c r="AG43" s="1" t="n">
        <v>14.5502084028727</v>
      </c>
    </row>
    <row r="44" customFormat="false" ht="12.8" hidden="false" customHeight="false" outlineLevel="0" collapsed="false">
      <c r="E44" s="3" t="s">
        <v>66</v>
      </c>
      <c r="F44" s="3" t="s">
        <v>67</v>
      </c>
      <c r="G44" s="3" t="n">
        <v>9.81</v>
      </c>
      <c r="AF44" s="1" t="n">
        <f aca="false">AF43+1</f>
        <v>43</v>
      </c>
      <c r="AG44" s="1" t="n">
        <v>14.281424617992</v>
      </c>
    </row>
    <row r="45" customFormat="false" ht="12.8" hidden="false" customHeight="false" outlineLevel="0" collapsed="false">
      <c r="E45" s="3" t="s">
        <v>66</v>
      </c>
      <c r="F45" s="3" t="s">
        <v>67</v>
      </c>
      <c r="G45" s="3" t="n">
        <v>9.85552631578947</v>
      </c>
      <c r="AF45" s="1" t="n">
        <f aca="false">AF44+1</f>
        <v>44</v>
      </c>
      <c r="AG45" s="1" t="n">
        <v>14.3244737681458</v>
      </c>
    </row>
    <row r="46" customFormat="false" ht="12.8" hidden="false" customHeight="false" outlineLevel="0" collapsed="false">
      <c r="E46" s="3" t="s">
        <v>66</v>
      </c>
      <c r="F46" s="3" t="s">
        <v>67</v>
      </c>
      <c r="G46" s="3" t="n">
        <v>9.83894736842105</v>
      </c>
      <c r="AF46" s="1" t="n">
        <f aca="false">AF45+1</f>
        <v>45</v>
      </c>
      <c r="AG46" s="1" t="n">
        <v>14.1770683404926</v>
      </c>
    </row>
    <row r="47" customFormat="false" ht="12.8" hidden="false" customHeight="false" outlineLevel="0" collapsed="false">
      <c r="E47" s="3" t="s">
        <v>66</v>
      </c>
      <c r="F47" s="3" t="s">
        <v>68</v>
      </c>
      <c r="G47" s="3" t="n">
        <v>1.01394736842105</v>
      </c>
      <c r="AF47" s="1" t="n">
        <f aca="false">AF46+1</f>
        <v>46</v>
      </c>
      <c r="AG47" s="1" t="n">
        <v>14.5232434176759</v>
      </c>
    </row>
    <row r="48" customFormat="false" ht="12.8" hidden="false" customHeight="false" outlineLevel="0" collapsed="false">
      <c r="E48" s="3" t="s">
        <v>66</v>
      </c>
      <c r="F48" s="3" t="s">
        <v>68</v>
      </c>
      <c r="G48" s="3" t="n">
        <v>0.957368421052632</v>
      </c>
      <c r="AF48" s="1" t="n">
        <f aca="false">AF47+1</f>
        <v>47</v>
      </c>
      <c r="AG48" s="1" t="n">
        <v>14.4167816173231</v>
      </c>
    </row>
    <row r="49" customFormat="false" ht="12.75" hidden="false" customHeight="false" outlineLevel="0" collapsed="false">
      <c r="E49" s="3" t="s">
        <v>66</v>
      </c>
      <c r="F49" s="3" t="s">
        <v>68</v>
      </c>
      <c r="G49" s="3" t="n">
        <v>1.00105263157895</v>
      </c>
      <c r="AF49" s="1" t="n">
        <f aca="false">AF48+1</f>
        <v>48</v>
      </c>
      <c r="AG49" s="1" t="n">
        <v>14.331310237386</v>
      </c>
    </row>
    <row r="50" customFormat="false" ht="12.75" hidden="false" customHeight="false" outlineLevel="0" collapsed="false">
      <c r="E50" s="3" t="s">
        <v>66</v>
      </c>
      <c r="F50" s="3" t="s">
        <v>68</v>
      </c>
      <c r="G50" s="3" t="n">
        <v>0.995263157894737</v>
      </c>
      <c r="AF50" s="1" t="n">
        <f aca="false">AF49+1</f>
        <v>49</v>
      </c>
      <c r="AG50" s="1" t="n">
        <v>14.2717766678184</v>
      </c>
    </row>
    <row r="51" customFormat="false" ht="12.75" hidden="false" customHeight="false" outlineLevel="0" collapsed="false">
      <c r="E51" s="3" t="s">
        <v>66</v>
      </c>
      <c r="F51" s="3" t="s">
        <v>68</v>
      </c>
      <c r="G51" s="3" t="n">
        <v>0.932105263157895</v>
      </c>
      <c r="AF51" s="1" t="n">
        <f aca="false">AF50+1</f>
        <v>50</v>
      </c>
      <c r="AG51" s="1" t="n">
        <v>14.413078958283</v>
      </c>
    </row>
    <row r="52" customFormat="false" ht="12.75" hidden="false" customHeight="false" outlineLevel="0" collapsed="false">
      <c r="E52" s="3" t="s">
        <v>66</v>
      </c>
      <c r="F52" s="3" t="s">
        <v>68</v>
      </c>
      <c r="G52" s="3" t="n">
        <v>0.990526315789474</v>
      </c>
      <c r="AF52" s="1" t="n">
        <f aca="false">AF51+1</f>
        <v>51</v>
      </c>
      <c r="AG52" s="1" t="n">
        <v>46.6050709079797</v>
      </c>
    </row>
    <row r="53" customFormat="false" ht="12.75" hidden="false" customHeight="false" outlineLevel="0" collapsed="false">
      <c r="E53" s="3" t="s">
        <v>66</v>
      </c>
      <c r="F53" s="3" t="s">
        <v>68</v>
      </c>
      <c r="G53" s="3" t="n">
        <v>0.958947368421053</v>
      </c>
      <c r="AF53" s="1" t="n">
        <f aca="false">AF52+1</f>
        <v>52</v>
      </c>
      <c r="AG53" s="1" t="n">
        <v>48.0303390890166</v>
      </c>
    </row>
    <row r="54" customFormat="false" ht="12.75" hidden="false" customHeight="false" outlineLevel="0" collapsed="false">
      <c r="E54" s="3" t="s">
        <v>66</v>
      </c>
      <c r="F54" s="3" t="s">
        <v>68</v>
      </c>
      <c r="G54" s="3" t="n">
        <v>0.980263157894737</v>
      </c>
      <c r="AF54" s="1" t="n">
        <f aca="false">AF53+1</f>
        <v>53</v>
      </c>
      <c r="AG54" s="1" t="n">
        <v>47.9772134396786</v>
      </c>
    </row>
    <row r="55" customFormat="false" ht="12.75" hidden="false" customHeight="false" outlineLevel="0" collapsed="false">
      <c r="E55" s="3" t="s">
        <v>66</v>
      </c>
      <c r="F55" s="3" t="s">
        <v>68</v>
      </c>
      <c r="G55" s="3" t="n">
        <v>0.987631578947368</v>
      </c>
      <c r="AF55" s="1" t="n">
        <f aca="false">AF54+1</f>
        <v>54</v>
      </c>
      <c r="AG55" s="1" t="n">
        <v>49.1450668700239</v>
      </c>
    </row>
    <row r="56" customFormat="false" ht="12.75" hidden="false" customHeight="false" outlineLevel="0" collapsed="false">
      <c r="E56" s="3" t="s">
        <v>66</v>
      </c>
      <c r="F56" s="3" t="s">
        <v>68</v>
      </c>
      <c r="G56" s="3" t="n">
        <v>0.976842105263158</v>
      </c>
      <c r="AF56" s="1" t="n">
        <f aca="false">AF55+1</f>
        <v>55</v>
      </c>
      <c r="AG56" s="1" t="n">
        <v>48.9988832662306</v>
      </c>
    </row>
    <row r="57" customFormat="false" ht="12.75" hidden="false" customHeight="false" outlineLevel="0" collapsed="false">
      <c r="E57" s="3" t="s">
        <v>66</v>
      </c>
      <c r="F57" s="3" t="s">
        <v>69</v>
      </c>
      <c r="G57" s="3" t="n">
        <v>1.00710526315789</v>
      </c>
      <c r="AF57" s="1" t="n">
        <f aca="false">AF56+1</f>
        <v>56</v>
      </c>
      <c r="AG57" s="1" t="n">
        <v>47.1780933555393</v>
      </c>
    </row>
    <row r="58" customFormat="false" ht="12.75" hidden="false" customHeight="false" outlineLevel="0" collapsed="false">
      <c r="E58" s="3" t="s">
        <v>66</v>
      </c>
      <c r="F58" s="3" t="s">
        <v>69</v>
      </c>
      <c r="G58" s="3" t="n">
        <v>0.958684210526316</v>
      </c>
      <c r="AF58" s="1" t="n">
        <f aca="false">AF57+1</f>
        <v>57</v>
      </c>
      <c r="AG58" s="1" t="n">
        <v>47.6806382126548</v>
      </c>
    </row>
    <row r="59" customFormat="false" ht="12.75" hidden="false" customHeight="false" outlineLevel="0" collapsed="false">
      <c r="E59" s="3" t="s">
        <v>66</v>
      </c>
      <c r="F59" s="3" t="s">
        <v>69</v>
      </c>
      <c r="G59" s="3" t="n">
        <v>0.993947368421053</v>
      </c>
      <c r="AF59" s="1" t="n">
        <f aca="false">AF58+1</f>
        <v>58</v>
      </c>
      <c r="AG59" s="1" t="n">
        <v>48.9296316064629</v>
      </c>
    </row>
    <row r="60" customFormat="false" ht="12.75" hidden="false" customHeight="false" outlineLevel="0" collapsed="false">
      <c r="E60" s="3" t="s">
        <v>66</v>
      </c>
      <c r="F60" s="3" t="s">
        <v>69</v>
      </c>
      <c r="G60" s="3" t="n">
        <v>1</v>
      </c>
      <c r="AF60" s="1" t="n">
        <f aca="false">AF59+1</f>
        <v>59</v>
      </c>
      <c r="AG60" s="1" t="n">
        <v>48.2928764829644</v>
      </c>
    </row>
    <row r="61" customFormat="false" ht="12.75" hidden="false" customHeight="false" outlineLevel="0" collapsed="false">
      <c r="E61" s="3" t="s">
        <v>66</v>
      </c>
      <c r="F61" s="3" t="s">
        <v>69</v>
      </c>
      <c r="G61" s="3" t="n">
        <v>0.932894736842105</v>
      </c>
      <c r="AF61" s="1" t="n">
        <f aca="false">AF60+1</f>
        <v>60</v>
      </c>
      <c r="AG61" s="1" t="n">
        <v>47.6837312604191</v>
      </c>
    </row>
    <row r="62" customFormat="false" ht="12.75" hidden="false" customHeight="false" outlineLevel="0" collapsed="false">
      <c r="E62" s="3" t="s">
        <v>66</v>
      </c>
      <c r="F62" s="3" t="s">
        <v>69</v>
      </c>
      <c r="G62" s="3" t="n">
        <v>0.993421052631579</v>
      </c>
      <c r="AF62" s="1" t="n">
        <f aca="false">AF61+1</f>
        <v>61</v>
      </c>
      <c r="AG62" s="1" t="n">
        <v>45.1197363627644</v>
      </c>
    </row>
    <row r="63" customFormat="false" ht="12.75" hidden="false" customHeight="false" outlineLevel="0" collapsed="false">
      <c r="E63" s="3" t="s">
        <v>66</v>
      </c>
      <c r="F63" s="3" t="s">
        <v>69</v>
      </c>
      <c r="G63" s="3" t="n">
        <v>0.958157894736842</v>
      </c>
      <c r="AF63" s="1" t="n">
        <f aca="false">AF62+1</f>
        <v>62</v>
      </c>
      <c r="AG63" s="1" t="n">
        <v>47.5381383910685</v>
      </c>
    </row>
    <row r="64" customFormat="false" ht="12.75" hidden="false" customHeight="false" outlineLevel="0" collapsed="false">
      <c r="E64" s="3" t="s">
        <v>66</v>
      </c>
      <c r="F64" s="3" t="s">
        <v>69</v>
      </c>
      <c r="G64" s="3" t="n">
        <v>0.983947368421053</v>
      </c>
      <c r="AF64" s="1" t="n">
        <f aca="false">AF63+1</f>
        <v>63</v>
      </c>
      <c r="AG64" s="1" t="n">
        <v>45.9695629675237</v>
      </c>
    </row>
    <row r="65" customFormat="false" ht="12.75" hidden="false" customHeight="false" outlineLevel="0" collapsed="false">
      <c r="E65" s="3" t="s">
        <v>66</v>
      </c>
      <c r="F65" s="3" t="s">
        <v>69</v>
      </c>
      <c r="G65" s="3" t="n">
        <v>0.981052631578947</v>
      </c>
      <c r="AF65" s="1" t="n">
        <f aca="false">AF64+1</f>
        <v>64</v>
      </c>
      <c r="AG65" s="1" t="n">
        <v>47.2544321577226</v>
      </c>
    </row>
    <row r="66" customFormat="false" ht="12.75" hidden="false" customHeight="false" outlineLevel="0" collapsed="false">
      <c r="E66" s="3" t="s">
        <v>66</v>
      </c>
      <c r="F66" s="3" t="s">
        <v>69</v>
      </c>
      <c r="G66" s="3" t="n">
        <v>0.987894736842105</v>
      </c>
      <c r="AF66" s="1" t="n">
        <f aca="false">AF65+1</f>
        <v>65</v>
      </c>
      <c r="AG66" s="1" t="n">
        <v>49.1467372097478</v>
      </c>
    </row>
    <row r="67" customFormat="false" ht="12.75" hidden="false" customHeight="false" outlineLevel="0" collapsed="false">
      <c r="E67" s="3" t="s">
        <v>66</v>
      </c>
      <c r="F67" s="3" t="s">
        <v>70</v>
      </c>
      <c r="G67" s="3" t="n">
        <v>9.29657894736842</v>
      </c>
      <c r="AF67" s="1" t="n">
        <f aca="false">AF66+1</f>
        <v>66</v>
      </c>
      <c r="AG67" s="1" t="n">
        <v>46.8523711705813</v>
      </c>
    </row>
    <row r="68" customFormat="false" ht="12.75" hidden="false" customHeight="false" outlineLevel="0" collapsed="false">
      <c r="E68" s="3" t="s">
        <v>66</v>
      </c>
      <c r="F68" s="3" t="s">
        <v>70</v>
      </c>
      <c r="G68" s="3" t="n">
        <v>9.30842105263158</v>
      </c>
      <c r="AF68" s="1" t="n">
        <f aca="false">AF67+1</f>
        <v>67</v>
      </c>
      <c r="AG68" s="1" t="n">
        <v>47.3368819161281</v>
      </c>
    </row>
    <row r="69" customFormat="false" ht="12.75" hidden="false" customHeight="false" outlineLevel="0" collapsed="false">
      <c r="E69" s="3" t="s">
        <v>66</v>
      </c>
      <c r="F69" s="3" t="s">
        <v>70</v>
      </c>
      <c r="G69" s="3" t="n">
        <v>9.43631578947368</v>
      </c>
      <c r="AF69" s="1" t="n">
        <f aca="false">AF68+1</f>
        <v>68</v>
      </c>
      <c r="AG69" s="1" t="n">
        <v>46.837703703574</v>
      </c>
    </row>
    <row r="70" customFormat="false" ht="12.75" hidden="false" customHeight="false" outlineLevel="0" collapsed="false">
      <c r="E70" s="3" t="s">
        <v>66</v>
      </c>
      <c r="F70" s="3" t="s">
        <v>70</v>
      </c>
      <c r="G70" s="3" t="n">
        <v>9.31973684210526</v>
      </c>
      <c r="AF70" s="1" t="n">
        <f aca="false">AF69+1</f>
        <v>69</v>
      </c>
      <c r="AG70" s="1" t="n">
        <v>48.9401010048291</v>
      </c>
    </row>
    <row r="71" customFormat="false" ht="12.75" hidden="false" customHeight="false" outlineLevel="0" collapsed="false">
      <c r="E71" s="3" t="s">
        <v>66</v>
      </c>
      <c r="F71" s="3" t="s">
        <v>70</v>
      </c>
      <c r="G71" s="3" t="n">
        <v>9.34578947368421</v>
      </c>
      <c r="AF71" s="1" t="n">
        <f aca="false">AF70+1</f>
        <v>70</v>
      </c>
      <c r="AG71" s="1" t="n">
        <v>46.989324338092</v>
      </c>
    </row>
    <row r="72" customFormat="false" ht="12.75" hidden="false" customHeight="false" outlineLevel="0" collapsed="false">
      <c r="E72" s="3" t="s">
        <v>66</v>
      </c>
      <c r="F72" s="3" t="s">
        <v>70</v>
      </c>
      <c r="G72" s="3" t="n">
        <v>9.44315789473684</v>
      </c>
      <c r="AF72" s="1" t="n">
        <f aca="false">AF71+1</f>
        <v>71</v>
      </c>
      <c r="AG72" s="1" t="n">
        <v>48.1237375115231</v>
      </c>
    </row>
    <row r="73" customFormat="false" ht="12.75" hidden="false" customHeight="false" outlineLevel="0" collapsed="false">
      <c r="E73" s="3" t="s">
        <v>66</v>
      </c>
      <c r="F73" s="3" t="s">
        <v>70</v>
      </c>
      <c r="G73" s="3" t="n">
        <v>9.19526315789474</v>
      </c>
      <c r="AF73" s="1" t="n">
        <f aca="false">AF72+1</f>
        <v>72</v>
      </c>
      <c r="AG73" s="1" t="n">
        <v>46.2097852701435</v>
      </c>
    </row>
    <row r="74" customFormat="false" ht="12.75" hidden="false" customHeight="false" outlineLevel="0" collapsed="false">
      <c r="E74" s="3" t="s">
        <v>66</v>
      </c>
      <c r="F74" s="3" t="s">
        <v>70</v>
      </c>
      <c r="G74" s="3" t="n">
        <v>9.33473684210526</v>
      </c>
      <c r="AF74" s="1" t="n">
        <f aca="false">AF73+1</f>
        <v>73</v>
      </c>
      <c r="AG74" s="1" t="n">
        <v>47.4897535748597</v>
      </c>
    </row>
    <row r="75" customFormat="false" ht="12.75" hidden="false" customHeight="false" outlineLevel="0" collapsed="false">
      <c r="E75" s="3" t="s">
        <v>66</v>
      </c>
      <c r="F75" s="3" t="s">
        <v>70</v>
      </c>
      <c r="G75" s="3" t="n">
        <v>9.24315789473684</v>
      </c>
      <c r="AF75" s="1" t="n">
        <f aca="false">AF74+1</f>
        <v>74</v>
      </c>
      <c r="AG75" s="1" t="n">
        <v>48.1065420755134</v>
      </c>
    </row>
    <row r="76" customFormat="false" ht="12.75" hidden="false" customHeight="false" outlineLevel="0" collapsed="false">
      <c r="E76" s="3" t="s">
        <v>66</v>
      </c>
      <c r="F76" s="3" t="s">
        <v>70</v>
      </c>
      <c r="G76" s="3" t="n">
        <v>9.33078947368421</v>
      </c>
      <c r="AF76" s="1" t="n">
        <f aca="false">AF75+1</f>
        <v>75</v>
      </c>
      <c r="AG76" s="1" t="n">
        <v>47.907662021282</v>
      </c>
    </row>
    <row r="77" customFormat="false" ht="12.75" hidden="false" customHeight="false" outlineLevel="0" collapsed="false">
      <c r="E77" s="3" t="s">
        <v>66</v>
      </c>
      <c r="F77" s="3" t="s">
        <v>71</v>
      </c>
      <c r="G77" s="3" t="n">
        <v>9.83842105263158</v>
      </c>
      <c r="AF77" s="1" t="n">
        <f aca="false">AF76+1</f>
        <v>76</v>
      </c>
      <c r="AG77" s="1" t="n">
        <v>49.0243369609669</v>
      </c>
    </row>
    <row r="78" customFormat="false" ht="12.75" hidden="false" customHeight="false" outlineLevel="0" collapsed="false">
      <c r="E78" s="3" t="s">
        <v>66</v>
      </c>
      <c r="F78" s="3" t="s">
        <v>71</v>
      </c>
      <c r="G78" s="3" t="n">
        <v>9.71842105263158</v>
      </c>
      <c r="AF78" s="1" t="n">
        <f aca="false">AF77+1</f>
        <v>77</v>
      </c>
      <c r="AG78" s="1" t="n">
        <v>49.404147118527</v>
      </c>
    </row>
    <row r="79" customFormat="false" ht="12.75" hidden="false" customHeight="false" outlineLevel="0" collapsed="false">
      <c r="E79" s="3" t="s">
        <v>66</v>
      </c>
      <c r="F79" s="3" t="s">
        <v>71</v>
      </c>
      <c r="G79" s="3" t="n">
        <v>9.94315789473684</v>
      </c>
      <c r="AF79" s="1" t="n">
        <f aca="false">AF78+1</f>
        <v>78</v>
      </c>
      <c r="AG79" s="1" t="n">
        <v>47.9081901129655</v>
      </c>
    </row>
    <row r="80" customFormat="false" ht="12.75" hidden="false" customHeight="false" outlineLevel="0" collapsed="false">
      <c r="E80" s="3" t="s">
        <v>66</v>
      </c>
      <c r="F80" s="3" t="s">
        <v>71</v>
      </c>
      <c r="G80" s="3" t="n">
        <v>9.79131578947368</v>
      </c>
      <c r="AF80" s="1" t="n">
        <f aca="false">AF79+1</f>
        <v>79</v>
      </c>
      <c r="AG80" s="1" t="n">
        <v>47.7230055964908</v>
      </c>
    </row>
    <row r="81" customFormat="false" ht="12.75" hidden="false" customHeight="false" outlineLevel="0" collapsed="false">
      <c r="E81" s="3" t="s">
        <v>66</v>
      </c>
      <c r="F81" s="3" t="s">
        <v>71</v>
      </c>
      <c r="G81" s="3" t="n">
        <v>9.91789473684211</v>
      </c>
      <c r="AF81" s="1" t="n">
        <f aca="false">AF80+1</f>
        <v>80</v>
      </c>
      <c r="AG81" s="1" t="n">
        <v>47.1525871217772</v>
      </c>
    </row>
    <row r="82" customFormat="false" ht="12.75" hidden="false" customHeight="false" outlineLevel="0" collapsed="false">
      <c r="E82" s="3" t="s">
        <v>66</v>
      </c>
      <c r="F82" s="3" t="s">
        <v>71</v>
      </c>
      <c r="G82" s="3" t="n">
        <v>10.0384210526316</v>
      </c>
    </row>
    <row r="83" customFormat="false" ht="12.75" hidden="false" customHeight="false" outlineLevel="0" collapsed="false">
      <c r="E83" s="3" t="s">
        <v>66</v>
      </c>
      <c r="F83" s="3" t="s">
        <v>71</v>
      </c>
      <c r="G83" s="3" t="n">
        <v>9.80315789473684</v>
      </c>
    </row>
    <row r="84" customFormat="false" ht="12.75" hidden="false" customHeight="false" outlineLevel="0" collapsed="false">
      <c r="E84" s="3" t="s">
        <v>66</v>
      </c>
      <c r="F84" s="3" t="s">
        <v>71</v>
      </c>
      <c r="G84" s="3" t="n">
        <v>9.75789473684211</v>
      </c>
    </row>
    <row r="85" customFormat="false" ht="12.75" hidden="false" customHeight="false" outlineLevel="0" collapsed="false">
      <c r="E85" s="3" t="s">
        <v>66</v>
      </c>
      <c r="F85" s="3" t="s">
        <v>71</v>
      </c>
      <c r="G85" s="3" t="n">
        <v>9.78394736842105</v>
      </c>
    </row>
    <row r="86" customFormat="false" ht="12.75" hidden="false" customHeight="false" outlineLevel="0" collapsed="false">
      <c r="E86" s="3" t="s">
        <v>66</v>
      </c>
      <c r="F86" s="3" t="s">
        <v>71</v>
      </c>
      <c r="G86" s="3" t="n">
        <v>9.82736842105263</v>
      </c>
    </row>
    <row r="87" customFormat="false" ht="12.75" hidden="false" customHeight="false" outlineLevel="0" collapsed="false">
      <c r="E87" s="3" t="s">
        <v>66</v>
      </c>
      <c r="F87" s="3" t="s">
        <v>72</v>
      </c>
      <c r="G87" s="3" t="n">
        <v>1.00763157894737</v>
      </c>
    </row>
    <row r="88" customFormat="false" ht="12.75" hidden="false" customHeight="false" outlineLevel="0" collapsed="false">
      <c r="E88" s="3" t="s">
        <v>66</v>
      </c>
      <c r="F88" s="3" t="s">
        <v>72</v>
      </c>
      <c r="G88" s="3" t="n">
        <v>0.965526315789474</v>
      </c>
    </row>
    <row r="89" customFormat="false" ht="12.75" hidden="false" customHeight="false" outlineLevel="0" collapsed="false">
      <c r="E89" s="3" t="s">
        <v>66</v>
      </c>
      <c r="F89" s="3" t="s">
        <v>72</v>
      </c>
      <c r="G89" s="3" t="n">
        <v>0.994210526315789</v>
      </c>
    </row>
    <row r="90" customFormat="false" ht="12.75" hidden="false" customHeight="false" outlineLevel="0" collapsed="false">
      <c r="E90" s="3" t="s">
        <v>66</v>
      </c>
      <c r="F90" s="3" t="s">
        <v>72</v>
      </c>
      <c r="G90" s="3" t="n">
        <v>1.00657894736842</v>
      </c>
    </row>
    <row r="91" customFormat="false" ht="12.75" hidden="false" customHeight="false" outlineLevel="0" collapsed="false">
      <c r="E91" s="3" t="s">
        <v>66</v>
      </c>
      <c r="F91" s="3" t="s">
        <v>72</v>
      </c>
      <c r="G91" s="3" t="n">
        <v>0.940526315789474</v>
      </c>
    </row>
    <row r="92" customFormat="false" ht="12.75" hidden="false" customHeight="false" outlineLevel="0" collapsed="false">
      <c r="E92" s="3" t="s">
        <v>66</v>
      </c>
      <c r="F92" s="3" t="s">
        <v>72</v>
      </c>
      <c r="G92" s="3" t="n">
        <v>0.989210526315789</v>
      </c>
    </row>
    <row r="93" customFormat="false" ht="12.75" hidden="false" customHeight="false" outlineLevel="0" collapsed="false">
      <c r="E93" s="3" t="s">
        <v>66</v>
      </c>
      <c r="F93" s="3" t="s">
        <v>72</v>
      </c>
      <c r="G93" s="3" t="n">
        <v>0.956052631578947</v>
      </c>
    </row>
    <row r="94" customFormat="false" ht="12.75" hidden="false" customHeight="false" outlineLevel="0" collapsed="false">
      <c r="E94" s="3" t="s">
        <v>66</v>
      </c>
      <c r="F94" s="3" t="s">
        <v>72</v>
      </c>
      <c r="G94" s="3" t="n">
        <v>0.992105263157895</v>
      </c>
    </row>
    <row r="95" customFormat="false" ht="12.75" hidden="false" customHeight="false" outlineLevel="0" collapsed="false">
      <c r="E95" s="3" t="s">
        <v>66</v>
      </c>
      <c r="F95" s="3" t="s">
        <v>72</v>
      </c>
      <c r="G95" s="3" t="n">
        <v>0.977368421052632</v>
      </c>
    </row>
    <row r="96" customFormat="false" ht="12.75" hidden="false" customHeight="false" outlineLevel="0" collapsed="false">
      <c r="E96" s="3" t="s">
        <v>66</v>
      </c>
      <c r="F96" s="3" t="s">
        <v>72</v>
      </c>
      <c r="G96" s="3" t="n">
        <v>0.978157894736842</v>
      </c>
    </row>
    <row r="97" customFormat="false" ht="12.75" hidden="false" customHeight="false" outlineLevel="0" collapsed="false">
      <c r="E97" s="3" t="s">
        <v>66</v>
      </c>
      <c r="F97" s="3" t="s">
        <v>73</v>
      </c>
      <c r="G97" s="3" t="n">
        <v>1.01289473684211</v>
      </c>
    </row>
    <row r="98" customFormat="false" ht="12.75" hidden="false" customHeight="false" outlineLevel="0" collapsed="false">
      <c r="E98" s="3" t="s">
        <v>66</v>
      </c>
      <c r="F98" s="3" t="s">
        <v>73</v>
      </c>
      <c r="G98" s="3" t="n">
        <v>0.953421052631579</v>
      </c>
    </row>
    <row r="99" customFormat="false" ht="12.75" hidden="false" customHeight="false" outlineLevel="0" collapsed="false">
      <c r="E99" s="3" t="s">
        <v>66</v>
      </c>
      <c r="F99" s="3" t="s">
        <v>73</v>
      </c>
      <c r="G99" s="3" t="n">
        <v>0.991842105263158</v>
      </c>
    </row>
    <row r="100" customFormat="false" ht="12.75" hidden="false" customHeight="false" outlineLevel="0" collapsed="false">
      <c r="E100" s="3" t="s">
        <v>66</v>
      </c>
      <c r="F100" s="3" t="s">
        <v>73</v>
      </c>
      <c r="G100" s="3" t="n">
        <v>1</v>
      </c>
    </row>
    <row r="101" customFormat="false" ht="12.75" hidden="false" customHeight="false" outlineLevel="0" collapsed="false">
      <c r="E101" s="3" t="s">
        <v>66</v>
      </c>
      <c r="F101" s="3" t="s">
        <v>73</v>
      </c>
      <c r="G101" s="3" t="n">
        <v>0.938157894736842</v>
      </c>
    </row>
    <row r="102" customFormat="false" ht="12.75" hidden="false" customHeight="false" outlineLevel="0" collapsed="false">
      <c r="E102" s="3" t="s">
        <v>66</v>
      </c>
      <c r="F102" s="3" t="s">
        <v>73</v>
      </c>
      <c r="G102" s="3" t="n">
        <v>0.999210526315789</v>
      </c>
    </row>
    <row r="103" customFormat="false" ht="12.75" hidden="false" customHeight="false" outlineLevel="0" collapsed="false">
      <c r="E103" s="3" t="s">
        <v>66</v>
      </c>
      <c r="F103" s="3" t="s">
        <v>73</v>
      </c>
      <c r="G103" s="3" t="n">
        <v>0.952105263157895</v>
      </c>
    </row>
    <row r="104" customFormat="false" ht="12.75" hidden="false" customHeight="false" outlineLevel="0" collapsed="false">
      <c r="E104" s="3" t="s">
        <v>66</v>
      </c>
      <c r="F104" s="3" t="s">
        <v>73</v>
      </c>
      <c r="G104" s="3" t="n">
        <v>0.983947368421053</v>
      </c>
    </row>
    <row r="105" customFormat="false" ht="12.75" hidden="false" customHeight="false" outlineLevel="0" collapsed="false">
      <c r="E105" s="3" t="s">
        <v>66</v>
      </c>
      <c r="F105" s="3" t="s">
        <v>73</v>
      </c>
      <c r="G105" s="3" t="n">
        <v>0.977894736842105</v>
      </c>
    </row>
    <row r="106" customFormat="false" ht="12.75" hidden="false" customHeight="false" outlineLevel="0" collapsed="false">
      <c r="E106" s="3" t="s">
        <v>66</v>
      </c>
      <c r="F106" s="3" t="s">
        <v>73</v>
      </c>
      <c r="G106" s="3" t="n">
        <v>0.981052631578947</v>
      </c>
    </row>
    <row r="107" customFormat="false" ht="12.75" hidden="false" customHeight="false" outlineLevel="0" collapsed="false">
      <c r="E107" s="3" t="s">
        <v>66</v>
      </c>
      <c r="F107" s="3" t="s">
        <v>74</v>
      </c>
      <c r="G107" s="3" t="n">
        <v>9.34868421052632</v>
      </c>
    </row>
    <row r="108" customFormat="false" ht="12.75" hidden="false" customHeight="false" outlineLevel="0" collapsed="false">
      <c r="E108" s="3" t="s">
        <v>66</v>
      </c>
      <c r="F108" s="3" t="s">
        <v>74</v>
      </c>
      <c r="G108" s="3" t="n">
        <v>9.33289473684211</v>
      </c>
    </row>
    <row r="109" customFormat="false" ht="12.75" hidden="false" customHeight="false" outlineLevel="0" collapsed="false">
      <c r="E109" s="3" t="s">
        <v>66</v>
      </c>
      <c r="F109" s="3" t="s">
        <v>74</v>
      </c>
      <c r="G109" s="3" t="n">
        <v>9.40842105263158</v>
      </c>
    </row>
    <row r="110" customFormat="false" ht="12.75" hidden="false" customHeight="false" outlineLevel="0" collapsed="false">
      <c r="E110" s="3" t="s">
        <v>66</v>
      </c>
      <c r="F110" s="3" t="s">
        <v>74</v>
      </c>
      <c r="G110" s="3" t="n">
        <v>9.26684210526316</v>
      </c>
    </row>
    <row r="111" customFormat="false" ht="12.75" hidden="false" customHeight="false" outlineLevel="0" collapsed="false">
      <c r="E111" s="3" t="s">
        <v>66</v>
      </c>
      <c r="F111" s="3" t="s">
        <v>74</v>
      </c>
      <c r="G111" s="3" t="n">
        <v>9.35552631578947</v>
      </c>
    </row>
    <row r="112" customFormat="false" ht="12.75" hidden="false" customHeight="false" outlineLevel="0" collapsed="false">
      <c r="E112" s="3" t="s">
        <v>66</v>
      </c>
      <c r="F112" s="3" t="s">
        <v>74</v>
      </c>
      <c r="G112" s="3" t="n">
        <v>9.36184210526316</v>
      </c>
    </row>
    <row r="113" customFormat="false" ht="12.75" hidden="false" customHeight="false" outlineLevel="0" collapsed="false">
      <c r="E113" s="3" t="s">
        <v>66</v>
      </c>
      <c r="F113" s="3" t="s">
        <v>74</v>
      </c>
      <c r="G113" s="3" t="n">
        <v>9.20921052631579</v>
      </c>
    </row>
    <row r="114" customFormat="false" ht="12.75" hidden="false" customHeight="false" outlineLevel="0" collapsed="false">
      <c r="E114" s="3" t="s">
        <v>66</v>
      </c>
      <c r="F114" s="3" t="s">
        <v>74</v>
      </c>
      <c r="G114" s="3" t="n">
        <v>9.19368421052632</v>
      </c>
    </row>
    <row r="115" customFormat="false" ht="12.75" hidden="false" customHeight="false" outlineLevel="0" collapsed="false">
      <c r="E115" s="3" t="s">
        <v>66</v>
      </c>
      <c r="F115" s="3" t="s">
        <v>74</v>
      </c>
      <c r="G115" s="3" t="n">
        <v>9.32842105263158</v>
      </c>
    </row>
    <row r="116" customFormat="false" ht="12.75" hidden="false" customHeight="false" outlineLevel="0" collapsed="false">
      <c r="E116" s="3" t="s">
        <v>66</v>
      </c>
      <c r="F116" s="3" t="s">
        <v>74</v>
      </c>
      <c r="G116" s="3" t="n">
        <v>9.33236842105263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1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4" activeCellId="0" sqref="A14"/>
    </sheetView>
  </sheetViews>
  <sheetFormatPr defaultColWidth="11.58984375" defaultRowHeight="12.75" zeroHeight="false" outlineLevelRow="0" outlineLevelCol="0"/>
  <cols>
    <col collapsed="false" customWidth="true" hidden="false" outlineLevel="0" max="21" min="21" style="0" width="11.99"/>
    <col collapsed="false" customWidth="true" hidden="false" outlineLevel="0" max="23" min="23" style="0" width="11.99"/>
  </cols>
  <sheetData>
    <row r="1" customFormat="false" ht="12.7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F1" s="2" t="s">
        <v>58</v>
      </c>
      <c r="AG1" s="1"/>
    </row>
    <row r="2" customFormat="false" ht="12.75" hidden="false" customHeight="false" outlineLevel="0" collapsed="false">
      <c r="B2" s="0" t="n">
        <v>1</v>
      </c>
      <c r="C2" s="0" t="n">
        <v>1</v>
      </c>
      <c r="D2" s="0" t="n">
        <v>1</v>
      </c>
      <c r="E2" s="0" t="n">
        <v>1</v>
      </c>
      <c r="F2" s="0" t="n">
        <f aca="false">C2*D2</f>
        <v>1</v>
      </c>
      <c r="G2" s="0" t="n">
        <f aca="false">C2*E2</f>
        <v>1</v>
      </c>
      <c r="H2" s="0" t="n">
        <f aca="false">D2*E2</f>
        <v>1</v>
      </c>
      <c r="I2" s="0" t="n">
        <f aca="false">C2*D2*E2</f>
        <v>1</v>
      </c>
      <c r="J2" s="1" t="n">
        <v>23.7952777777778</v>
      </c>
      <c r="K2" s="1" t="n">
        <v>24.0052777777778</v>
      </c>
      <c r="L2" s="1" t="n">
        <v>24.0036111111111</v>
      </c>
      <c r="M2" s="1" t="n">
        <v>23.9288888888889</v>
      </c>
      <c r="N2" s="1" t="n">
        <v>24.0213888888889</v>
      </c>
      <c r="O2" s="1" t="n">
        <v>23.9883333333333</v>
      </c>
      <c r="P2" s="1" t="n">
        <v>24.0586111111111</v>
      </c>
      <c r="Q2" s="1" t="n">
        <v>24.2230555555556</v>
      </c>
      <c r="R2" s="1" t="n">
        <v>23.8788888888889</v>
      </c>
      <c r="S2" s="1" t="n">
        <v>24.0366666666667</v>
      </c>
      <c r="T2" s="0" t="n">
        <f aca="false">AVERAGE(J2:S2)</f>
        <v>23.994</v>
      </c>
      <c r="U2" s="0" t="n">
        <f aca="false">J2-$T2</f>
        <v>-0.198722222222205</v>
      </c>
      <c r="V2" s="0" t="n">
        <f aca="false">K2-$T2</f>
        <v>0.0112777777777922</v>
      </c>
      <c r="W2" s="0" t="n">
        <f aca="false">L2-$T2</f>
        <v>0.00961111111109148</v>
      </c>
      <c r="X2" s="0" t="n">
        <f aca="false">M2-$T2</f>
        <v>-0.0651111111111078</v>
      </c>
      <c r="Y2" s="0" t="n">
        <f aca="false">N2-$T2</f>
        <v>0.0273888888888933</v>
      </c>
      <c r="Z2" s="0" t="n">
        <f aca="false">O2-$T2</f>
        <v>-0.00566666666670557</v>
      </c>
      <c r="AA2" s="0" t="n">
        <f aca="false">P2-$T2</f>
        <v>0.0646111111110947</v>
      </c>
      <c r="AB2" s="0" t="n">
        <f aca="false">Q2-$T2</f>
        <v>0.229055555555593</v>
      </c>
      <c r="AC2" s="0" t="n">
        <f aca="false">R2-$T2</f>
        <v>-0.115111111111109</v>
      </c>
      <c r="AD2" s="0" t="n">
        <f aca="false">S2-$T2</f>
        <v>0.0426666666666939</v>
      </c>
      <c r="AF2" s="1" t="n">
        <v>23.7952777777778</v>
      </c>
      <c r="AG2" s="1" t="n">
        <v>1</v>
      </c>
    </row>
    <row r="3" customFormat="false" ht="12.75" hidden="false" customHeight="false" outlineLevel="0" collapsed="false">
      <c r="B3" s="0" t="n">
        <v>1</v>
      </c>
      <c r="C3" s="0" t="n">
        <v>1</v>
      </c>
      <c r="D3" s="0" t="n">
        <v>-1</v>
      </c>
      <c r="E3" s="0" t="n">
        <v>-1</v>
      </c>
      <c r="F3" s="0" t="n">
        <f aca="false">C3*D3</f>
        <v>-1</v>
      </c>
      <c r="G3" s="0" t="n">
        <f aca="false">C3*E3</f>
        <v>-1</v>
      </c>
      <c r="H3" s="0" t="n">
        <f aca="false">D3*E3</f>
        <v>1</v>
      </c>
      <c r="I3" s="0" t="n">
        <f aca="false">C3*D3*E3</f>
        <v>1</v>
      </c>
      <c r="J3" s="1" t="n">
        <v>2.54027777777778</v>
      </c>
      <c r="K3" s="1" t="n">
        <v>2.35388888888889</v>
      </c>
      <c r="L3" s="1" t="n">
        <v>2.36</v>
      </c>
      <c r="M3" s="1" t="n">
        <v>2.42527777777778</v>
      </c>
      <c r="N3" s="1" t="n">
        <v>2.395</v>
      </c>
      <c r="O3" s="1" t="n">
        <v>2.42111111111111</v>
      </c>
      <c r="P3" s="1" t="n">
        <v>2.4175</v>
      </c>
      <c r="Q3" s="1" t="n">
        <v>2.37722222222222</v>
      </c>
      <c r="R3" s="1" t="n">
        <v>2.37111111111111</v>
      </c>
      <c r="S3" s="1" t="n">
        <v>2.44222222222222</v>
      </c>
      <c r="T3" s="0" t="n">
        <f aca="false">AVERAGE(J3:S3)</f>
        <v>2.41036111111111</v>
      </c>
      <c r="U3" s="0" t="n">
        <f aca="false">J3-T3</f>
        <v>0.129916666666669</v>
      </c>
      <c r="V3" s="0" t="n">
        <f aca="false">K3-$T3</f>
        <v>-0.0564722222222209</v>
      </c>
      <c r="W3" s="0" t="n">
        <f aca="false">L3-$T3</f>
        <v>-0.0503611111111111</v>
      </c>
      <c r="X3" s="0" t="n">
        <f aca="false">M3-$T3</f>
        <v>0.0149166666666689</v>
      </c>
      <c r="Y3" s="0" t="n">
        <f aca="false">N3-$T3</f>
        <v>-0.0153611111111109</v>
      </c>
      <c r="Z3" s="0" t="n">
        <f aca="false">O3-$T3</f>
        <v>0.0107499999999989</v>
      </c>
      <c r="AA3" s="0" t="n">
        <f aca="false">P3-$T3</f>
        <v>0.00713888888888903</v>
      </c>
      <c r="AB3" s="0" t="n">
        <f aca="false">Q3-$T3</f>
        <v>-0.033138888888891</v>
      </c>
      <c r="AC3" s="0" t="n">
        <f aca="false">R3-$T3</f>
        <v>-0.0392500000000009</v>
      </c>
      <c r="AD3" s="0" t="n">
        <f aca="false">S3-$T3</f>
        <v>0.0318611111111089</v>
      </c>
      <c r="AF3" s="1" t="n">
        <v>24.0052777777778</v>
      </c>
      <c r="AG3" s="1" t="n">
        <f aca="false">AG2+1</f>
        <v>2</v>
      </c>
    </row>
    <row r="4" customFormat="false" ht="12.75" hidden="false" customHeight="false" outlineLevel="0" collapsed="false">
      <c r="B4" s="0" t="n">
        <v>1</v>
      </c>
      <c r="C4" s="0" t="n">
        <v>1</v>
      </c>
      <c r="D4" s="0" t="n">
        <v>1</v>
      </c>
      <c r="E4" s="0" t="n">
        <v>-1</v>
      </c>
      <c r="F4" s="0" t="n">
        <f aca="false">C4*D4</f>
        <v>1</v>
      </c>
      <c r="G4" s="0" t="n">
        <f aca="false">C4*E4</f>
        <v>-1</v>
      </c>
      <c r="H4" s="0" t="n">
        <f aca="false">D4*E4</f>
        <v>-1</v>
      </c>
      <c r="I4" s="0" t="n">
        <f aca="false">C4*D4*E4</f>
        <v>-1</v>
      </c>
      <c r="J4" s="1" t="n">
        <v>4.13027777777778</v>
      </c>
      <c r="K4" s="1" t="n">
        <v>3.95777777777778</v>
      </c>
      <c r="L4" s="1" t="n">
        <v>4.16083333333333</v>
      </c>
      <c r="M4" s="1" t="n">
        <v>3.97083333333333</v>
      </c>
      <c r="N4" s="1" t="n">
        <v>3.855</v>
      </c>
      <c r="O4" s="1" t="n">
        <v>4.13972222222222</v>
      </c>
      <c r="P4" s="1" t="n">
        <v>4.08166666666667</v>
      </c>
      <c r="Q4" s="1" t="n">
        <v>3.96555555555556</v>
      </c>
      <c r="R4" s="1" t="n">
        <v>3.99666666666667</v>
      </c>
      <c r="S4" s="1" t="n">
        <v>3.94861111111111</v>
      </c>
      <c r="T4" s="0" t="n">
        <f aca="false">AVERAGE(J4:S4)</f>
        <v>4.02069444444445</v>
      </c>
      <c r="U4" s="0" t="n">
        <f aca="false">J4-T4</f>
        <v>0.109583333333335</v>
      </c>
      <c r="V4" s="0" t="n">
        <f aca="false">K4-$T4</f>
        <v>-0.0629166666666654</v>
      </c>
      <c r="W4" s="0" t="n">
        <f aca="false">L4-$T4</f>
        <v>0.140138888888885</v>
      </c>
      <c r="X4" s="0" t="n">
        <f aca="false">M4-$T4</f>
        <v>-0.0498611111111154</v>
      </c>
      <c r="Y4" s="0" t="n">
        <f aca="false">N4-$T4</f>
        <v>-0.165694444444445</v>
      </c>
      <c r="Z4" s="0" t="n">
        <f aca="false">O4-$T4</f>
        <v>0.119027777777775</v>
      </c>
      <c r="AA4" s="0" t="n">
        <f aca="false">P4-$T4</f>
        <v>0.0609722222222242</v>
      </c>
      <c r="AB4" s="0" t="n">
        <f aca="false">Q4-$T4</f>
        <v>-0.0551388888888855</v>
      </c>
      <c r="AC4" s="0" t="n">
        <f aca="false">R4-$T4</f>
        <v>-0.0240277777777753</v>
      </c>
      <c r="AD4" s="0" t="n">
        <f aca="false">S4-$T4</f>
        <v>-0.0720833333333353</v>
      </c>
      <c r="AF4" s="1" t="n">
        <v>24.0036111111111</v>
      </c>
      <c r="AG4" s="1" t="n">
        <f aca="false">AG3+1</f>
        <v>3</v>
      </c>
    </row>
    <row r="5" customFormat="false" ht="12.75" hidden="false" customHeight="false" outlineLevel="0" collapsed="false">
      <c r="B5" s="0" t="n">
        <v>1</v>
      </c>
      <c r="C5" s="0" t="n">
        <v>1</v>
      </c>
      <c r="D5" s="0" t="n">
        <v>-1</v>
      </c>
      <c r="E5" s="0" t="n">
        <v>1</v>
      </c>
      <c r="F5" s="0" t="n">
        <f aca="false">C5*D5</f>
        <v>-1</v>
      </c>
      <c r="G5" s="0" t="n">
        <f aca="false">C5*E5</f>
        <v>1</v>
      </c>
      <c r="H5" s="0" t="n">
        <f aca="false">D5*E5</f>
        <v>-1</v>
      </c>
      <c r="I5" s="0" t="n">
        <f aca="false">C5*D5*E5</f>
        <v>-1</v>
      </c>
      <c r="J5" s="1" t="n">
        <v>2.51222222222222</v>
      </c>
      <c r="K5" s="1" t="n">
        <v>2.39138888888889</v>
      </c>
      <c r="L5" s="1" t="n">
        <v>2.38777777777778</v>
      </c>
      <c r="M5" s="1" t="n">
        <v>2.36861111111111</v>
      </c>
      <c r="N5" s="1" t="n">
        <v>2.38166666666667</v>
      </c>
      <c r="O5" s="1" t="n">
        <v>2.43861111111111</v>
      </c>
      <c r="P5" s="1" t="n">
        <v>2.34388888888889</v>
      </c>
      <c r="Q5" s="1" t="n">
        <v>2.34722222222222</v>
      </c>
      <c r="R5" s="1" t="n">
        <v>2.33555555555556</v>
      </c>
      <c r="S5" s="1" t="n">
        <v>2.43388888888889</v>
      </c>
      <c r="T5" s="0" t="n">
        <f aca="false">AVERAGE(J5:S5)</f>
        <v>2.39408333333333</v>
      </c>
      <c r="U5" s="0" t="n">
        <f aca="false">J5-T5</f>
        <v>0.118138888888886</v>
      </c>
      <c r="V5" s="0" t="n">
        <f aca="false">K5-$T5</f>
        <v>-0.00269444444444389</v>
      </c>
      <c r="W5" s="0" t="n">
        <f aca="false">L5-$T5</f>
        <v>-0.00630555555555379</v>
      </c>
      <c r="X5" s="0" t="n">
        <f aca="false">M5-$T5</f>
        <v>-0.0254722222222239</v>
      </c>
      <c r="Y5" s="0" t="n">
        <f aca="false">N5-$T5</f>
        <v>-0.0124166666666641</v>
      </c>
      <c r="Z5" s="0" t="n">
        <f aca="false">O5-$T5</f>
        <v>0.0445277777777759</v>
      </c>
      <c r="AA5" s="0" t="n">
        <f aca="false">P5-$T5</f>
        <v>-0.0501944444444442</v>
      </c>
      <c r="AB5" s="0" t="n">
        <f aca="false">Q5-$T5</f>
        <v>-0.0468611111111139</v>
      </c>
      <c r="AC5" s="0" t="n">
        <f aca="false">R5-$T5</f>
        <v>-0.058527777777774</v>
      </c>
      <c r="AD5" s="0" t="n">
        <f aca="false">S5-$T5</f>
        <v>0.0398055555555561</v>
      </c>
      <c r="AF5" s="1" t="n">
        <v>23.9288888888889</v>
      </c>
      <c r="AG5" s="1" t="n">
        <f aca="false">AG4+1</f>
        <v>4</v>
      </c>
    </row>
    <row r="6" customFormat="false" ht="12.75" hidden="false" customHeight="false" outlineLevel="0" collapsed="false">
      <c r="B6" s="0" t="n">
        <v>1</v>
      </c>
      <c r="C6" s="0" t="n">
        <v>-1</v>
      </c>
      <c r="D6" s="0" t="n">
        <v>1</v>
      </c>
      <c r="E6" s="0" t="n">
        <v>1</v>
      </c>
      <c r="F6" s="0" t="n">
        <f aca="false">C6*D6</f>
        <v>-1</v>
      </c>
      <c r="G6" s="0" t="n">
        <f aca="false">C6*E6</f>
        <v>-1</v>
      </c>
      <c r="H6" s="0" t="n">
        <f aca="false">D6*E6</f>
        <v>1</v>
      </c>
      <c r="I6" s="0" t="n">
        <f aca="false">C6*D6*E6</f>
        <v>-1</v>
      </c>
      <c r="J6" s="1" t="n">
        <v>6.04611111111111</v>
      </c>
      <c r="K6" s="1" t="n">
        <v>5.97416666666667</v>
      </c>
      <c r="L6" s="1" t="n">
        <v>6.04361111111111</v>
      </c>
      <c r="M6" s="1" t="n">
        <v>6.01361111111111</v>
      </c>
      <c r="N6" s="1" t="n">
        <v>6.09222222222222</v>
      </c>
      <c r="O6" s="1" t="n">
        <v>5.97444444444444</v>
      </c>
      <c r="P6" s="1" t="n">
        <v>6.03083333333333</v>
      </c>
      <c r="Q6" s="1" t="n">
        <v>6.02166666666667</v>
      </c>
      <c r="R6" s="1" t="n">
        <v>6.04777777777778</v>
      </c>
      <c r="S6" s="1" t="n">
        <v>6.01361111111111</v>
      </c>
      <c r="T6" s="0" t="n">
        <f aca="false">AVERAGE(J6:S6)</f>
        <v>6.02580555555556</v>
      </c>
      <c r="U6" s="0" t="n">
        <f aca="false">J6-T6</f>
        <v>0.0203055555555549</v>
      </c>
      <c r="V6" s="0" t="n">
        <f aca="false">K6-$T6</f>
        <v>-0.0516388888888857</v>
      </c>
      <c r="W6" s="0" t="n">
        <f aca="false">L6-$T6</f>
        <v>0.0178055555555545</v>
      </c>
      <c r="X6" s="0" t="n">
        <f aca="false">M6-$T6</f>
        <v>-0.0121944444444457</v>
      </c>
      <c r="Y6" s="0" t="n">
        <f aca="false">N6-$T6</f>
        <v>0.0664166666666644</v>
      </c>
      <c r="Z6" s="0" t="n">
        <f aca="false">O6-$T6</f>
        <v>-0.0513611111111159</v>
      </c>
      <c r="AA6" s="0" t="n">
        <f aca="false">P6-$T6</f>
        <v>0.00502777777777474</v>
      </c>
      <c r="AB6" s="0" t="n">
        <f aca="false">Q6-$T6</f>
        <v>-0.00413888888888536</v>
      </c>
      <c r="AC6" s="0" t="n">
        <f aca="false">R6-$T6</f>
        <v>0.0219722222222245</v>
      </c>
      <c r="AD6" s="0" t="n">
        <f aca="false">S6-$T6</f>
        <v>-0.0121944444444457</v>
      </c>
      <c r="AF6" s="1" t="n">
        <v>24.0213888888889</v>
      </c>
      <c r="AG6" s="1" t="n">
        <f aca="false">AG5+1</f>
        <v>5</v>
      </c>
    </row>
    <row r="7" customFormat="false" ht="12.75" hidden="false" customHeight="false" outlineLevel="0" collapsed="false">
      <c r="B7" s="0" t="n">
        <v>1</v>
      </c>
      <c r="C7" s="0" t="n">
        <v>-1</v>
      </c>
      <c r="D7" s="0" t="n">
        <v>-1</v>
      </c>
      <c r="E7" s="0" t="n">
        <v>-1</v>
      </c>
      <c r="F7" s="0" t="n">
        <f aca="false">C7*D7</f>
        <v>1</v>
      </c>
      <c r="G7" s="0" t="n">
        <f aca="false">C7*E7</f>
        <v>1</v>
      </c>
      <c r="H7" s="0" t="n">
        <f aca="false">D7*E7</f>
        <v>1</v>
      </c>
      <c r="I7" s="0" t="n">
        <f aca="false">C7*D7*E7</f>
        <v>-1</v>
      </c>
      <c r="J7" s="1" t="n">
        <v>2.53638888888889</v>
      </c>
      <c r="K7" s="1" t="n">
        <v>2.41166666666667</v>
      </c>
      <c r="L7" s="1" t="n">
        <v>2.39638888888889</v>
      </c>
      <c r="M7" s="1" t="n">
        <v>2.47055555555556</v>
      </c>
      <c r="N7" s="1" t="n">
        <v>2.4075</v>
      </c>
      <c r="O7" s="1" t="n">
        <v>2.41083333333333</v>
      </c>
      <c r="P7" s="1" t="n">
        <v>2.35472222222222</v>
      </c>
      <c r="Q7" s="1" t="n">
        <v>2.26138888888889</v>
      </c>
      <c r="R7" s="1" t="n">
        <v>2.41138888888889</v>
      </c>
      <c r="S7" s="1" t="n">
        <v>2.39388888888889</v>
      </c>
      <c r="T7" s="0" t="n">
        <f aca="false">AVERAGE(J7:S7)</f>
        <v>2.40547222222222</v>
      </c>
      <c r="U7" s="0" t="n">
        <f aca="false">J7-T7</f>
        <v>0.130916666666667</v>
      </c>
      <c r="V7" s="0" t="n">
        <f aca="false">K7-$T7</f>
        <v>0.00619444444444728</v>
      </c>
      <c r="W7" s="0" t="n">
        <f aca="false">L7-$T7</f>
        <v>-0.00908333333333289</v>
      </c>
      <c r="X7" s="0" t="n">
        <f aca="false">M7-$T7</f>
        <v>0.0650833333333369</v>
      </c>
      <c r="Y7" s="0" t="n">
        <f aca="false">N7-$T7</f>
        <v>0.0020277777777773</v>
      </c>
      <c r="Z7" s="0" t="n">
        <f aca="false">O7-$T7</f>
        <v>0.00536111111110715</v>
      </c>
      <c r="AA7" s="0" t="n">
        <f aca="false">P7-$T7</f>
        <v>-0.050750000000003</v>
      </c>
      <c r="AB7" s="0" t="n">
        <f aca="false">Q7-$T7</f>
        <v>-0.144083333333333</v>
      </c>
      <c r="AC7" s="0" t="n">
        <f aca="false">R7-$T7</f>
        <v>0.00591666666666724</v>
      </c>
      <c r="AD7" s="0" t="n">
        <f aca="false">S7-$T7</f>
        <v>-0.0115833333333328</v>
      </c>
      <c r="AF7" s="1" t="n">
        <v>23.9883333333333</v>
      </c>
      <c r="AG7" s="1" t="n">
        <f aca="false">AG6+1</f>
        <v>6</v>
      </c>
    </row>
    <row r="8" customFormat="false" ht="12.75" hidden="false" customHeight="false" outlineLevel="0" collapsed="false">
      <c r="B8" s="0" t="n">
        <v>1</v>
      </c>
      <c r="C8" s="0" t="n">
        <v>-1</v>
      </c>
      <c r="D8" s="0" t="n">
        <v>1</v>
      </c>
      <c r="E8" s="0" t="n">
        <v>-1</v>
      </c>
      <c r="F8" s="0" t="n">
        <f aca="false">C8*D8</f>
        <v>-1</v>
      </c>
      <c r="G8" s="0" t="n">
        <f aca="false">C8*E8</f>
        <v>1</v>
      </c>
      <c r="H8" s="0" t="n">
        <f aca="false">D8*E8</f>
        <v>-1</v>
      </c>
      <c r="I8" s="0" t="n">
        <f aca="false">C8*D8*E8</f>
        <v>1</v>
      </c>
      <c r="J8" s="1" t="n">
        <v>4.18888888888889</v>
      </c>
      <c r="K8" s="1" t="n">
        <v>4.01555555555556</v>
      </c>
      <c r="L8" s="1" t="n">
        <v>4.14833333333333</v>
      </c>
      <c r="M8" s="1" t="n">
        <v>3.98805555555556</v>
      </c>
      <c r="N8" s="1" t="n">
        <v>3.84416666666667</v>
      </c>
      <c r="O8" s="1" t="n">
        <v>4.05888888888889</v>
      </c>
      <c r="P8" s="1" t="n">
        <v>4.07833333333333</v>
      </c>
      <c r="Q8" s="1" t="n">
        <v>3.93916666666667</v>
      </c>
      <c r="R8" s="1" t="n">
        <v>4.00333333333333</v>
      </c>
      <c r="S8" s="1" t="n">
        <v>3.96388888888889</v>
      </c>
      <c r="T8" s="0" t="n">
        <f aca="false">AVERAGE(J8:S8)</f>
        <v>4.02286111111111</v>
      </c>
      <c r="U8" s="0" t="n">
        <f aca="false">J8-T8</f>
        <v>0.166027777777779</v>
      </c>
      <c r="V8" s="0" t="n">
        <f aca="false">K8-$T8</f>
        <v>-0.00730555555555146</v>
      </c>
      <c r="W8" s="0" t="n">
        <f aca="false">L8-$T8</f>
        <v>0.125472222222219</v>
      </c>
      <c r="X8" s="0" t="n">
        <f aca="false">M8-$T8</f>
        <v>-0.0348055555555513</v>
      </c>
      <c r="Y8" s="0" t="n">
        <f aca="false">N8-$T8</f>
        <v>-0.178694444444441</v>
      </c>
      <c r="Z8" s="0" t="n">
        <f aca="false">O8-$T8</f>
        <v>0.0360277777777789</v>
      </c>
      <c r="AA8" s="0" t="n">
        <f aca="false">P8-$T8</f>
        <v>0.0554722222222184</v>
      </c>
      <c r="AB8" s="0" t="n">
        <f aca="false">Q8-$T8</f>
        <v>-0.0836944444444412</v>
      </c>
      <c r="AC8" s="0" t="n">
        <f aca="false">R8-$T8</f>
        <v>-0.0195277777777809</v>
      </c>
      <c r="AD8" s="0" t="n">
        <f aca="false">S8-$T8</f>
        <v>-0.0589722222222213</v>
      </c>
      <c r="AF8" s="1" t="n">
        <v>24.0586111111111</v>
      </c>
      <c r="AG8" s="1" t="n">
        <f aca="false">AG7+1</f>
        <v>7</v>
      </c>
    </row>
    <row r="9" customFormat="false" ht="12.75" hidden="false" customHeight="false" outlineLevel="0" collapsed="false">
      <c r="B9" s="0" t="n">
        <v>1</v>
      </c>
      <c r="C9" s="0" t="n">
        <v>-1</v>
      </c>
      <c r="D9" s="0" t="n">
        <v>-1</v>
      </c>
      <c r="E9" s="0" t="n">
        <v>1</v>
      </c>
      <c r="F9" s="0" t="n">
        <f aca="false">C9*D9</f>
        <v>1</v>
      </c>
      <c r="G9" s="0" t="n">
        <f aca="false">C9*E9</f>
        <v>-1</v>
      </c>
      <c r="H9" s="0" t="n">
        <f aca="false">D9*E9</f>
        <v>-1</v>
      </c>
      <c r="I9" s="0" t="n">
        <f aca="false">C9*D9*E9</f>
        <v>1</v>
      </c>
      <c r="J9" s="1" t="n">
        <v>2.49555555555556</v>
      </c>
      <c r="K9" s="1" t="n">
        <v>2.345</v>
      </c>
      <c r="L9" s="1" t="n">
        <v>2.42777777777778</v>
      </c>
      <c r="M9" s="1" t="n">
        <v>2.45916666666667</v>
      </c>
      <c r="N9" s="1" t="n">
        <v>2.4275</v>
      </c>
      <c r="O9" s="1" t="n">
        <v>2.35333333333333</v>
      </c>
      <c r="P9" s="1" t="n">
        <v>2.39138888888889</v>
      </c>
      <c r="Q9" s="1" t="n">
        <v>2.34583333333333</v>
      </c>
      <c r="R9" s="1" t="n">
        <v>2.35305555555556</v>
      </c>
      <c r="S9" s="1" t="n">
        <v>2.34861111111111</v>
      </c>
      <c r="T9" s="0" t="n">
        <f aca="false">AVERAGE(J9:S9)</f>
        <v>2.39472222222222</v>
      </c>
      <c r="U9" s="0" t="n">
        <f aca="false">J9-T9</f>
        <v>0.100833333333337</v>
      </c>
      <c r="V9" s="0" t="n">
        <f aca="false">K9-$T9</f>
        <v>-0.0497222222222229</v>
      </c>
      <c r="W9" s="0" t="n">
        <f aca="false">L9-$T9</f>
        <v>0.0330555555555567</v>
      </c>
      <c r="X9" s="0" t="n">
        <f aca="false">M9-$T9</f>
        <v>0.064444444444447</v>
      </c>
      <c r="Y9" s="0" t="n">
        <f aca="false">N9-$T9</f>
        <v>0.0327777777777771</v>
      </c>
      <c r="Z9" s="0" t="n">
        <f aca="false">O9-$T9</f>
        <v>-0.0413888888888931</v>
      </c>
      <c r="AA9" s="0" t="n">
        <f aca="false">P9-$T9</f>
        <v>-0.00333333333333297</v>
      </c>
      <c r="AB9" s="0" t="n">
        <f aca="false">Q9-$T9</f>
        <v>-0.048888888888893</v>
      </c>
      <c r="AC9" s="0" t="n">
        <f aca="false">R9-$T9</f>
        <v>-0.041666666666663</v>
      </c>
      <c r="AD9" s="0" t="n">
        <f aca="false">S9-$T9</f>
        <v>-0.046111111111113</v>
      </c>
      <c r="AF9" s="1" t="n">
        <v>24.2230555555556</v>
      </c>
      <c r="AG9" s="1" t="n">
        <f aca="false">AG8+1</f>
        <v>8</v>
      </c>
    </row>
    <row r="10" customFormat="false" ht="12.75" hidden="false" customHeight="false" outlineLevel="0" collapsed="false">
      <c r="A10" s="0" t="s">
        <v>30</v>
      </c>
      <c r="B10" s="0" t="n">
        <f aca="false" t="array" ref="B10:B10">SUM(B$2:B$9 * $T$2:$T$9)</f>
        <v>47.668</v>
      </c>
      <c r="C10" s="0" t="n">
        <f aca="false" t="array" ref="C10:C10">SUM(C$2:C$9 * $T$2:$T$9)</f>
        <v>17.9702777777778</v>
      </c>
      <c r="D10" s="0" t="n">
        <f aca="false" t="array" ref="D10:D10">SUM(D$2:D$9 * $T$2:$T$9)</f>
        <v>28.4587222222222</v>
      </c>
      <c r="E10" s="0" t="n">
        <f aca="false" t="array" ref="E10:E10">SUM(E$2:E$9 * $T$2:$T$9)</f>
        <v>21.9492222222222</v>
      </c>
      <c r="F10" s="0" t="n">
        <f aca="false" t="array" ref="F10:F10">SUM(F$2:F$9 * $T$2:$T$9)</f>
        <v>17.9617777777778</v>
      </c>
      <c r="G10" s="0" t="n">
        <f aca="false" t="array" ref="G10:G10">SUM(G$2:G$9 * $T$2:$T$9)</f>
        <v>17.9648333333333</v>
      </c>
      <c r="H10" s="0" t="n">
        <f aca="false" t="array" ref="H10:H10">SUM(H$2:H$9 * $T$2:$T$9)</f>
        <v>22.0032777777778</v>
      </c>
      <c r="I10" s="0" t="n">
        <f aca="false" t="array" ref="I10:I10">SUM(I$2:I$9 * $T$2:$T$9)</f>
        <v>17.9758888888889</v>
      </c>
      <c r="J10" s="3"/>
      <c r="K10" s="3"/>
      <c r="L10" s="3"/>
      <c r="M10" s="3"/>
      <c r="U10" s="0" t="n">
        <f aca="false">SUM(U$2:U$9)</f>
        <v>0.577000000000023</v>
      </c>
      <c r="V10" s="0" t="n">
        <f aca="false">SUM(V$2:V$9)</f>
        <v>-0.213277777777751</v>
      </c>
      <c r="W10" s="0" t="n">
        <f aca="false">SUM(W$2:W$9)</f>
        <v>0.260333333333308</v>
      </c>
      <c r="X10" s="0" t="n">
        <f aca="false">SUM(X$2:X$9)</f>
        <v>-0.0429999999999913</v>
      </c>
      <c r="Y10" s="0" t="n">
        <f aca="false">SUM(Y$2:Y$9)</f>
        <v>-0.24355555555555</v>
      </c>
      <c r="Z10" s="0" t="n">
        <f aca="false">SUM(Z$2:Z$9)</f>
        <v>0.117277777777721</v>
      </c>
      <c r="AA10" s="0" t="n">
        <f aca="false">SUM(AA$2:AA$9)</f>
        <v>0.088944444444421</v>
      </c>
      <c r="AB10" s="0" t="n">
        <f aca="false">SUM(AB$2:AB$9)</f>
        <v>-0.18688888888885</v>
      </c>
      <c r="AC10" s="0" t="n">
        <f aca="false">SUM(AC$2:AC$9)</f>
        <v>-0.270222222222211</v>
      </c>
      <c r="AD10" s="0" t="n">
        <f aca="false">SUM(AD$2:AD$9)</f>
        <v>-0.0866111111110892</v>
      </c>
      <c r="AE10" s="0" t="s">
        <v>30</v>
      </c>
      <c r="AF10" s="1" t="n">
        <v>23.8788888888889</v>
      </c>
      <c r="AG10" s="1" t="n">
        <f aca="false">AG9+1</f>
        <v>9</v>
      </c>
    </row>
    <row r="11" customFormat="false" ht="12.75" hidden="false" customHeight="false" outlineLevel="0" collapsed="false">
      <c r="A11" s="0" t="s">
        <v>31</v>
      </c>
      <c r="B11" s="0" t="n">
        <f aca="false">B10/8</f>
        <v>5.9585</v>
      </c>
      <c r="C11" s="0" t="n">
        <f aca="false">C10/8</f>
        <v>2.24628472222222</v>
      </c>
      <c r="D11" s="0" t="n">
        <f aca="false">D10/8</f>
        <v>3.55734027777778</v>
      </c>
      <c r="E11" s="0" t="n">
        <f aca="false">E10/8</f>
        <v>2.74365277777778</v>
      </c>
      <c r="F11" s="0" t="n">
        <f aca="false">F10/8</f>
        <v>2.24522222222222</v>
      </c>
      <c r="G11" s="0" t="n">
        <f aca="false">G10/8</f>
        <v>2.24560416666667</v>
      </c>
      <c r="H11" s="0" t="n">
        <f aca="false">H10/8</f>
        <v>2.75040972222222</v>
      </c>
      <c r="I11" s="0" t="n">
        <f aca="false">I10/8</f>
        <v>2.24698611111111</v>
      </c>
      <c r="J11" s="3"/>
      <c r="K11" s="3"/>
      <c r="L11" s="3"/>
      <c r="M11" s="3"/>
      <c r="U11" s="0" t="n">
        <f aca="false">U10/8</f>
        <v>0.0721250000000029</v>
      </c>
      <c r="V11" s="0" t="n">
        <f aca="false">V10/8</f>
        <v>-0.0266597222222188</v>
      </c>
      <c r="W11" s="0" t="n">
        <f aca="false">W10/8</f>
        <v>0.0325416666666635</v>
      </c>
      <c r="X11" s="0" t="n">
        <f aca="false">X10/8</f>
        <v>-0.00537499999999891</v>
      </c>
      <c r="Y11" s="0" t="n">
        <f aca="false">Y10/8</f>
        <v>-0.0304444444444437</v>
      </c>
      <c r="Z11" s="0" t="n">
        <f aca="false">Z10/8</f>
        <v>0.0146597222222151</v>
      </c>
      <c r="AA11" s="0" t="n">
        <f aca="false">AA10/8</f>
        <v>0.0111180555555526</v>
      </c>
      <c r="AB11" s="0" t="n">
        <f aca="false">AB10/8</f>
        <v>-0.0233611111111062</v>
      </c>
      <c r="AC11" s="0" t="n">
        <f aca="false">AC10/8</f>
        <v>-0.0337777777777764</v>
      </c>
      <c r="AD11" s="0" t="n">
        <f aca="false">AD10/8</f>
        <v>-0.0108263888888862</v>
      </c>
      <c r="AE11" s="0" t="s">
        <v>31</v>
      </c>
      <c r="AF11" s="1" t="n">
        <v>24.0366666666667</v>
      </c>
      <c r="AG11" s="1" t="n">
        <f aca="false">AG10+1</f>
        <v>10</v>
      </c>
    </row>
    <row r="12" customFormat="false" ht="12.75" hidden="false" customHeight="false" outlineLevel="0" collapsed="false">
      <c r="A12" s="0" t="s">
        <v>63</v>
      </c>
      <c r="C12" s="0" t="n">
        <f aca="false">80*POWER(C11,2)</f>
        <v>403.663604263118</v>
      </c>
      <c r="D12" s="0" t="n">
        <f aca="false">80*POWER(D11,2)</f>
        <v>1012.37358815201</v>
      </c>
      <c r="E12" s="0" t="n">
        <f aca="false">80*POWER(E11,2)</f>
        <v>602.210445200618</v>
      </c>
      <c r="F12" s="0" t="n">
        <f aca="false">80*POWER(F11,2)</f>
        <v>403.28182617284</v>
      </c>
      <c r="G12" s="0" t="n">
        <f aca="false">80*POWER(G11,2)</f>
        <v>403.419045868056</v>
      </c>
      <c r="H12" s="0" t="n">
        <f aca="false">80*POWER(H11,2)</f>
        <v>605.180291207562</v>
      </c>
      <c r="I12" s="0" t="n">
        <f aca="false">80*POWER(I11,2)</f>
        <v>403.915726682099</v>
      </c>
      <c r="J12" s="3"/>
      <c r="K12" s="3"/>
      <c r="L12" s="3"/>
      <c r="M12" s="3"/>
      <c r="U12" s="0" t="n">
        <f aca="false" t="array" ref="U12:U12">SUM(POWER(U2:U9, 2))</f>
        <v>0.137618239197526</v>
      </c>
      <c r="V12" s="0" t="n">
        <f aca="false" t="array" ref="V12:V12">SUM(POWER(V2:V9, 2))</f>
        <v>0.012512683641975</v>
      </c>
      <c r="W12" s="0" t="n">
        <f aca="false" t="array" ref="W12:W12">SUM(POWER(W2:W9, 2))</f>
        <v>0.0395427762345654</v>
      </c>
      <c r="X12" s="0" t="n">
        <f aca="false" t="array" ref="X12:X12">SUM(POWER(X2:X9, 2))</f>
        <v>0.0173459861111118</v>
      </c>
      <c r="Y12" s="0" t="n">
        <f aca="false" t="array" ref="Y12:Y12">SUM(POWER(Y2:Y9, 2))</f>
        <v>0.0660163101851843</v>
      </c>
      <c r="Z12" s="0" t="n">
        <f aca="false" t="array" ref="Z12:Z12">SUM(POWER(Z2:Z9, 2))</f>
        <v>0.02197575462963</v>
      </c>
      <c r="AA12" s="0" t="n">
        <f aca="false" t="array" ref="AA12:AA12">SUM(POWER(AA2:AA9, 2))</f>
        <v>0.0161517731481461</v>
      </c>
      <c r="AB12" s="0" t="n">
        <f aca="false" t="array" ref="AB12:AB12">SUM(POWER(AB2:AB9, 2))</f>
        <v>0.0889729151234739</v>
      </c>
      <c r="AC12" s="0" t="n">
        <f aca="false" t="array" ref="AC12:AC12">SUM(POWER(AC2:AC9, 2))</f>
        <v>0.0214291959876531</v>
      </c>
      <c r="AD12" s="0" t="n">
        <f aca="false" t="array" ref="AD12:AD12">SUM(POWER(AD2:AD9, 2))</f>
        <v>0.0155028996913606</v>
      </c>
      <c r="AE12" s="0" t="s">
        <v>33</v>
      </c>
      <c r="AF12" s="1" t="n">
        <v>2.54027777777778</v>
      </c>
      <c r="AG12" s="1" t="n">
        <f aca="false">AG11+1</f>
        <v>11</v>
      </c>
    </row>
    <row r="13" customFormat="false" ht="12.75" hidden="false" customHeight="false" outlineLevel="0" collapsed="false">
      <c r="A13" s="0" t="s">
        <v>34</v>
      </c>
      <c r="C13" s="0" t="n">
        <f aca="false">C12/$B$17</f>
        <v>0.105272015042596</v>
      </c>
      <c r="D13" s="0" t="n">
        <f aca="false">D12/$B$17</f>
        <v>0.264018371919399</v>
      </c>
      <c r="E13" s="0" t="n">
        <f aca="false">E12/$B$17</f>
        <v>0.157051332784129</v>
      </c>
      <c r="F13" s="0" t="n">
        <f aca="false">F12/$B$17</f>
        <v>0.105172450582392</v>
      </c>
      <c r="G13" s="0" t="n">
        <f aca="false">G12/$B$17</f>
        <v>0.105208236305123</v>
      </c>
      <c r="H13" s="0" t="n">
        <f aca="false">H12/$B$17</f>
        <v>0.157825843218598</v>
      </c>
      <c r="I13" s="0" t="n">
        <f aca="false">I12/$B$17</f>
        <v>0.105337766412805</v>
      </c>
      <c r="J13" s="3"/>
      <c r="K13" s="3"/>
      <c r="L13" s="3"/>
      <c r="M13" s="3"/>
      <c r="AF13" s="1" t="n">
        <v>2.35388888888889</v>
      </c>
      <c r="AG13" s="1" t="n">
        <f aca="false">AG12+1</f>
        <v>12</v>
      </c>
    </row>
    <row r="14" customFormat="false" ht="12.8" hidden="false" customHeight="false" outlineLevel="0" collapsed="false">
      <c r="A14" s="0" t="s">
        <v>36</v>
      </c>
      <c r="C14" s="0" t="n">
        <f aca="false">_xlfn.CONFIDENCE.T(0.01,$B$19,80)</f>
        <v>0.00179140787516379</v>
      </c>
      <c r="D14" s="0" t="n">
        <f aca="false">_xlfn.CONFIDENCE.T(0.01,$B$19,80)</f>
        <v>0.00179140787516379</v>
      </c>
      <c r="E14" s="0" t="n">
        <f aca="false">_xlfn.CONFIDENCE.T(0.01,$B$19,80)</f>
        <v>0.00179140787516379</v>
      </c>
      <c r="F14" s="0" t="n">
        <f aca="false">_xlfn.CONFIDENCE.T(0.01,$B$19,80)</f>
        <v>0.00179140787516379</v>
      </c>
      <c r="G14" s="0" t="n">
        <f aca="false">_xlfn.CONFIDENCE.T(0.01,$B$19,80)</f>
        <v>0.00179140787516379</v>
      </c>
      <c r="H14" s="0" t="n">
        <f aca="false">_xlfn.CONFIDENCE.T(0.01,$B$19,80)</f>
        <v>0.00179140787516379</v>
      </c>
      <c r="I14" s="0" t="n">
        <f aca="false">_xlfn.CONFIDENCE.T(0.01,$B$19,80)</f>
        <v>0.00179140787516379</v>
      </c>
      <c r="J14" s="3"/>
      <c r="K14" s="3"/>
      <c r="L14" s="3"/>
      <c r="M14" s="3"/>
      <c r="AF14" s="1" t="n">
        <v>2.36</v>
      </c>
      <c r="AG14" s="1" t="n">
        <f aca="false">AG13+1</f>
        <v>13</v>
      </c>
    </row>
    <row r="15" customFormat="false" ht="12.8" hidden="false" customHeight="false" outlineLevel="0" collapsed="false">
      <c r="I15" s="0" t="s">
        <v>29</v>
      </c>
      <c r="J15" s="3"/>
      <c r="K15" s="3"/>
      <c r="L15" s="3"/>
      <c r="M15" s="3"/>
      <c r="AF15" s="1" t="n">
        <v>2.42527777777778</v>
      </c>
      <c r="AG15" s="1" t="n">
        <f aca="false">AG14+1</f>
        <v>14</v>
      </c>
    </row>
    <row r="16" customFormat="false" ht="12.8" hidden="false" customHeight="false" outlineLevel="0" collapsed="false">
      <c r="U16" s="0" t="n">
        <f aca="false">SUM(U12:AD12)/$B$17</f>
        <v>0.00011398373495844</v>
      </c>
      <c r="AF16" s="1" t="n">
        <v>2.395</v>
      </c>
      <c r="AG16" s="1" t="n">
        <f aca="false">AG15+1</f>
        <v>15</v>
      </c>
    </row>
    <row r="17" customFormat="false" ht="12.8" hidden="false" customHeight="false" outlineLevel="0" collapsed="false">
      <c r="A17" s="0" t="s">
        <v>37</v>
      </c>
      <c r="B17" s="0" t="n">
        <f aca="false">SUM(C12:I12) + SUM(U12:AD12)</f>
        <v>3834.48159608025</v>
      </c>
      <c r="AF17" s="1" t="n">
        <v>2.42111111111111</v>
      </c>
      <c r="AG17" s="1" t="n">
        <f aca="false">AG16+1</f>
        <v>16</v>
      </c>
    </row>
    <row r="18" customFormat="false" ht="12.8" hidden="false" customHeight="false" outlineLevel="0" collapsed="false">
      <c r="A18" s="0" t="s">
        <v>33</v>
      </c>
      <c r="B18" s="0" t="n">
        <f aca="false">SUM(U12:AD12)</f>
        <v>0.437068533950626</v>
      </c>
      <c r="AA18" s="0" t="s">
        <v>29</v>
      </c>
      <c r="AF18" s="1" t="n">
        <v>2.4175</v>
      </c>
      <c r="AG18" s="1" t="n">
        <f aca="false">AG17+1</f>
        <v>17</v>
      </c>
    </row>
    <row r="19" customFormat="false" ht="12.8" hidden="false" customHeight="false" outlineLevel="0" collapsed="false">
      <c r="A19" s="0" t="s">
        <v>38</v>
      </c>
      <c r="B19" s="0" t="n">
        <f aca="false">B18/72</f>
        <v>0.0060703963048698</v>
      </c>
      <c r="AA19" s="0" t="n">
        <f aca="false">_xlfn.VAR.S(U2:AD2)</f>
        <v>0.0129382064471891</v>
      </c>
      <c r="AF19" s="1" t="n">
        <v>2.37722222222222</v>
      </c>
      <c r="AG19" s="1" t="n">
        <f aca="false">AG18+1</f>
        <v>18</v>
      </c>
    </row>
    <row r="20" customFormat="false" ht="12.75" hidden="false" customHeight="false" outlineLevel="0" collapsed="false">
      <c r="E20" s="0" t="s">
        <v>39</v>
      </c>
      <c r="F20" s="0" t="n">
        <f aca="false">SUM(C13:I13) + U16</f>
        <v>1</v>
      </c>
      <c r="AA20" s="0" t="n">
        <f aca="false">_xlfn.VAR.S(U3:AD3)</f>
        <v>0.00298695216049389</v>
      </c>
      <c r="AF20" s="1" t="n">
        <v>2.37111111111111</v>
      </c>
      <c r="AG20" s="1" t="n">
        <f aca="false">AG19+1</f>
        <v>19</v>
      </c>
    </row>
    <row r="21" customFormat="false" ht="12.75" hidden="false" customHeight="false" outlineLevel="0" collapsed="false">
      <c r="AA21" s="0" t="n">
        <f aca="false">_xlfn.VAR.S(U4:AD4)</f>
        <v>0.0102495070301782</v>
      </c>
      <c r="AF21" s="1" t="n">
        <v>2.44222222222222</v>
      </c>
      <c r="AG21" s="1" t="n">
        <f aca="false">AG20+1</f>
        <v>20</v>
      </c>
    </row>
    <row r="22" customFormat="false" ht="12.75" hidden="false" customHeight="false" outlineLevel="0" collapsed="false">
      <c r="AA22" s="0" t="n">
        <f aca="false">_xlfn.VAR.S(U5:AD5)</f>
        <v>0.00294610853909454</v>
      </c>
      <c r="AF22" s="1" t="n">
        <v>4.13027777777778</v>
      </c>
      <c r="AG22" s="1" t="n">
        <f aca="false">AG21+1</f>
        <v>21</v>
      </c>
    </row>
    <row r="23" customFormat="false" ht="12.75" hidden="false" customHeight="false" outlineLevel="0" collapsed="false">
      <c r="AA23" s="0" t="n">
        <f aca="false">_xlfn.VAR.S(U6:AD6)</f>
        <v>0.00125196244855966</v>
      </c>
      <c r="AF23" s="1" t="n">
        <v>3.95777777777778</v>
      </c>
      <c r="AG23" s="1" t="n">
        <f aca="false">AG22+1</f>
        <v>22</v>
      </c>
    </row>
    <row r="24" customFormat="false" ht="12.75" hidden="false" customHeight="false" outlineLevel="0" collapsed="false">
      <c r="AA24" s="0" t="n">
        <f aca="false">_xlfn.VAR.S(U7:AD7)</f>
        <v>0.00500372170781902</v>
      </c>
      <c r="AF24" s="1" t="n">
        <v>4.16083333333333</v>
      </c>
      <c r="AG24" s="1" t="n">
        <f aca="false">AG23+1</f>
        <v>23</v>
      </c>
    </row>
    <row r="25" customFormat="false" ht="12.75" hidden="false" customHeight="false" outlineLevel="0" collapsed="false">
      <c r="AA25" s="0" t="n">
        <f aca="false">_xlfn.VAR.S(U8:AD8)</f>
        <v>0.0101937765775031</v>
      </c>
      <c r="AF25" s="1" t="n">
        <v>3.97083333333333</v>
      </c>
      <c r="AG25" s="1" t="n">
        <f aca="false">AG24+1</f>
        <v>24</v>
      </c>
    </row>
    <row r="26" customFormat="false" ht="12.75" hidden="false" customHeight="false" outlineLevel="0" collapsed="false">
      <c r="AA26" s="0" t="n">
        <f aca="false">_xlfn.VAR.S(U9:AD9)</f>
        <v>0.00299293552812091</v>
      </c>
      <c r="AF26" s="1" t="n">
        <v>3.855</v>
      </c>
      <c r="AG26" s="1" t="n">
        <f aca="false">AG25+1</f>
        <v>25</v>
      </c>
    </row>
    <row r="27" customFormat="false" ht="12.75" hidden="false" customHeight="false" outlineLevel="0" collapsed="false">
      <c r="AF27" s="1" t="n">
        <v>4.13972222222222</v>
      </c>
      <c r="AG27" s="1" t="n">
        <f aca="false">AG26+1</f>
        <v>26</v>
      </c>
    </row>
    <row r="28" customFormat="false" ht="12.75" hidden="false" customHeight="false" outlineLevel="0" collapsed="false">
      <c r="M28" s="0" t="n">
        <v>0.105272015042596</v>
      </c>
      <c r="N28" s="0" t="n">
        <v>0.264018371919399</v>
      </c>
      <c r="O28" s="0" t="n">
        <v>0.157051332784129</v>
      </c>
      <c r="P28" s="0" t="n">
        <v>0.105172450582392</v>
      </c>
      <c r="Q28" s="0" t="n">
        <v>0.105208236305123</v>
      </c>
      <c r="R28" s="0" t="n">
        <v>0.157825843218598</v>
      </c>
      <c r="S28" s="0" t="n">
        <v>0.105337766412805</v>
      </c>
      <c r="AF28" s="1" t="n">
        <v>4.08166666666667</v>
      </c>
      <c r="AG28" s="1" t="n">
        <f aca="false">AG27+1</f>
        <v>27</v>
      </c>
    </row>
    <row r="29" customFormat="false" ht="12.75" hidden="false" customHeight="false" outlineLevel="0" collapsed="false">
      <c r="M29" s="0" t="n">
        <v>0.0135393529625304</v>
      </c>
      <c r="N29" s="0" t="n">
        <v>0.797831330084001</v>
      </c>
      <c r="O29" s="0" t="n">
        <v>0.0708167753088903</v>
      </c>
      <c r="P29" s="0" t="n">
        <v>0.0131161055232525</v>
      </c>
      <c r="Q29" s="0" t="n">
        <v>0.0132968755124433</v>
      </c>
      <c r="R29" s="0" t="n">
        <v>0.0747633761800609</v>
      </c>
      <c r="S29" s="0" t="n">
        <v>0.0135510742496755</v>
      </c>
      <c r="AF29" s="1" t="n">
        <v>3.96555555555556</v>
      </c>
      <c r="AG29" s="1" t="n">
        <f aca="false">AG28+1</f>
        <v>28</v>
      </c>
    </row>
    <row r="30" customFormat="false" ht="12.75" hidden="false" customHeight="false" outlineLevel="0" collapsed="false">
      <c r="AF30" s="1" t="n">
        <v>3.99666666666667</v>
      </c>
      <c r="AG30" s="1" t="n">
        <f aca="false">AG29+1</f>
        <v>29</v>
      </c>
    </row>
    <row r="31" customFormat="false" ht="12.75" hidden="false" customHeight="false" outlineLevel="0" collapsed="false">
      <c r="AF31" s="1" t="n">
        <v>3.94861111111111</v>
      </c>
      <c r="AG31" s="1" t="n">
        <f aca="false">AG30+1</f>
        <v>30</v>
      </c>
    </row>
    <row r="32" customFormat="false" ht="12.75" hidden="false" customHeight="false" outlineLevel="0" collapsed="false">
      <c r="AF32" s="1" t="n">
        <v>2.51222222222222</v>
      </c>
      <c r="AG32" s="1" t="n">
        <f aca="false">AG31+1</f>
        <v>31</v>
      </c>
    </row>
    <row r="33" customFormat="false" ht="12.75" hidden="false" customHeight="false" outlineLevel="0" collapsed="false">
      <c r="AF33" s="1" t="n">
        <v>2.39138888888889</v>
      </c>
      <c r="AG33" s="1" t="n">
        <f aca="false">AG32+1</f>
        <v>32</v>
      </c>
    </row>
    <row r="34" customFormat="false" ht="12.75" hidden="false" customHeight="false" outlineLevel="0" collapsed="false">
      <c r="AF34" s="1" t="n">
        <v>2.38777777777778</v>
      </c>
      <c r="AG34" s="1" t="n">
        <f aca="false">AG33+1</f>
        <v>33</v>
      </c>
    </row>
    <row r="35" customFormat="false" ht="12.75" hidden="false" customHeight="false" outlineLevel="0" collapsed="false">
      <c r="AF35" s="1" t="n">
        <v>2.36861111111111</v>
      </c>
      <c r="AG35" s="1" t="n">
        <f aca="false">AG34+1</f>
        <v>34</v>
      </c>
    </row>
    <row r="36" customFormat="false" ht="12.75" hidden="false" customHeight="false" outlineLevel="0" collapsed="false">
      <c r="B36" s="0" t="s">
        <v>1</v>
      </c>
      <c r="C36" s="0" t="s">
        <v>44</v>
      </c>
      <c r="E36" s="6" t="s">
        <v>64</v>
      </c>
      <c r="F36" s="6" t="s">
        <v>65</v>
      </c>
      <c r="G36" s="6" t="s">
        <v>58</v>
      </c>
      <c r="P36" s="0" t="s">
        <v>46</v>
      </c>
      <c r="Q36" s="0" t="s">
        <v>47</v>
      </c>
      <c r="AF36" s="1" t="n">
        <v>2.38166666666667</v>
      </c>
      <c r="AG36" s="1" t="n">
        <f aca="false">AG35+1</f>
        <v>35</v>
      </c>
    </row>
    <row r="37" customFormat="false" ht="12.75" hidden="false" customHeight="false" outlineLevel="0" collapsed="false">
      <c r="B37" s="0" t="s">
        <v>2</v>
      </c>
      <c r="C37" s="0" t="s">
        <v>45</v>
      </c>
      <c r="E37" s="3" t="s">
        <v>66</v>
      </c>
      <c r="F37" s="3" t="s">
        <v>67</v>
      </c>
      <c r="G37" s="1" t="n">
        <v>23.7952777777778</v>
      </c>
      <c r="O37" s="0" t="s">
        <v>44</v>
      </c>
      <c r="P37" s="0" t="n">
        <v>0.105272015042596</v>
      </c>
      <c r="Q37" s="0" t="n">
        <v>0.0135393529625304</v>
      </c>
      <c r="AF37" s="1" t="n">
        <v>2.43861111111111</v>
      </c>
      <c r="AG37" s="1" t="n">
        <f aca="false">AG36+1</f>
        <v>36</v>
      </c>
    </row>
    <row r="38" customFormat="false" ht="12.75" hidden="false" customHeight="false" outlineLevel="0" collapsed="false">
      <c r="B38" s="0" t="s">
        <v>3</v>
      </c>
      <c r="C38" s="0" t="s">
        <v>48</v>
      </c>
      <c r="E38" s="3" t="s">
        <v>66</v>
      </c>
      <c r="F38" s="3" t="s">
        <v>67</v>
      </c>
      <c r="G38" s="1" t="n">
        <v>24.0052777777778</v>
      </c>
      <c r="O38" s="0" t="s">
        <v>45</v>
      </c>
      <c r="P38" s="0" t="n">
        <v>0.264018371919399</v>
      </c>
      <c r="Q38" s="0" t="n">
        <v>0.797831330084001</v>
      </c>
      <c r="AF38" s="1" t="n">
        <v>2.34388888888889</v>
      </c>
      <c r="AG38" s="1" t="n">
        <f aca="false">AG37+1</f>
        <v>37</v>
      </c>
    </row>
    <row r="39" customFormat="false" ht="12.75" hidden="false" customHeight="false" outlineLevel="0" collapsed="false">
      <c r="B39" s="0" t="s">
        <v>49</v>
      </c>
      <c r="E39" s="3" t="s">
        <v>66</v>
      </c>
      <c r="F39" s="3" t="s">
        <v>67</v>
      </c>
      <c r="G39" s="1" t="n">
        <v>24.0036111111111</v>
      </c>
      <c r="O39" s="0" t="s">
        <v>51</v>
      </c>
      <c r="P39" s="0" t="n">
        <v>0.157051332784129</v>
      </c>
      <c r="Q39" s="0" t="n">
        <v>0.0708167753088903</v>
      </c>
      <c r="AF39" s="1" t="n">
        <v>2.34722222222222</v>
      </c>
      <c r="AG39" s="1" t="n">
        <f aca="false">AG38+1</f>
        <v>38</v>
      </c>
    </row>
    <row r="40" customFormat="false" ht="12.75" hidden="false" customHeight="false" outlineLevel="0" collapsed="false">
      <c r="B40" s="0" t="s">
        <v>50</v>
      </c>
      <c r="C40" s="0" t="n">
        <v>-1</v>
      </c>
      <c r="E40" s="3" t="s">
        <v>66</v>
      </c>
      <c r="F40" s="3" t="s">
        <v>67</v>
      </c>
      <c r="G40" s="1" t="n">
        <v>23.9288888888889</v>
      </c>
      <c r="O40" s="0" t="s">
        <v>53</v>
      </c>
      <c r="P40" s="0" t="n">
        <v>0.105172450582392</v>
      </c>
      <c r="Q40" s="0" t="n">
        <v>0.0131161055232525</v>
      </c>
      <c r="AF40" s="1" t="n">
        <v>2.33555555555556</v>
      </c>
      <c r="AG40" s="1" t="n">
        <f aca="false">AG39+1</f>
        <v>39</v>
      </c>
    </row>
    <row r="41" customFormat="false" ht="12.75" hidden="false" customHeight="false" outlineLevel="0" collapsed="false">
      <c r="B41" s="0" t="s">
        <v>52</v>
      </c>
      <c r="C41" s="0" t="n">
        <v>1</v>
      </c>
      <c r="E41" s="3" t="s">
        <v>66</v>
      </c>
      <c r="F41" s="3" t="s">
        <v>67</v>
      </c>
      <c r="G41" s="1" t="n">
        <v>24.0213888888889</v>
      </c>
      <c r="O41" s="0" t="s">
        <v>54</v>
      </c>
      <c r="P41" s="0" t="n">
        <v>0.105208236305123</v>
      </c>
      <c r="Q41" s="0" t="n">
        <v>0.0132968755124433</v>
      </c>
      <c r="AF41" s="1" t="n">
        <v>2.43388888888889</v>
      </c>
      <c r="AG41" s="1" t="n">
        <f aca="false">AG40+1</f>
        <v>40</v>
      </c>
    </row>
    <row r="42" customFormat="false" ht="12.75" hidden="false" customHeight="false" outlineLevel="0" collapsed="false">
      <c r="E42" s="3" t="s">
        <v>66</v>
      </c>
      <c r="F42" s="3" t="s">
        <v>67</v>
      </c>
      <c r="G42" s="1" t="n">
        <v>23.9883333333333</v>
      </c>
      <c r="O42" s="0" t="s">
        <v>55</v>
      </c>
      <c r="P42" s="0" t="n">
        <v>0.157825843218598</v>
      </c>
      <c r="Q42" s="0" t="n">
        <v>0.0747633761800609</v>
      </c>
      <c r="AF42" s="1" t="n">
        <v>6.04611111111111</v>
      </c>
      <c r="AG42" s="1" t="n">
        <f aca="false">AG41+1</f>
        <v>41</v>
      </c>
    </row>
    <row r="43" customFormat="false" ht="12.75" hidden="false" customHeight="false" outlineLevel="0" collapsed="false">
      <c r="E43" s="3" t="s">
        <v>66</v>
      </c>
      <c r="F43" s="3" t="s">
        <v>67</v>
      </c>
      <c r="G43" s="1" t="n">
        <v>24.0586111111111</v>
      </c>
      <c r="O43" s="0" t="s">
        <v>56</v>
      </c>
      <c r="P43" s="0" t="n">
        <v>0.105337766412805</v>
      </c>
      <c r="Q43" s="0" t="n">
        <v>0.0135510742496755</v>
      </c>
      <c r="AF43" s="1" t="n">
        <v>5.97416666666667</v>
      </c>
      <c r="AG43" s="1" t="n">
        <f aca="false">AG42+1</f>
        <v>42</v>
      </c>
    </row>
    <row r="44" customFormat="false" ht="12.75" hidden="false" customHeight="false" outlineLevel="0" collapsed="false">
      <c r="E44" s="3" t="s">
        <v>66</v>
      </c>
      <c r="F44" s="3" t="s">
        <v>67</v>
      </c>
      <c r="G44" s="1" t="n">
        <v>24.2230555555556</v>
      </c>
      <c r="AF44" s="1" t="n">
        <v>6.04361111111111</v>
      </c>
      <c r="AG44" s="1" t="n">
        <f aca="false">AG43+1</f>
        <v>43</v>
      </c>
    </row>
    <row r="45" customFormat="false" ht="12.75" hidden="false" customHeight="false" outlineLevel="0" collapsed="false">
      <c r="E45" s="3" t="s">
        <v>66</v>
      </c>
      <c r="F45" s="3" t="s">
        <v>67</v>
      </c>
      <c r="G45" s="1" t="n">
        <v>23.8788888888889</v>
      </c>
      <c r="AF45" s="1" t="n">
        <v>6.01361111111111</v>
      </c>
      <c r="AG45" s="1" t="n">
        <f aca="false">AG44+1</f>
        <v>44</v>
      </c>
    </row>
    <row r="46" customFormat="false" ht="12.75" hidden="false" customHeight="false" outlineLevel="0" collapsed="false">
      <c r="E46" s="3" t="s">
        <v>66</v>
      </c>
      <c r="F46" s="3" t="s">
        <v>67</v>
      </c>
      <c r="G46" s="1" t="n">
        <v>24.0366666666667</v>
      </c>
      <c r="AF46" s="1" t="n">
        <v>6.09222222222222</v>
      </c>
      <c r="AG46" s="1" t="n">
        <f aca="false">AG45+1</f>
        <v>45</v>
      </c>
    </row>
    <row r="47" customFormat="false" ht="12.75" hidden="false" customHeight="false" outlineLevel="0" collapsed="false">
      <c r="E47" s="3" t="s">
        <v>66</v>
      </c>
      <c r="F47" s="3" t="s">
        <v>68</v>
      </c>
      <c r="G47" s="1" t="n">
        <v>2.54027777777778</v>
      </c>
      <c r="AF47" s="1" t="n">
        <v>5.97444444444444</v>
      </c>
      <c r="AG47" s="1" t="n">
        <f aca="false">AG46+1</f>
        <v>46</v>
      </c>
    </row>
    <row r="48" customFormat="false" ht="12.75" hidden="false" customHeight="false" outlineLevel="0" collapsed="false">
      <c r="E48" s="3" t="s">
        <v>66</v>
      </c>
      <c r="F48" s="3" t="s">
        <v>68</v>
      </c>
      <c r="G48" s="1" t="n">
        <v>2.35388888888889</v>
      </c>
      <c r="AF48" s="1" t="n">
        <v>6.03083333333333</v>
      </c>
      <c r="AG48" s="1" t="n">
        <f aca="false">AG47+1</f>
        <v>47</v>
      </c>
    </row>
    <row r="49" customFormat="false" ht="12.75" hidden="false" customHeight="false" outlineLevel="0" collapsed="false">
      <c r="E49" s="3" t="s">
        <v>66</v>
      </c>
      <c r="F49" s="3" t="s">
        <v>68</v>
      </c>
      <c r="G49" s="1" t="n">
        <v>2.36</v>
      </c>
      <c r="AF49" s="1" t="n">
        <v>6.02166666666667</v>
      </c>
      <c r="AG49" s="1" t="n">
        <f aca="false">AG48+1</f>
        <v>48</v>
      </c>
    </row>
    <row r="50" customFormat="false" ht="12.75" hidden="false" customHeight="false" outlineLevel="0" collapsed="false">
      <c r="E50" s="3" t="s">
        <v>66</v>
      </c>
      <c r="F50" s="3" t="s">
        <v>68</v>
      </c>
      <c r="G50" s="1" t="n">
        <v>2.42527777777778</v>
      </c>
      <c r="AF50" s="1" t="n">
        <v>6.04777777777778</v>
      </c>
      <c r="AG50" s="1" t="n">
        <f aca="false">AG49+1</f>
        <v>49</v>
      </c>
    </row>
    <row r="51" customFormat="false" ht="12.75" hidden="false" customHeight="false" outlineLevel="0" collapsed="false">
      <c r="E51" s="3" t="s">
        <v>66</v>
      </c>
      <c r="F51" s="3" t="s">
        <v>68</v>
      </c>
      <c r="G51" s="1" t="n">
        <v>2.395</v>
      </c>
      <c r="AF51" s="1" t="n">
        <v>6.01361111111111</v>
      </c>
      <c r="AG51" s="1" t="n">
        <f aca="false">AG50+1</f>
        <v>50</v>
      </c>
    </row>
    <row r="52" customFormat="false" ht="12.75" hidden="false" customHeight="false" outlineLevel="0" collapsed="false">
      <c r="E52" s="3" t="s">
        <v>66</v>
      </c>
      <c r="F52" s="3" t="s">
        <v>68</v>
      </c>
      <c r="G52" s="1" t="n">
        <v>2.42111111111111</v>
      </c>
      <c r="AF52" s="1" t="n">
        <v>2.53638888888889</v>
      </c>
      <c r="AG52" s="1" t="n">
        <f aca="false">AG51+1</f>
        <v>51</v>
      </c>
    </row>
    <row r="53" customFormat="false" ht="12.75" hidden="false" customHeight="false" outlineLevel="0" collapsed="false">
      <c r="E53" s="3" t="s">
        <v>66</v>
      </c>
      <c r="F53" s="3" t="s">
        <v>68</v>
      </c>
      <c r="G53" s="1" t="n">
        <v>2.4175</v>
      </c>
      <c r="AF53" s="1" t="n">
        <v>2.41166666666667</v>
      </c>
      <c r="AG53" s="1" t="n">
        <f aca="false">AG52+1</f>
        <v>52</v>
      </c>
    </row>
    <row r="54" customFormat="false" ht="12.75" hidden="false" customHeight="false" outlineLevel="0" collapsed="false">
      <c r="E54" s="3" t="s">
        <v>66</v>
      </c>
      <c r="F54" s="3" t="s">
        <v>68</v>
      </c>
      <c r="G54" s="1" t="n">
        <v>2.37722222222222</v>
      </c>
      <c r="AF54" s="1" t="n">
        <v>2.39638888888889</v>
      </c>
      <c r="AG54" s="1" t="n">
        <f aca="false">AG53+1</f>
        <v>53</v>
      </c>
    </row>
    <row r="55" customFormat="false" ht="12.75" hidden="false" customHeight="false" outlineLevel="0" collapsed="false">
      <c r="E55" s="3" t="s">
        <v>66</v>
      </c>
      <c r="F55" s="3" t="s">
        <v>68</v>
      </c>
      <c r="G55" s="1" t="n">
        <v>2.37111111111111</v>
      </c>
      <c r="AF55" s="1" t="n">
        <v>2.47055555555556</v>
      </c>
      <c r="AG55" s="1" t="n">
        <f aca="false">AG54+1</f>
        <v>54</v>
      </c>
    </row>
    <row r="56" customFormat="false" ht="12.75" hidden="false" customHeight="false" outlineLevel="0" collapsed="false">
      <c r="E56" s="3" t="s">
        <v>66</v>
      </c>
      <c r="F56" s="3" t="s">
        <v>68</v>
      </c>
      <c r="G56" s="1" t="n">
        <v>2.44222222222222</v>
      </c>
      <c r="AF56" s="1" t="n">
        <v>2.4075</v>
      </c>
      <c r="AG56" s="1" t="n">
        <f aca="false">AG55+1</f>
        <v>55</v>
      </c>
    </row>
    <row r="57" customFormat="false" ht="12.75" hidden="false" customHeight="false" outlineLevel="0" collapsed="false">
      <c r="E57" s="3" t="s">
        <v>66</v>
      </c>
      <c r="F57" s="3" t="s">
        <v>69</v>
      </c>
      <c r="G57" s="1" t="n">
        <v>4.13027777777778</v>
      </c>
      <c r="AF57" s="1" t="n">
        <v>2.41083333333333</v>
      </c>
      <c r="AG57" s="1" t="n">
        <f aca="false">AG56+1</f>
        <v>56</v>
      </c>
    </row>
    <row r="58" customFormat="false" ht="12.75" hidden="false" customHeight="false" outlineLevel="0" collapsed="false">
      <c r="E58" s="3" t="s">
        <v>66</v>
      </c>
      <c r="F58" s="3" t="s">
        <v>69</v>
      </c>
      <c r="G58" s="1" t="n">
        <v>3.95777777777778</v>
      </c>
      <c r="AF58" s="1" t="n">
        <v>2.35472222222222</v>
      </c>
      <c r="AG58" s="1" t="n">
        <f aca="false">AG57+1</f>
        <v>57</v>
      </c>
    </row>
    <row r="59" customFormat="false" ht="12.75" hidden="false" customHeight="false" outlineLevel="0" collapsed="false">
      <c r="E59" s="3" t="s">
        <v>66</v>
      </c>
      <c r="F59" s="3" t="s">
        <v>69</v>
      </c>
      <c r="G59" s="1" t="n">
        <v>4.16083333333333</v>
      </c>
      <c r="AF59" s="1" t="n">
        <v>2.26138888888889</v>
      </c>
      <c r="AG59" s="1" t="n">
        <f aca="false">AG58+1</f>
        <v>58</v>
      </c>
    </row>
    <row r="60" customFormat="false" ht="12.75" hidden="false" customHeight="false" outlineLevel="0" collapsed="false">
      <c r="E60" s="3" t="s">
        <v>66</v>
      </c>
      <c r="F60" s="3" t="s">
        <v>69</v>
      </c>
      <c r="G60" s="1" t="n">
        <v>3.97083333333333</v>
      </c>
      <c r="AF60" s="1" t="n">
        <v>2.41138888888889</v>
      </c>
      <c r="AG60" s="1" t="n">
        <f aca="false">AG59+1</f>
        <v>59</v>
      </c>
    </row>
    <row r="61" customFormat="false" ht="12.75" hidden="false" customHeight="false" outlineLevel="0" collapsed="false">
      <c r="E61" s="3" t="s">
        <v>66</v>
      </c>
      <c r="F61" s="3" t="s">
        <v>69</v>
      </c>
      <c r="G61" s="1" t="n">
        <v>3.855</v>
      </c>
      <c r="AF61" s="1" t="n">
        <v>2.39388888888889</v>
      </c>
      <c r="AG61" s="1" t="n">
        <f aca="false">AG60+1</f>
        <v>60</v>
      </c>
    </row>
    <row r="62" customFormat="false" ht="12.75" hidden="false" customHeight="false" outlineLevel="0" collapsed="false">
      <c r="E62" s="3" t="s">
        <v>66</v>
      </c>
      <c r="F62" s="3" t="s">
        <v>69</v>
      </c>
      <c r="G62" s="1" t="n">
        <v>4.13972222222222</v>
      </c>
      <c r="AF62" s="1" t="n">
        <v>4.18888888888889</v>
      </c>
      <c r="AG62" s="1" t="n">
        <f aca="false">AG61+1</f>
        <v>61</v>
      </c>
    </row>
    <row r="63" customFormat="false" ht="12.75" hidden="false" customHeight="false" outlineLevel="0" collapsed="false">
      <c r="E63" s="3" t="s">
        <v>66</v>
      </c>
      <c r="F63" s="3" t="s">
        <v>69</v>
      </c>
      <c r="G63" s="1" t="n">
        <v>4.08166666666667</v>
      </c>
      <c r="AF63" s="1" t="n">
        <v>4.01555555555556</v>
      </c>
      <c r="AG63" s="1" t="n">
        <f aca="false">AG62+1</f>
        <v>62</v>
      </c>
    </row>
    <row r="64" customFormat="false" ht="12.75" hidden="false" customHeight="false" outlineLevel="0" collapsed="false">
      <c r="E64" s="3" t="s">
        <v>66</v>
      </c>
      <c r="F64" s="3" t="s">
        <v>69</v>
      </c>
      <c r="G64" s="1" t="n">
        <v>3.96555555555556</v>
      </c>
      <c r="AF64" s="1" t="n">
        <v>4.14833333333333</v>
      </c>
      <c r="AG64" s="1" t="n">
        <f aca="false">AG63+1</f>
        <v>63</v>
      </c>
    </row>
    <row r="65" customFormat="false" ht="12.75" hidden="false" customHeight="false" outlineLevel="0" collapsed="false">
      <c r="E65" s="3" t="s">
        <v>66</v>
      </c>
      <c r="F65" s="3" t="s">
        <v>69</v>
      </c>
      <c r="G65" s="1" t="n">
        <v>3.99666666666667</v>
      </c>
      <c r="AF65" s="1" t="n">
        <v>3.98805555555556</v>
      </c>
      <c r="AG65" s="1" t="n">
        <f aca="false">AG64+1</f>
        <v>64</v>
      </c>
    </row>
    <row r="66" customFormat="false" ht="12.75" hidden="false" customHeight="false" outlineLevel="0" collapsed="false">
      <c r="E66" s="3" t="s">
        <v>66</v>
      </c>
      <c r="F66" s="3" t="s">
        <v>69</v>
      </c>
      <c r="G66" s="1" t="n">
        <v>3.94861111111111</v>
      </c>
      <c r="AF66" s="1" t="n">
        <v>3.84416666666667</v>
      </c>
      <c r="AG66" s="1" t="n">
        <f aca="false">AG65+1</f>
        <v>65</v>
      </c>
    </row>
    <row r="67" customFormat="false" ht="12.75" hidden="false" customHeight="false" outlineLevel="0" collapsed="false">
      <c r="E67" s="3" t="s">
        <v>66</v>
      </c>
      <c r="F67" s="3" t="s">
        <v>70</v>
      </c>
      <c r="G67" s="1" t="n">
        <v>2.51222222222222</v>
      </c>
      <c r="AF67" s="1" t="n">
        <v>4.05888888888889</v>
      </c>
      <c r="AG67" s="1" t="n">
        <f aca="false">AG66+1</f>
        <v>66</v>
      </c>
    </row>
    <row r="68" customFormat="false" ht="12.75" hidden="false" customHeight="false" outlineLevel="0" collapsed="false">
      <c r="E68" s="3" t="s">
        <v>66</v>
      </c>
      <c r="F68" s="3" t="s">
        <v>70</v>
      </c>
      <c r="G68" s="1" t="n">
        <v>2.39138888888889</v>
      </c>
      <c r="AF68" s="1" t="n">
        <v>4.07833333333333</v>
      </c>
      <c r="AG68" s="1" t="n">
        <f aca="false">AG67+1</f>
        <v>67</v>
      </c>
    </row>
    <row r="69" customFormat="false" ht="12.75" hidden="false" customHeight="false" outlineLevel="0" collapsed="false">
      <c r="E69" s="3" t="s">
        <v>66</v>
      </c>
      <c r="F69" s="3" t="s">
        <v>70</v>
      </c>
      <c r="G69" s="1" t="n">
        <v>2.38777777777778</v>
      </c>
      <c r="AF69" s="1" t="n">
        <v>3.93916666666667</v>
      </c>
      <c r="AG69" s="1" t="n">
        <f aca="false">AG68+1</f>
        <v>68</v>
      </c>
    </row>
    <row r="70" customFormat="false" ht="12.75" hidden="false" customHeight="false" outlineLevel="0" collapsed="false">
      <c r="E70" s="3" t="s">
        <v>66</v>
      </c>
      <c r="F70" s="3" t="s">
        <v>70</v>
      </c>
      <c r="G70" s="1" t="n">
        <v>2.36861111111111</v>
      </c>
      <c r="AF70" s="1" t="n">
        <v>4.00333333333333</v>
      </c>
      <c r="AG70" s="1" t="n">
        <f aca="false">AG69+1</f>
        <v>69</v>
      </c>
    </row>
    <row r="71" customFormat="false" ht="12.75" hidden="false" customHeight="false" outlineLevel="0" collapsed="false">
      <c r="E71" s="3" t="s">
        <v>66</v>
      </c>
      <c r="F71" s="3" t="s">
        <v>70</v>
      </c>
      <c r="G71" s="1" t="n">
        <v>2.38166666666667</v>
      </c>
      <c r="AF71" s="1" t="n">
        <v>3.96388888888889</v>
      </c>
      <c r="AG71" s="1" t="n">
        <f aca="false">AG70+1</f>
        <v>70</v>
      </c>
    </row>
    <row r="72" customFormat="false" ht="12.75" hidden="false" customHeight="false" outlineLevel="0" collapsed="false">
      <c r="E72" s="3" t="s">
        <v>66</v>
      </c>
      <c r="F72" s="3" t="s">
        <v>70</v>
      </c>
      <c r="G72" s="1" t="n">
        <v>2.43861111111111</v>
      </c>
      <c r="AF72" s="1" t="n">
        <v>2.49555555555556</v>
      </c>
      <c r="AG72" s="1" t="n">
        <f aca="false">AG71+1</f>
        <v>71</v>
      </c>
    </row>
    <row r="73" customFormat="false" ht="12.75" hidden="false" customHeight="false" outlineLevel="0" collapsed="false">
      <c r="E73" s="3" t="s">
        <v>66</v>
      </c>
      <c r="F73" s="3" t="s">
        <v>70</v>
      </c>
      <c r="G73" s="1" t="n">
        <v>2.34388888888889</v>
      </c>
      <c r="AF73" s="1" t="n">
        <v>2.345</v>
      </c>
      <c r="AG73" s="1" t="n">
        <f aca="false">AG72+1</f>
        <v>72</v>
      </c>
    </row>
    <row r="74" customFormat="false" ht="12.75" hidden="false" customHeight="false" outlineLevel="0" collapsed="false">
      <c r="E74" s="3" t="s">
        <v>66</v>
      </c>
      <c r="F74" s="3" t="s">
        <v>70</v>
      </c>
      <c r="G74" s="1" t="n">
        <v>2.34722222222222</v>
      </c>
      <c r="O74" s="0" t="n">
        <v>23.994</v>
      </c>
      <c r="P74" s="0" t="n">
        <v>-0.198722222222205</v>
      </c>
      <c r="Q74" s="0" t="n">
        <v>0.0112777777777922</v>
      </c>
      <c r="R74" s="0" t="n">
        <v>0.00961111111109148</v>
      </c>
      <c r="S74" s="0" t="n">
        <v>-0.0651111111111078</v>
      </c>
      <c r="T74" s="0" t="n">
        <v>0.0273888888888933</v>
      </c>
      <c r="U74" s="0" t="n">
        <v>-0.00566666666670557</v>
      </c>
      <c r="V74" s="0" t="n">
        <v>0.0646111111110947</v>
      </c>
      <c r="W74" s="0" t="n">
        <v>0.229055555555593</v>
      </c>
      <c r="X74" s="0" t="n">
        <v>-0.115111111111109</v>
      </c>
      <c r="Y74" s="0" t="n">
        <v>0.0426666666666939</v>
      </c>
      <c r="AF74" s="1" t="n">
        <v>2.42777777777778</v>
      </c>
      <c r="AG74" s="1" t="n">
        <f aca="false">AG73+1</f>
        <v>73</v>
      </c>
    </row>
    <row r="75" customFormat="false" ht="12.75" hidden="false" customHeight="false" outlineLevel="0" collapsed="false">
      <c r="E75" s="3" t="s">
        <v>66</v>
      </c>
      <c r="F75" s="3" t="s">
        <v>70</v>
      </c>
      <c r="G75" s="1" t="n">
        <v>2.33555555555556</v>
      </c>
      <c r="AF75" s="1" t="n">
        <v>2.45916666666667</v>
      </c>
      <c r="AG75" s="1" t="n">
        <f aca="false">AG74+1</f>
        <v>74</v>
      </c>
    </row>
    <row r="76" customFormat="false" ht="12.75" hidden="false" customHeight="false" outlineLevel="0" collapsed="false">
      <c r="E76" s="3" t="s">
        <v>66</v>
      </c>
      <c r="F76" s="3" t="s">
        <v>70</v>
      </c>
      <c r="G76" s="1" t="n">
        <v>2.43388888888889</v>
      </c>
      <c r="O76" s="0" t="n">
        <v>4.02069444444445</v>
      </c>
      <c r="P76" s="0" t="n">
        <v>0.109583333333335</v>
      </c>
      <c r="Q76" s="0" t="n">
        <v>-0.0629166666666654</v>
      </c>
      <c r="R76" s="0" t="n">
        <v>0.140138888888885</v>
      </c>
      <c r="S76" s="0" t="n">
        <v>-0.0498611111111154</v>
      </c>
      <c r="T76" s="0" t="n">
        <v>-0.165694444444446</v>
      </c>
      <c r="U76" s="0" t="n">
        <v>0.119027777777775</v>
      </c>
      <c r="V76" s="0" t="n">
        <v>0.0609722222222242</v>
      </c>
      <c r="W76" s="0" t="n">
        <v>-0.0551388888888855</v>
      </c>
      <c r="X76" s="0" t="n">
        <v>-0.0240277777777753</v>
      </c>
      <c r="Y76" s="0" t="n">
        <v>-0.0720833333333353</v>
      </c>
      <c r="AF76" s="1" t="n">
        <v>2.4275</v>
      </c>
      <c r="AG76" s="1" t="n">
        <f aca="false">AG75+1</f>
        <v>75</v>
      </c>
    </row>
    <row r="77" customFormat="false" ht="12.75" hidden="false" customHeight="false" outlineLevel="0" collapsed="false">
      <c r="E77" s="3" t="s">
        <v>66</v>
      </c>
      <c r="F77" s="3" t="s">
        <v>71</v>
      </c>
      <c r="G77" s="1" t="n">
        <v>6.04611111111111</v>
      </c>
      <c r="AF77" s="1" t="n">
        <v>2.35333333333333</v>
      </c>
      <c r="AG77" s="1" t="n">
        <f aca="false">AG76+1</f>
        <v>76</v>
      </c>
    </row>
    <row r="78" customFormat="false" ht="12.75" hidden="false" customHeight="false" outlineLevel="0" collapsed="false">
      <c r="E78" s="3" t="s">
        <v>66</v>
      </c>
      <c r="F78" s="3" t="s">
        <v>71</v>
      </c>
      <c r="G78" s="1" t="n">
        <v>5.97416666666667</v>
      </c>
      <c r="O78" s="0" t="n">
        <v>6.02580555555555</v>
      </c>
      <c r="P78" s="0" t="n">
        <v>0.0203055555555558</v>
      </c>
      <c r="Q78" s="0" t="n">
        <v>-0.0516388888888848</v>
      </c>
      <c r="R78" s="0" t="n">
        <v>0.0178055555555554</v>
      </c>
      <c r="S78" s="0" t="n">
        <v>-0.0121944444444448</v>
      </c>
      <c r="T78" s="0" t="n">
        <v>0.0664166666666652</v>
      </c>
      <c r="U78" s="0" t="n">
        <v>-0.051361111111115</v>
      </c>
      <c r="V78" s="0" t="n">
        <v>0.00502777777777563</v>
      </c>
      <c r="W78" s="0" t="n">
        <v>-0.00413888888888447</v>
      </c>
      <c r="X78" s="0" t="n">
        <v>0.0219722222222254</v>
      </c>
      <c r="Y78" s="0" t="n">
        <v>-0.0121944444444448</v>
      </c>
      <c r="AF78" s="1" t="n">
        <v>2.39138888888889</v>
      </c>
      <c r="AG78" s="1" t="n">
        <f aca="false">AG77+1</f>
        <v>77</v>
      </c>
    </row>
    <row r="79" customFormat="false" ht="12.75" hidden="false" customHeight="false" outlineLevel="0" collapsed="false">
      <c r="E79" s="3" t="s">
        <v>66</v>
      </c>
      <c r="F79" s="3" t="s">
        <v>71</v>
      </c>
      <c r="G79" s="1" t="n">
        <v>6.04361111111111</v>
      </c>
      <c r="AF79" s="1" t="n">
        <v>2.34583333333333</v>
      </c>
      <c r="AG79" s="1" t="n">
        <f aca="false">AG78+1</f>
        <v>78</v>
      </c>
    </row>
    <row r="80" customFormat="false" ht="12.75" hidden="false" customHeight="false" outlineLevel="0" collapsed="false">
      <c r="E80" s="3" t="s">
        <v>66</v>
      </c>
      <c r="F80" s="3" t="s">
        <v>71</v>
      </c>
      <c r="G80" s="1" t="n">
        <v>6.01361111111111</v>
      </c>
      <c r="AF80" s="1" t="n">
        <v>2.35305555555556</v>
      </c>
      <c r="AG80" s="1" t="n">
        <f aca="false">AG79+1</f>
        <v>79</v>
      </c>
    </row>
    <row r="81" customFormat="false" ht="12.75" hidden="false" customHeight="false" outlineLevel="0" collapsed="false">
      <c r="E81" s="3" t="s">
        <v>66</v>
      </c>
      <c r="F81" s="3" t="s">
        <v>71</v>
      </c>
      <c r="G81" s="1" t="n">
        <v>6.09222222222222</v>
      </c>
      <c r="O81" s="0" t="n">
        <v>2.39472222222222</v>
      </c>
      <c r="P81" s="0" t="n">
        <v>0.100833333333337</v>
      </c>
      <c r="Q81" s="0" t="n">
        <v>-0.0497222222222233</v>
      </c>
      <c r="R81" s="0" t="n">
        <v>0.0330555555555563</v>
      </c>
      <c r="S81" s="0" t="n">
        <v>0.0644444444444465</v>
      </c>
      <c r="T81" s="0" t="n">
        <v>0.0327777777777767</v>
      </c>
      <c r="U81" s="0" t="n">
        <v>-0.0413888888888936</v>
      </c>
      <c r="V81" s="0" t="n">
        <v>-0.00333333333333341</v>
      </c>
      <c r="W81" s="0" t="n">
        <v>-0.0488888888888934</v>
      </c>
      <c r="X81" s="0" t="n">
        <v>-0.0416666666666634</v>
      </c>
      <c r="Y81" s="0" t="n">
        <v>-0.0461111111111134</v>
      </c>
      <c r="AF81" s="1" t="n">
        <v>2.34861111111111</v>
      </c>
      <c r="AG81" s="1" t="n">
        <f aca="false">AG80+1</f>
        <v>80</v>
      </c>
    </row>
    <row r="82" customFormat="false" ht="12.75" hidden="false" customHeight="false" outlineLevel="0" collapsed="false">
      <c r="E82" s="3" t="s">
        <v>66</v>
      </c>
      <c r="F82" s="3" t="s">
        <v>71</v>
      </c>
      <c r="G82" s="1" t="n">
        <v>5.97444444444444</v>
      </c>
    </row>
    <row r="83" customFormat="false" ht="12.75" hidden="false" customHeight="false" outlineLevel="0" collapsed="false">
      <c r="E83" s="3" t="s">
        <v>66</v>
      </c>
      <c r="F83" s="3" t="s">
        <v>71</v>
      </c>
      <c r="G83" s="1" t="n">
        <v>6.03083333333333</v>
      </c>
    </row>
    <row r="84" customFormat="false" ht="12.75" hidden="false" customHeight="false" outlineLevel="0" collapsed="false">
      <c r="E84" s="3" t="s">
        <v>66</v>
      </c>
      <c r="F84" s="3" t="s">
        <v>71</v>
      </c>
      <c r="G84" s="1" t="n">
        <v>6.02166666666667</v>
      </c>
    </row>
    <row r="85" customFormat="false" ht="12.75" hidden="false" customHeight="false" outlineLevel="0" collapsed="false">
      <c r="E85" s="3" t="s">
        <v>66</v>
      </c>
      <c r="F85" s="3" t="s">
        <v>71</v>
      </c>
      <c r="G85" s="1" t="n">
        <v>6.04777777777778</v>
      </c>
    </row>
    <row r="86" customFormat="false" ht="12.75" hidden="false" customHeight="false" outlineLevel="0" collapsed="false">
      <c r="E86" s="3" t="s">
        <v>66</v>
      </c>
      <c r="F86" s="3" t="s">
        <v>71</v>
      </c>
      <c r="G86" s="1" t="n">
        <v>6.01361111111111</v>
      </c>
    </row>
    <row r="87" customFormat="false" ht="12.75" hidden="false" customHeight="false" outlineLevel="0" collapsed="false">
      <c r="E87" s="3" t="s">
        <v>66</v>
      </c>
      <c r="F87" s="3" t="s">
        <v>72</v>
      </c>
      <c r="G87" s="1" t="n">
        <v>2.53638888888889</v>
      </c>
    </row>
    <row r="88" customFormat="false" ht="12.75" hidden="false" customHeight="false" outlineLevel="0" collapsed="false">
      <c r="E88" s="3" t="s">
        <v>66</v>
      </c>
      <c r="F88" s="3" t="s">
        <v>72</v>
      </c>
      <c r="G88" s="1" t="n">
        <v>2.41166666666667</v>
      </c>
    </row>
    <row r="89" customFormat="false" ht="12.75" hidden="false" customHeight="false" outlineLevel="0" collapsed="false">
      <c r="E89" s="3" t="s">
        <v>66</v>
      </c>
      <c r="F89" s="3" t="s">
        <v>72</v>
      </c>
      <c r="G89" s="1" t="n">
        <v>2.39638888888889</v>
      </c>
    </row>
    <row r="90" customFormat="false" ht="12.75" hidden="false" customHeight="false" outlineLevel="0" collapsed="false">
      <c r="E90" s="3" t="s">
        <v>66</v>
      </c>
      <c r="F90" s="3" t="s">
        <v>72</v>
      </c>
      <c r="G90" s="1" t="n">
        <v>2.47055555555556</v>
      </c>
    </row>
    <row r="91" customFormat="false" ht="12.75" hidden="false" customHeight="false" outlineLevel="0" collapsed="false">
      <c r="E91" s="3" t="s">
        <v>66</v>
      </c>
      <c r="F91" s="3" t="s">
        <v>72</v>
      </c>
      <c r="G91" s="1" t="n">
        <v>2.4075</v>
      </c>
    </row>
    <row r="92" customFormat="false" ht="12.75" hidden="false" customHeight="false" outlineLevel="0" collapsed="false">
      <c r="E92" s="3" t="s">
        <v>66</v>
      </c>
      <c r="F92" s="3" t="s">
        <v>72</v>
      </c>
      <c r="G92" s="1" t="n">
        <v>2.41083333333333</v>
      </c>
    </row>
    <row r="93" customFormat="false" ht="12.75" hidden="false" customHeight="false" outlineLevel="0" collapsed="false">
      <c r="E93" s="3" t="s">
        <v>66</v>
      </c>
      <c r="F93" s="3" t="s">
        <v>72</v>
      </c>
      <c r="G93" s="1" t="n">
        <v>2.35472222222222</v>
      </c>
    </row>
    <row r="94" customFormat="false" ht="12.75" hidden="false" customHeight="false" outlineLevel="0" collapsed="false">
      <c r="E94" s="3" t="s">
        <v>66</v>
      </c>
      <c r="F94" s="3" t="s">
        <v>72</v>
      </c>
      <c r="G94" s="1" t="n">
        <v>2.26138888888889</v>
      </c>
    </row>
    <row r="95" customFormat="false" ht="12.75" hidden="false" customHeight="false" outlineLevel="0" collapsed="false">
      <c r="E95" s="3" t="s">
        <v>66</v>
      </c>
      <c r="F95" s="3" t="s">
        <v>72</v>
      </c>
      <c r="G95" s="1" t="n">
        <v>2.41138888888889</v>
      </c>
    </row>
    <row r="96" customFormat="false" ht="12.75" hidden="false" customHeight="false" outlineLevel="0" collapsed="false">
      <c r="E96" s="3" t="s">
        <v>66</v>
      </c>
      <c r="F96" s="3" t="s">
        <v>72</v>
      </c>
      <c r="G96" s="1" t="n">
        <v>2.39388888888889</v>
      </c>
    </row>
    <row r="97" customFormat="false" ht="12.75" hidden="false" customHeight="false" outlineLevel="0" collapsed="false">
      <c r="E97" s="3" t="s">
        <v>66</v>
      </c>
      <c r="F97" s="3" t="s">
        <v>73</v>
      </c>
      <c r="G97" s="1" t="n">
        <v>4.18888888888889</v>
      </c>
    </row>
    <row r="98" customFormat="false" ht="12.75" hidden="false" customHeight="false" outlineLevel="0" collapsed="false">
      <c r="E98" s="3" t="s">
        <v>66</v>
      </c>
      <c r="F98" s="3" t="s">
        <v>73</v>
      </c>
      <c r="G98" s="1" t="n">
        <v>4.01555555555556</v>
      </c>
    </row>
    <row r="99" customFormat="false" ht="12.75" hidden="false" customHeight="false" outlineLevel="0" collapsed="false">
      <c r="E99" s="3" t="s">
        <v>66</v>
      </c>
      <c r="F99" s="3" t="s">
        <v>73</v>
      </c>
      <c r="G99" s="1" t="n">
        <v>4.14833333333333</v>
      </c>
    </row>
    <row r="100" customFormat="false" ht="12.75" hidden="false" customHeight="false" outlineLevel="0" collapsed="false">
      <c r="E100" s="3" t="s">
        <v>66</v>
      </c>
      <c r="F100" s="3" t="s">
        <v>73</v>
      </c>
      <c r="G100" s="1" t="n">
        <v>3.98805555555556</v>
      </c>
    </row>
    <row r="101" customFormat="false" ht="12.75" hidden="false" customHeight="false" outlineLevel="0" collapsed="false">
      <c r="E101" s="3" t="s">
        <v>66</v>
      </c>
      <c r="F101" s="3" t="s">
        <v>73</v>
      </c>
      <c r="G101" s="1" t="n">
        <v>3.84416666666667</v>
      </c>
    </row>
    <row r="102" customFormat="false" ht="12.75" hidden="false" customHeight="false" outlineLevel="0" collapsed="false">
      <c r="E102" s="3" t="s">
        <v>66</v>
      </c>
      <c r="F102" s="3" t="s">
        <v>73</v>
      </c>
      <c r="G102" s="1" t="n">
        <v>4.05888888888889</v>
      </c>
    </row>
    <row r="103" customFormat="false" ht="12.75" hidden="false" customHeight="false" outlineLevel="0" collapsed="false">
      <c r="E103" s="3" t="s">
        <v>66</v>
      </c>
      <c r="F103" s="3" t="s">
        <v>73</v>
      </c>
      <c r="G103" s="1" t="n">
        <v>4.07833333333333</v>
      </c>
    </row>
    <row r="104" customFormat="false" ht="12.75" hidden="false" customHeight="false" outlineLevel="0" collapsed="false">
      <c r="E104" s="3" t="s">
        <v>66</v>
      </c>
      <c r="F104" s="3" t="s">
        <v>73</v>
      </c>
      <c r="G104" s="1" t="n">
        <v>3.93916666666667</v>
      </c>
    </row>
    <row r="105" customFormat="false" ht="12.75" hidden="false" customHeight="false" outlineLevel="0" collapsed="false">
      <c r="E105" s="3" t="s">
        <v>66</v>
      </c>
      <c r="F105" s="3" t="s">
        <v>73</v>
      </c>
      <c r="G105" s="1" t="n">
        <v>4.00333333333333</v>
      </c>
    </row>
    <row r="106" customFormat="false" ht="12.75" hidden="false" customHeight="false" outlineLevel="0" collapsed="false">
      <c r="E106" s="3" t="s">
        <v>66</v>
      </c>
      <c r="F106" s="3" t="s">
        <v>73</v>
      </c>
      <c r="G106" s="1" t="n">
        <v>3.96388888888889</v>
      </c>
    </row>
    <row r="107" customFormat="false" ht="12.75" hidden="false" customHeight="false" outlineLevel="0" collapsed="false">
      <c r="E107" s="3" t="s">
        <v>66</v>
      </c>
      <c r="F107" s="3" t="s">
        <v>74</v>
      </c>
      <c r="G107" s="1" t="n">
        <v>2.49555555555556</v>
      </c>
    </row>
    <row r="108" customFormat="false" ht="12.75" hidden="false" customHeight="false" outlineLevel="0" collapsed="false">
      <c r="E108" s="3" t="s">
        <v>66</v>
      </c>
      <c r="F108" s="3" t="s">
        <v>74</v>
      </c>
      <c r="G108" s="1" t="n">
        <v>2.345</v>
      </c>
    </row>
    <row r="109" customFormat="false" ht="12.75" hidden="false" customHeight="false" outlineLevel="0" collapsed="false">
      <c r="E109" s="3" t="s">
        <v>66</v>
      </c>
      <c r="F109" s="3" t="s">
        <v>74</v>
      </c>
      <c r="G109" s="1" t="n">
        <v>2.42777777777778</v>
      </c>
    </row>
    <row r="110" customFormat="false" ht="12.75" hidden="false" customHeight="false" outlineLevel="0" collapsed="false">
      <c r="E110" s="3" t="s">
        <v>66</v>
      </c>
      <c r="F110" s="3" t="s">
        <v>74</v>
      </c>
      <c r="G110" s="1" t="n">
        <v>2.45916666666667</v>
      </c>
    </row>
    <row r="111" customFormat="false" ht="12.75" hidden="false" customHeight="false" outlineLevel="0" collapsed="false">
      <c r="E111" s="3" t="s">
        <v>66</v>
      </c>
      <c r="F111" s="3" t="s">
        <v>74</v>
      </c>
      <c r="G111" s="1" t="n">
        <v>2.4275</v>
      </c>
    </row>
    <row r="112" customFormat="false" ht="12.75" hidden="false" customHeight="false" outlineLevel="0" collapsed="false">
      <c r="E112" s="3" t="s">
        <v>66</v>
      </c>
      <c r="F112" s="3" t="s">
        <v>74</v>
      </c>
      <c r="G112" s="1" t="n">
        <v>2.35333333333333</v>
      </c>
    </row>
    <row r="113" customFormat="false" ht="12.75" hidden="false" customHeight="false" outlineLevel="0" collapsed="false">
      <c r="E113" s="3" t="s">
        <v>66</v>
      </c>
      <c r="F113" s="3" t="s">
        <v>74</v>
      </c>
      <c r="G113" s="1" t="n">
        <v>2.39138888888889</v>
      </c>
    </row>
    <row r="114" customFormat="false" ht="12.75" hidden="false" customHeight="false" outlineLevel="0" collapsed="false">
      <c r="E114" s="3" t="s">
        <v>66</v>
      </c>
      <c r="F114" s="3" t="s">
        <v>74</v>
      </c>
      <c r="G114" s="1" t="n">
        <v>2.34583333333333</v>
      </c>
    </row>
    <row r="115" customFormat="false" ht="12.75" hidden="false" customHeight="false" outlineLevel="0" collapsed="false">
      <c r="E115" s="3" t="s">
        <v>66</v>
      </c>
      <c r="F115" s="3" t="s">
        <v>74</v>
      </c>
      <c r="G115" s="1" t="n">
        <v>2.35305555555556</v>
      </c>
    </row>
    <row r="116" customFormat="false" ht="12.75" hidden="false" customHeight="false" outlineLevel="0" collapsed="false">
      <c r="E116" s="3" t="s">
        <v>66</v>
      </c>
      <c r="F116" s="3" t="s">
        <v>74</v>
      </c>
      <c r="G116" s="1" t="n">
        <v>2.34861111111111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1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14" activeCellId="0" sqref="C14"/>
    </sheetView>
  </sheetViews>
  <sheetFormatPr defaultColWidth="11.58984375" defaultRowHeight="12.75" zeroHeight="false" outlineLevelRow="0" outlineLevelCol="0"/>
  <cols>
    <col collapsed="false" customWidth="true" hidden="false" outlineLevel="0" max="21" min="21" style="0" width="11.99"/>
    <col collapsed="false" customWidth="true" hidden="false" outlineLevel="0" max="23" min="23" style="0" width="11.99"/>
  </cols>
  <sheetData>
    <row r="1" customFormat="false" ht="12.7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F1" s="1" t="n">
        <v>1</v>
      </c>
      <c r="AG1" s="1" t="n">
        <v>2.05907485382953</v>
      </c>
    </row>
    <row r="2" customFormat="false" ht="12.8" hidden="false" customHeight="false" outlineLevel="0" collapsed="false">
      <c r="B2" s="0" t="n">
        <v>1</v>
      </c>
      <c r="C2" s="0" t="n">
        <v>1</v>
      </c>
      <c r="D2" s="0" t="n">
        <v>1</v>
      </c>
      <c r="E2" s="0" t="n">
        <v>1</v>
      </c>
      <c r="F2" s="0" t="n">
        <f aca="false">C2*D2</f>
        <v>1</v>
      </c>
      <c r="G2" s="0" t="n">
        <f aca="false">C2*E2</f>
        <v>1</v>
      </c>
      <c r="H2" s="0" t="n">
        <f aca="false">D2*E2</f>
        <v>1</v>
      </c>
      <c r="I2" s="0" t="n">
        <f aca="false">C2*D2*E2</f>
        <v>1</v>
      </c>
      <c r="J2" s="1" t="n">
        <f aca="false">LOG(J20)</f>
        <v>0.313672134871655</v>
      </c>
      <c r="K2" s="1" t="n">
        <f aca="false">LOG(K20)</f>
        <v>0.310096841524935</v>
      </c>
      <c r="L2" s="1" t="n">
        <f aca="false">LOG(L20)</f>
        <v>0.310190019881569</v>
      </c>
      <c r="M2" s="1" t="n">
        <f aca="false">LOG(M20)</f>
        <v>0.311355710309512</v>
      </c>
      <c r="N2" s="1" t="n">
        <f aca="false">LOG(N20)</f>
        <v>0.309600910225311</v>
      </c>
      <c r="O2" s="1" t="n">
        <f aca="false">LOG(O20)</f>
        <v>0.310206344610053</v>
      </c>
      <c r="P2" s="1" t="n">
        <f aca="false">LOG(P20)</f>
        <v>0.308998133169118</v>
      </c>
      <c r="Q2" s="1" t="n">
        <f aca="false">LOG(Q20)</f>
        <v>0.305947373803164</v>
      </c>
      <c r="R2" s="1" t="n">
        <f aca="false">LOG(R20)</f>
        <v>0.312147467612415</v>
      </c>
      <c r="S2" s="1" t="n">
        <f aca="false">LOG(S20)</f>
        <v>0.309433132548336</v>
      </c>
      <c r="T2" s="1" t="n">
        <f aca="false">LOG(T20)</f>
        <v>0.310169140310191</v>
      </c>
      <c r="U2" s="0" t="n">
        <f aca="false">J2-$T2</f>
        <v>0.00350299456146463</v>
      </c>
      <c r="V2" s="0" t="n">
        <f aca="false">K2-$T2</f>
        <v>-7.22987852559975E-005</v>
      </c>
      <c r="W2" s="0" t="n">
        <f aca="false">L2-$T2</f>
        <v>2.08795713781962E-005</v>
      </c>
      <c r="X2" s="0" t="n">
        <f aca="false">M2-$T2</f>
        <v>0.00118656999932149</v>
      </c>
      <c r="Y2" s="0" t="n">
        <f aca="false">N2-$T2</f>
        <v>-0.000568230084880328</v>
      </c>
      <c r="Z2" s="0" t="n">
        <f aca="false">O2-$T2</f>
        <v>3.72042998619815E-005</v>
      </c>
      <c r="AA2" s="0" t="n">
        <f aca="false">P2-$T2</f>
        <v>-0.00117100714107243</v>
      </c>
      <c r="AB2" s="0" t="n">
        <f aca="false">Q2-$T2</f>
        <v>-0.00422176650702733</v>
      </c>
      <c r="AC2" s="0" t="n">
        <f aca="false">R2-$T2</f>
        <v>0.00197832730222397</v>
      </c>
      <c r="AD2" s="0" t="n">
        <f aca="false">S2-$T2</f>
        <v>-0.000736007761854507</v>
      </c>
      <c r="AF2" s="1" t="n">
        <f aca="false">AF1+1</f>
        <v>2</v>
      </c>
      <c r="AG2" s="1" t="n">
        <v>2.04219327410819</v>
      </c>
    </row>
    <row r="3" customFormat="false" ht="12.8" hidden="false" customHeight="false" outlineLevel="0" collapsed="false">
      <c r="B3" s="0" t="n">
        <v>1</v>
      </c>
      <c r="C3" s="0" t="n">
        <v>1</v>
      </c>
      <c r="D3" s="0" t="n">
        <v>-1</v>
      </c>
      <c r="E3" s="0" t="n">
        <v>-1</v>
      </c>
      <c r="F3" s="0" t="n">
        <f aca="false">C3*D3</f>
        <v>-1</v>
      </c>
      <c r="G3" s="0" t="n">
        <f aca="false">C3*E3</f>
        <v>-1</v>
      </c>
      <c r="H3" s="0" t="n">
        <f aca="false">D3*E3</f>
        <v>1</v>
      </c>
      <c r="I3" s="0" t="n">
        <f aca="false">C3*D3*E3</f>
        <v>1</v>
      </c>
      <c r="J3" s="1" t="n">
        <f aca="false">LOG(J21)</f>
        <v>1.2859453171536</v>
      </c>
      <c r="K3" s="1" t="n">
        <f aca="false">LOG(K21)</f>
        <v>1.31769129986925</v>
      </c>
      <c r="L3" s="1" t="n">
        <f aca="false">LOG(L21)</f>
        <v>1.31962417555843</v>
      </c>
      <c r="M3" s="1" t="n">
        <f aca="false">LOG(M21)</f>
        <v>1.30455325623781</v>
      </c>
      <c r="N3" s="1" t="n">
        <f aca="false">LOG(N21)</f>
        <v>1.30975603038622</v>
      </c>
      <c r="O3" s="1" t="n">
        <f aca="false">LOG(O21)</f>
        <v>1.30517586843887</v>
      </c>
      <c r="P3" s="1" t="n">
        <f aca="false">LOG(P21)</f>
        <v>1.30732974411292</v>
      </c>
      <c r="Q3" s="1" t="n">
        <f aca="false">LOG(Q21)</f>
        <v>1.31301211365269</v>
      </c>
      <c r="R3" s="1" t="n">
        <f aca="false">LOG(R21)</f>
        <v>1.31674776767314</v>
      </c>
      <c r="S3" s="1" t="n">
        <f aca="false">LOG(S21)</f>
        <v>1.30040144376751</v>
      </c>
      <c r="T3" s="1" t="n">
        <f aca="false">LOG(T21)</f>
        <v>1.30812640649941</v>
      </c>
      <c r="U3" s="0" t="n">
        <f aca="false">J3-T3</f>
        <v>-0.0221810893458068</v>
      </c>
      <c r="V3" s="0" t="n">
        <f aca="false">K3-$T3</f>
        <v>0.00956489336984023</v>
      </c>
      <c r="W3" s="0" t="n">
        <f aca="false">L3-$T3</f>
        <v>0.0114977690590279</v>
      </c>
      <c r="X3" s="0" t="n">
        <f aca="false">M3-$T3</f>
        <v>-0.00357315026159388</v>
      </c>
      <c r="Y3" s="0" t="n">
        <f aca="false">N3-$T3</f>
        <v>0.00162962388681276</v>
      </c>
      <c r="Z3" s="0" t="n">
        <f aca="false">O3-$T3</f>
        <v>-0.00295053806053258</v>
      </c>
      <c r="AA3" s="0" t="n">
        <f aca="false">P3-$T3</f>
        <v>-0.000796662386485458</v>
      </c>
      <c r="AB3" s="0" t="n">
        <f aca="false">Q3-$T3</f>
        <v>0.00488570715328085</v>
      </c>
      <c r="AC3" s="0" t="n">
        <f aca="false">R3-$T3</f>
        <v>0.00862136117373824</v>
      </c>
      <c r="AD3" s="0" t="n">
        <f aca="false">S3-$T3</f>
        <v>-0.00772496273189427</v>
      </c>
      <c r="AF3" s="1" t="n">
        <f aca="false">AF2+1</f>
        <v>3</v>
      </c>
      <c r="AG3" s="1" t="n">
        <v>2.04263147591796</v>
      </c>
    </row>
    <row r="4" customFormat="false" ht="12.8" hidden="false" customHeight="false" outlineLevel="0" collapsed="false">
      <c r="B4" s="0" t="n">
        <v>1</v>
      </c>
      <c r="C4" s="0" t="n">
        <v>1</v>
      </c>
      <c r="D4" s="0" t="n">
        <v>1</v>
      </c>
      <c r="E4" s="0" t="n">
        <v>-1</v>
      </c>
      <c r="F4" s="0" t="n">
        <f aca="false">C4*D4</f>
        <v>1</v>
      </c>
      <c r="G4" s="0" t="n">
        <f aca="false">C4*E4</f>
        <v>-1</v>
      </c>
      <c r="H4" s="0" t="n">
        <f aca="false">D4*E4</f>
        <v>-1</v>
      </c>
      <c r="I4" s="0" t="n">
        <f aca="false">C4*D4*E4</f>
        <v>-1</v>
      </c>
      <c r="J4" s="1" t="n">
        <f aca="false">LOG(J22)</f>
        <v>1.07436936646589</v>
      </c>
      <c r="K4" s="1" t="n">
        <f aca="false">LOG(K22)</f>
        <v>1.09377439078396</v>
      </c>
      <c r="L4" s="1" t="n">
        <f aca="false">LOG(L22)</f>
        <v>1.07136877187182</v>
      </c>
      <c r="M4" s="1" t="n">
        <f aca="false">LOG(M22)</f>
        <v>1.09106769832711</v>
      </c>
      <c r="N4" s="1" t="n">
        <f aca="false">LOG(N22)</f>
        <v>1.10479480592055</v>
      </c>
      <c r="O4" s="1" t="n">
        <f aca="false">LOG(O22)</f>
        <v>1.07295682385524</v>
      </c>
      <c r="P4" s="1" t="n">
        <f aca="false">LOG(P22)</f>
        <v>1.0790636215676</v>
      </c>
      <c r="Q4" s="1" t="n">
        <f aca="false">LOG(Q22)</f>
        <v>1.09299236392378</v>
      </c>
      <c r="R4" s="1" t="n">
        <f aca="false">LOG(R22)</f>
        <v>1.08767836613471</v>
      </c>
      <c r="S4" s="1" t="n">
        <f aca="false">LOG(S22)</f>
        <v>1.09263930061082</v>
      </c>
      <c r="T4" s="1" t="n">
        <f aca="false">LOG(T22)</f>
        <v>1.08619753014489</v>
      </c>
      <c r="U4" s="0" t="n">
        <f aca="false">J4-T4</f>
        <v>-0.0118281636789994</v>
      </c>
      <c r="V4" s="0" t="n">
        <f aca="false">K4-$T4</f>
        <v>0.00757686063907359</v>
      </c>
      <c r="W4" s="0" t="n">
        <f aca="false">L4-$T4</f>
        <v>-0.0148287582730711</v>
      </c>
      <c r="X4" s="0" t="n">
        <f aca="false">M4-$T4</f>
        <v>0.00487016818222696</v>
      </c>
      <c r="Y4" s="0" t="n">
        <f aca="false">N4-$T4</f>
        <v>0.0185972757756647</v>
      </c>
      <c r="Z4" s="0" t="n">
        <f aca="false">O4-$T4</f>
        <v>-0.0132407062896431</v>
      </c>
      <c r="AA4" s="0" t="n">
        <f aca="false">P4-$T4</f>
        <v>-0.00713390857729013</v>
      </c>
      <c r="AB4" s="0" t="n">
        <f aca="false">Q4-$T4</f>
        <v>0.00679483377889589</v>
      </c>
      <c r="AC4" s="0" t="n">
        <f aca="false">R4-$T4</f>
        <v>0.00148083598982329</v>
      </c>
      <c r="AD4" s="0" t="n">
        <f aca="false">S4-$T4</f>
        <v>0.0064417704659363</v>
      </c>
      <c r="AF4" s="1" t="n">
        <f aca="false">AF3+1</f>
        <v>4</v>
      </c>
      <c r="AG4" s="1" t="n">
        <v>2.04812147048216</v>
      </c>
    </row>
    <row r="5" customFormat="false" ht="12.8" hidden="false" customHeight="false" outlineLevel="0" collapsed="false">
      <c r="B5" s="0" t="n">
        <v>1</v>
      </c>
      <c r="C5" s="0" t="n">
        <v>1</v>
      </c>
      <c r="D5" s="0" t="n">
        <v>-1</v>
      </c>
      <c r="E5" s="0" t="n">
        <v>1</v>
      </c>
      <c r="F5" s="0" t="n">
        <f aca="false">C5*D5</f>
        <v>-1</v>
      </c>
      <c r="G5" s="0" t="n">
        <f aca="false">C5*E5</f>
        <v>1</v>
      </c>
      <c r="H5" s="0" t="n">
        <f aca="false">D5*E5</f>
        <v>-1</v>
      </c>
      <c r="I5" s="0" t="n">
        <f aca="false">C5*D5*E5</f>
        <v>-1</v>
      </c>
      <c r="J5" s="1" t="n">
        <f aca="false">LOG(J23)</f>
        <v>1.28969442352154</v>
      </c>
      <c r="K5" s="1" t="n">
        <f aca="false">LOG(K23)</f>
        <v>1.31007504222515</v>
      </c>
      <c r="L5" s="1" t="n">
        <f aca="false">LOG(L23)</f>
        <v>1.30989527630478</v>
      </c>
      <c r="M5" s="1" t="n">
        <f aca="false">LOG(M23)</f>
        <v>1.31424088049225</v>
      </c>
      <c r="N5" s="1" t="n">
        <f aca="false">LOG(N23)</f>
        <v>1.3139188294232</v>
      </c>
      <c r="O5" s="1" t="n">
        <f aca="false">LOG(O23)</f>
        <v>1.30203649298248</v>
      </c>
      <c r="P5" s="1" t="n">
        <f aca="false">LOG(P23)</f>
        <v>1.32058674450998</v>
      </c>
      <c r="Q5" s="1" t="n">
        <f aca="false">LOG(Q23)</f>
        <v>1.31767323706823</v>
      </c>
      <c r="R5" s="1" t="n">
        <f aca="false">LOG(R23)</f>
        <v>1.32146476867032</v>
      </c>
      <c r="S5" s="1" t="n">
        <f aca="false">LOG(S23)</f>
        <v>1.30430565784236</v>
      </c>
      <c r="T5" s="1" t="n">
        <f aca="false">LOG(T23)</f>
        <v>1.31048552311863</v>
      </c>
      <c r="U5" s="0" t="n">
        <f aca="false">J5-T5</f>
        <v>-0.0207910995970921</v>
      </c>
      <c r="V5" s="0" t="n">
        <f aca="false">K5-$T5</f>
        <v>-0.000410480893477061</v>
      </c>
      <c r="W5" s="0" t="n">
        <f aca="false">L5-$T5</f>
        <v>-0.00059024681384745</v>
      </c>
      <c r="X5" s="0" t="n">
        <f aca="false">M5-$T5</f>
        <v>0.0037553573736151</v>
      </c>
      <c r="Y5" s="0" t="n">
        <f aca="false">N5-$T5</f>
        <v>0.00343330630457217</v>
      </c>
      <c r="Z5" s="0" t="n">
        <f aca="false">O5-$T5</f>
        <v>-0.00844903013614684</v>
      </c>
      <c r="AA5" s="0" t="n">
        <f aca="false">P5-$T5</f>
        <v>0.010101221391345</v>
      </c>
      <c r="AB5" s="0" t="n">
        <f aca="false">Q5-$T5</f>
        <v>0.00718771394959949</v>
      </c>
      <c r="AC5" s="0" t="n">
        <f aca="false">R5-$T5</f>
        <v>0.0109792455516893</v>
      </c>
      <c r="AD5" s="0" t="n">
        <f aca="false">S5-$T5</f>
        <v>-0.00617986527627479</v>
      </c>
      <c r="AF5" s="1" t="n">
        <f aca="false">AF4+1</f>
        <v>5</v>
      </c>
      <c r="AG5" s="1" t="n">
        <v>2.03986257555337</v>
      </c>
    </row>
    <row r="6" customFormat="false" ht="12.8" hidden="false" customHeight="false" outlineLevel="0" collapsed="false">
      <c r="B6" s="0" t="n">
        <v>1</v>
      </c>
      <c r="C6" s="0" t="n">
        <v>-1</v>
      </c>
      <c r="D6" s="0" t="n">
        <v>1</v>
      </c>
      <c r="E6" s="0" t="n">
        <v>1</v>
      </c>
      <c r="F6" s="0" t="n">
        <f aca="false">C6*D6</f>
        <v>-1</v>
      </c>
      <c r="G6" s="0" t="n">
        <f aca="false">C6*E6</f>
        <v>-1</v>
      </c>
      <c r="H6" s="0" t="n">
        <f aca="false">D6*E6</f>
        <v>1</v>
      </c>
      <c r="I6" s="0" t="n">
        <f aca="false">C6*D6*E6</f>
        <v>-1</v>
      </c>
      <c r="J6" s="1" t="n">
        <f aca="false">LOG(J24)</f>
        <v>0.908624604669102</v>
      </c>
      <c r="K6" s="1" t="n">
        <f aca="false">LOG(K24)</f>
        <v>0.914003888802591</v>
      </c>
      <c r="L6" s="1" t="n">
        <f aca="false">LOG(L24)</f>
        <v>0.908957667704002</v>
      </c>
      <c r="M6" s="1" t="n">
        <f aca="false">LOG(M24)</f>
        <v>0.911263123968614</v>
      </c>
      <c r="N6" s="1" t="n">
        <f aca="false">LOG(N24)</f>
        <v>0.905285137394862</v>
      </c>
      <c r="O6" s="1" t="n">
        <f aca="false">LOG(O24)</f>
        <v>0.913860233254536</v>
      </c>
      <c r="P6" s="1" t="n">
        <f aca="false">LOG(P24)</f>
        <v>0.909927666643013</v>
      </c>
      <c r="Q6" s="1" t="n">
        <f aca="false">LOG(Q24)</f>
        <v>0.91047353699228</v>
      </c>
      <c r="R6" s="1" t="n">
        <f aca="false">LOG(R24)</f>
        <v>0.908672284125451</v>
      </c>
      <c r="S6" s="1" t="n">
        <f aca="false">LOG(S24)</f>
        <v>0.910976385774678</v>
      </c>
      <c r="T6" s="1" t="n">
        <f aca="false">LOG(T24)</f>
        <v>0.910211388997805</v>
      </c>
      <c r="U6" s="0" t="n">
        <f aca="false">J6-T6</f>
        <v>-0.00158678432870363</v>
      </c>
      <c r="V6" s="0" t="n">
        <f aca="false">K6-$T6</f>
        <v>0.00379249980478547</v>
      </c>
      <c r="W6" s="0" t="n">
        <f aca="false">L6-$T6</f>
        <v>-0.00125372129380374</v>
      </c>
      <c r="X6" s="0" t="n">
        <f aca="false">M6-$T6</f>
        <v>0.00105173497080846</v>
      </c>
      <c r="Y6" s="0" t="n">
        <f aca="false">N6-$T6</f>
        <v>-0.0049262516029438</v>
      </c>
      <c r="Z6" s="0" t="n">
        <f aca="false">O6-$T6</f>
        <v>0.00364884425673018</v>
      </c>
      <c r="AA6" s="0" t="n">
        <f aca="false">P6-$T6</f>
        <v>-0.000283722354791904</v>
      </c>
      <c r="AB6" s="0" t="n">
        <f aca="false">Q6-$T6</f>
        <v>0.00026214799447466</v>
      </c>
      <c r="AC6" s="0" t="n">
        <f aca="false">R6-$T6</f>
        <v>-0.00153910487235465</v>
      </c>
      <c r="AD6" s="0" t="n">
        <f aca="false">S6-$T6</f>
        <v>0.000764996776872362</v>
      </c>
      <c r="AF6" s="1" t="n">
        <f aca="false">AF5+1</f>
        <v>6</v>
      </c>
      <c r="AG6" s="1" t="n">
        <v>2.04270825799175</v>
      </c>
    </row>
    <row r="7" customFormat="false" ht="12.8" hidden="false" customHeight="false" outlineLevel="0" collapsed="false">
      <c r="B7" s="0" t="n">
        <v>1</v>
      </c>
      <c r="C7" s="0" t="n">
        <v>-1</v>
      </c>
      <c r="D7" s="0" t="n">
        <v>-1</v>
      </c>
      <c r="E7" s="0" t="n">
        <v>-1</v>
      </c>
      <c r="F7" s="0" t="n">
        <f aca="false">C7*D7</f>
        <v>1</v>
      </c>
      <c r="G7" s="0" t="n">
        <f aca="false">C7*E7</f>
        <v>1</v>
      </c>
      <c r="H7" s="0" t="n">
        <f aca="false">D7*E7</f>
        <v>1</v>
      </c>
      <c r="I7" s="0" t="n">
        <f aca="false">C7*D7*E7</f>
        <v>-1</v>
      </c>
      <c r="J7" s="1" t="n">
        <f aca="false">LOG(J25)</f>
        <v>1.2866097330565</v>
      </c>
      <c r="K7" s="1" t="n">
        <f aca="false">LOG(K25)</f>
        <v>1.30803816436985</v>
      </c>
      <c r="L7" s="1" t="n">
        <f aca="false">LOG(L25)</f>
        <v>1.31065541836357</v>
      </c>
      <c r="M7" s="1" t="n">
        <f aca="false">LOG(M25)</f>
        <v>1.29655521115754</v>
      </c>
      <c r="N7" s="1" t="n">
        <f aca="false">LOG(N25)</f>
        <v>1.30896873179143</v>
      </c>
      <c r="O7" s="1" t="n">
        <f aca="false">LOG(O25)</f>
        <v>1.30517674630637</v>
      </c>
      <c r="P7" s="1" t="n">
        <f aca="false">LOG(P25)</f>
        <v>1.31814880244851</v>
      </c>
      <c r="Q7" s="1" t="n">
        <f aca="false">LOG(Q25)</f>
        <v>1.33617677049283</v>
      </c>
      <c r="R7" s="1" t="n">
        <f aca="false">LOG(R25)</f>
        <v>1.30793832440814</v>
      </c>
      <c r="S7" s="1" t="n">
        <f aca="false">LOG(S25)</f>
        <v>1.30949660692938</v>
      </c>
      <c r="T7" s="1" t="n">
        <f aca="false">LOG(T25)</f>
        <v>1.30894964358809</v>
      </c>
      <c r="U7" s="0" t="n">
        <f aca="false">J7-T7</f>
        <v>-0.0223399105315873</v>
      </c>
      <c r="V7" s="0" t="n">
        <f aca="false">K7-$T7</f>
        <v>-0.000911479218232758</v>
      </c>
      <c r="W7" s="0" t="n">
        <f aca="false">L7-$T7</f>
        <v>0.00170577477548783</v>
      </c>
      <c r="X7" s="0" t="n">
        <f aca="false">M7-$T7</f>
        <v>-0.0123944324305463</v>
      </c>
      <c r="Y7" s="0" t="n">
        <f aca="false">N7-$T7</f>
        <v>1.90882033472839E-005</v>
      </c>
      <c r="Z7" s="0" t="n">
        <f aca="false">O7-$T7</f>
        <v>-0.00377289728172148</v>
      </c>
      <c r="AA7" s="0" t="n">
        <f aca="false">P7-$T7</f>
        <v>0.00919915886041922</v>
      </c>
      <c r="AB7" s="0" t="n">
        <f aca="false">Q7-$T7</f>
        <v>0.0272271269047435</v>
      </c>
      <c r="AC7" s="0" t="n">
        <f aca="false">R7-$T7</f>
        <v>-0.00101131917994191</v>
      </c>
      <c r="AD7" s="0" t="n">
        <f aca="false">S7-$T7</f>
        <v>0.000546963341293782</v>
      </c>
      <c r="AF7" s="1" t="n">
        <f aca="false">AF6+1</f>
        <v>7</v>
      </c>
      <c r="AG7" s="1" t="n">
        <v>2.03703332142388</v>
      </c>
    </row>
    <row r="8" customFormat="false" ht="12.8" hidden="false" customHeight="false" outlineLevel="0" collapsed="false">
      <c r="B8" s="0" t="n">
        <v>1</v>
      </c>
      <c r="C8" s="0" t="n">
        <v>-1</v>
      </c>
      <c r="D8" s="0" t="n">
        <v>1</v>
      </c>
      <c r="E8" s="0" t="n">
        <v>-1</v>
      </c>
      <c r="F8" s="0" t="n">
        <f aca="false">C8*D8</f>
        <v>-1</v>
      </c>
      <c r="G8" s="0" t="n">
        <f aca="false">C8*E8</f>
        <v>1</v>
      </c>
      <c r="H8" s="0" t="n">
        <f aca="false">D8*E8</f>
        <v>-1</v>
      </c>
      <c r="I8" s="0" t="n">
        <f aca="false">C8*D8*E8</f>
        <v>1</v>
      </c>
      <c r="J8" s="1" t="n">
        <f aca="false">LOG(J26)</f>
        <v>1.06770867699073</v>
      </c>
      <c r="K8" s="1" t="n">
        <f aca="false">LOG(K26)</f>
        <v>1.08704707454894</v>
      </c>
      <c r="L8" s="1" t="n">
        <f aca="false">LOG(L26)</f>
        <v>1.0732271603192</v>
      </c>
      <c r="M8" s="1" t="n">
        <f aca="false">LOG(M26)</f>
        <v>1.08886680490333</v>
      </c>
      <c r="N8" s="1" t="n">
        <f aca="false">LOG(N26)</f>
        <v>1.1062424877508</v>
      </c>
      <c r="O8" s="1" t="n">
        <f aca="false">LOG(O26)</f>
        <v>1.08259136205485</v>
      </c>
      <c r="P8" s="1" t="n">
        <f aca="false">LOG(P26)</f>
        <v>1.07903111110112</v>
      </c>
      <c r="Q8" s="1" t="n">
        <f aca="false">LOG(Q26)</f>
        <v>1.09510361511597</v>
      </c>
      <c r="R8" s="1" t="n">
        <f aca="false">LOG(R26)</f>
        <v>1.0867174050918</v>
      </c>
      <c r="S8" s="1" t="n">
        <f aca="false">LOG(S26)</f>
        <v>1.09027268033014</v>
      </c>
      <c r="T8" s="1" t="n">
        <f aca="false">LOG(T26)</f>
        <v>1.08580504149398</v>
      </c>
      <c r="U8" s="0" t="n">
        <f aca="false">J8-T8</f>
        <v>-0.0180963645032584</v>
      </c>
      <c r="V8" s="0" t="n">
        <f aca="false">K8-$T8</f>
        <v>0.00124203305495474</v>
      </c>
      <c r="W8" s="0" t="n">
        <f aca="false">L8-$T8</f>
        <v>-0.0125778811747808</v>
      </c>
      <c r="X8" s="0" t="n">
        <f aca="false">M8-$T8</f>
        <v>0.00306176340934505</v>
      </c>
      <c r="Y8" s="0" t="n">
        <f aca="false">N8-$T8</f>
        <v>0.0204374462568153</v>
      </c>
      <c r="Z8" s="0" t="n">
        <f aca="false">O8-$T8</f>
        <v>-0.00321367943913597</v>
      </c>
      <c r="AA8" s="0" t="n">
        <f aca="false">P8-$T8</f>
        <v>-0.006773930392862</v>
      </c>
      <c r="AB8" s="0" t="n">
        <f aca="false">Q8-$T8</f>
        <v>0.00929857362198816</v>
      </c>
      <c r="AC8" s="0" t="n">
        <f aca="false">R8-$T8</f>
        <v>0.000912363597814325</v>
      </c>
      <c r="AD8" s="0" t="n">
        <f aca="false">S8-$T8</f>
        <v>0.00446763883615886</v>
      </c>
      <c r="AF8" s="1" t="n">
        <f aca="false">AF7+1</f>
        <v>8</v>
      </c>
      <c r="AG8" s="1" t="n">
        <v>2.02277405155888</v>
      </c>
    </row>
    <row r="9" customFormat="false" ht="12.8" hidden="false" customHeight="false" outlineLevel="0" collapsed="false">
      <c r="B9" s="0" t="n">
        <v>1</v>
      </c>
      <c r="C9" s="0" t="n">
        <v>-1</v>
      </c>
      <c r="D9" s="0" t="n">
        <v>-1</v>
      </c>
      <c r="E9" s="0" t="n">
        <v>1</v>
      </c>
      <c r="F9" s="0" t="n">
        <f aca="false">C9*D9</f>
        <v>1</v>
      </c>
      <c r="G9" s="0" t="n">
        <f aca="false">C9*E9</f>
        <v>-1</v>
      </c>
      <c r="H9" s="0" t="n">
        <f aca="false">D9*E9</f>
        <v>-1</v>
      </c>
      <c r="I9" s="0" t="n">
        <f aca="false">C9*D9*E9</f>
        <v>1</v>
      </c>
      <c r="J9" s="1" t="n">
        <f aca="false">LOG(J27)</f>
        <v>1.29395908601113</v>
      </c>
      <c r="K9" s="1" t="n">
        <f aca="false">LOG(K27)</f>
        <v>1.32028629089676</v>
      </c>
      <c r="L9" s="1" t="n">
        <f aca="false">LOG(L27)</f>
        <v>1.30333185030192</v>
      </c>
      <c r="M9" s="1" t="n">
        <f aca="false">LOG(M27)</f>
        <v>1.29892666033887</v>
      </c>
      <c r="N9" s="1" t="n">
        <f aca="false">LOG(N27)</f>
        <v>1.30443199580486</v>
      </c>
      <c r="O9" s="1" t="n">
        <f aca="false">LOG(O27)</f>
        <v>1.31703219564109</v>
      </c>
      <c r="P9" s="1" t="n">
        <f aca="false">LOG(P27)</f>
        <v>1.31166068910919</v>
      </c>
      <c r="Q9" s="1" t="n">
        <f aca="false">LOG(Q27)</f>
        <v>1.31934848769358</v>
      </c>
      <c r="R9" s="1" t="n">
        <f aca="false">LOG(R27)</f>
        <v>1.31935593778141</v>
      </c>
      <c r="S9" s="1" t="n">
        <f aca="false">LOG(S27)</f>
        <v>1.31761379367424</v>
      </c>
      <c r="T9" s="1" t="n">
        <f aca="false">LOG(T27)</f>
        <v>1.3106913739721</v>
      </c>
      <c r="U9" s="0" t="n">
        <f aca="false">J9-T9</f>
        <v>-0.016732287960965</v>
      </c>
      <c r="V9" s="0" t="n">
        <f aca="false">K9-$T9</f>
        <v>0.00959491692466252</v>
      </c>
      <c r="W9" s="0" t="n">
        <f aca="false">L9-$T9</f>
        <v>-0.00735952367017934</v>
      </c>
      <c r="X9" s="0" t="n">
        <f aca="false">M9-$T9</f>
        <v>-0.0117647136332217</v>
      </c>
      <c r="Y9" s="0" t="n">
        <f aca="false">N9-$T9</f>
        <v>-0.00625937816723443</v>
      </c>
      <c r="Z9" s="0" t="n">
        <f aca="false">O9-$T9</f>
        <v>0.00634082166899486</v>
      </c>
      <c r="AA9" s="0" t="n">
        <f aca="false">P9-$T9</f>
        <v>0.000969315137098192</v>
      </c>
      <c r="AB9" s="0" t="n">
        <f aca="false">Q9-$T9</f>
        <v>0.0086571137214877</v>
      </c>
      <c r="AC9" s="0" t="n">
        <f aca="false">R9-$T9</f>
        <v>0.00866456380931058</v>
      </c>
      <c r="AD9" s="0" t="n">
        <f aca="false">S9-$T9</f>
        <v>0.00692241970214713</v>
      </c>
      <c r="AF9" s="1" t="n">
        <f aca="false">AF8+1</f>
        <v>9</v>
      </c>
      <c r="AG9" s="1" t="n">
        <v>2.05185878300122</v>
      </c>
    </row>
    <row r="10" customFormat="false" ht="12.75" hidden="false" customHeight="false" outlineLevel="0" collapsed="false">
      <c r="A10" s="0" t="s">
        <v>30</v>
      </c>
      <c r="B10" s="0" t="n">
        <f aca="false" t="array" ref="B10:B10">SUM(B$2:B$9 * $T$2:$T$9)</f>
        <v>8.63063604812509</v>
      </c>
      <c r="C10" s="0" t="n">
        <f aca="false" t="array" ref="C10:C10">SUM(C$2:C$9 * $T$2:$T$9)</f>
        <v>-0.600678847978857</v>
      </c>
      <c r="D10" s="0" t="n">
        <f aca="false" t="array" ref="D10:D10">SUM(D$2:D$9 * $T$2:$T$9)</f>
        <v>-1.84586984623135</v>
      </c>
      <c r="E10" s="0" t="n">
        <f aca="false" t="array" ref="E10:E10">SUM(E$2:E$9 * $T$2:$T$9)</f>
        <v>-0.94752119532764</v>
      </c>
      <c r="F10" s="0" t="n">
        <f aca="false" t="array" ref="F10:F10">SUM(F$2:F$9 * $T$2:$T$9)</f>
        <v>-0.598620672094568</v>
      </c>
      <c r="G10" s="0" t="n">
        <f aca="false" t="array" ref="G10:G10">SUM(G$2:G$9 * $T$2:$T$9)</f>
        <v>-0.599817351103301</v>
      </c>
      <c r="H10" s="0" t="n">
        <f aca="false" t="array" ref="H10:H10">SUM(H$2:H$9 * $T$2:$T$9)</f>
        <v>-0.955722889334108</v>
      </c>
      <c r="I10" s="0" t="n">
        <f aca="false" t="array" ref="I10:I10">SUM(I$2:I$9 * $T$2:$T$9)</f>
        <v>-0.601052123573732</v>
      </c>
      <c r="J10" s="3"/>
      <c r="K10" s="3"/>
      <c r="L10" s="3"/>
      <c r="M10" s="3"/>
      <c r="U10" s="0" t="n">
        <f aca="false">SUM(U$2:U$9)</f>
        <v>-0.110052705384948</v>
      </c>
      <c r="V10" s="0" t="n">
        <f aca="false">SUM(V$2:V$9)</f>
        <v>0.0303769448963507</v>
      </c>
      <c r="W10" s="0" t="n">
        <f aca="false">SUM(W$2:W$9)</f>
        <v>-0.0233857078197884</v>
      </c>
      <c r="X10" s="0" t="n">
        <f aca="false">SUM(X$2:X$9)</f>
        <v>-0.0138067023900448</v>
      </c>
      <c r="Y10" s="0" t="n">
        <f aca="false">SUM(Y$2:Y$9)</f>
        <v>0.0323628805721537</v>
      </c>
      <c r="Z10" s="0" t="n">
        <f aca="false">SUM(Z$2:Z$9)</f>
        <v>-0.021599980981593</v>
      </c>
      <c r="AA10" s="0" t="n">
        <f aca="false">SUM(AA$2:AA$9)</f>
        <v>0.00411046453636044</v>
      </c>
      <c r="AB10" s="0" t="n">
        <f aca="false">SUM(AB$2:AB$9)</f>
        <v>0.0600914506174429</v>
      </c>
      <c r="AC10" s="0" t="n">
        <f aca="false">SUM(AC$2:AC$9)</f>
        <v>0.0300862733723031</v>
      </c>
      <c r="AD10" s="0" t="n">
        <f aca="false">SUM(AD$2:AD$9)</f>
        <v>0.00450295335238488</v>
      </c>
      <c r="AE10" s="0" t="s">
        <v>30</v>
      </c>
      <c r="AF10" s="1" t="n">
        <f aca="false">AF9+1</f>
        <v>10</v>
      </c>
      <c r="AG10" s="1" t="n">
        <v>2.03907468319254</v>
      </c>
    </row>
    <row r="11" customFormat="false" ht="12.75" hidden="false" customHeight="false" outlineLevel="0" collapsed="false">
      <c r="A11" s="0" t="s">
        <v>31</v>
      </c>
      <c r="B11" s="0" t="n">
        <f aca="false">B10/8</f>
        <v>1.07882950601564</v>
      </c>
      <c r="C11" s="0" t="n">
        <f aca="false">C10/8</f>
        <v>-0.0750848559973571</v>
      </c>
      <c r="D11" s="0" t="n">
        <f aca="false">D10/8</f>
        <v>-0.230733730778919</v>
      </c>
      <c r="E11" s="0" t="n">
        <f aca="false">E10/8</f>
        <v>-0.118440149415955</v>
      </c>
      <c r="F11" s="0" t="n">
        <f aca="false">F10/8</f>
        <v>-0.074827584011821</v>
      </c>
      <c r="G11" s="0" t="n">
        <f aca="false">G10/8</f>
        <v>-0.0749771688879126</v>
      </c>
      <c r="H11" s="0" t="n">
        <f aca="false">H10/8</f>
        <v>-0.119465361166763</v>
      </c>
      <c r="I11" s="0" t="n">
        <f aca="false">I10/8</f>
        <v>-0.0751315154467166</v>
      </c>
      <c r="J11" s="3"/>
      <c r="K11" s="3"/>
      <c r="L11" s="3"/>
      <c r="M11" s="3"/>
      <c r="U11" s="0" t="n">
        <f aca="false">U10/8</f>
        <v>-0.0137565881731185</v>
      </c>
      <c r="V11" s="0" t="n">
        <f aca="false">V10/8</f>
        <v>0.00379711811204384</v>
      </c>
      <c r="W11" s="0" t="n">
        <f aca="false">W10/8</f>
        <v>-0.00292321347747355</v>
      </c>
      <c r="X11" s="0" t="n">
        <f aca="false">X10/8</f>
        <v>-0.0017258377987556</v>
      </c>
      <c r="Y11" s="0" t="n">
        <f aca="false">Y10/8</f>
        <v>0.00404536007151921</v>
      </c>
      <c r="Z11" s="0" t="n">
        <f aca="false">Z10/8</f>
        <v>-0.00269999762269912</v>
      </c>
      <c r="AA11" s="0" t="n">
        <f aca="false">AA10/8</f>
        <v>0.000513808067045055</v>
      </c>
      <c r="AB11" s="0" t="n">
        <f aca="false">AB10/8</f>
        <v>0.00751143132718036</v>
      </c>
      <c r="AC11" s="0" t="n">
        <f aca="false">AC10/8</f>
        <v>0.00376078417153789</v>
      </c>
      <c r="AD11" s="0" t="n">
        <f aca="false">AD10/8</f>
        <v>0.000562869169048109</v>
      </c>
      <c r="AE11" s="0" t="s">
        <v>31</v>
      </c>
      <c r="AF11" s="1" t="n">
        <f aca="false">AF10+1</f>
        <v>11</v>
      </c>
      <c r="AG11" s="1" t="n">
        <v>19.3172507451582</v>
      </c>
    </row>
    <row r="12" customFormat="false" ht="12.75" hidden="false" customHeight="false" outlineLevel="0" collapsed="false">
      <c r="A12" s="0" t="s">
        <v>63</v>
      </c>
      <c r="C12" s="0" t="n">
        <f aca="false">80*POWER(C11,2)</f>
        <v>0.451018848011508</v>
      </c>
      <c r="D12" s="0" t="n">
        <f aca="false">80*POWER(D11,2)</f>
        <v>4.2590443615327</v>
      </c>
      <c r="E12" s="0" t="n">
        <f aca="false">80*POWER(E11,2)</f>
        <v>1.1222455194939</v>
      </c>
      <c r="F12" s="0" t="n">
        <f aca="false">80*POWER(F11,2)</f>
        <v>0.44793338632369</v>
      </c>
      <c r="G12" s="0" t="n">
        <f aca="false">80*POWER(G11,2)</f>
        <v>0.449726068355726</v>
      </c>
      <c r="H12" s="0" t="n">
        <f aca="false">80*POWER(H11,2)</f>
        <v>1.14175780149642</v>
      </c>
      <c r="I12" s="0" t="n">
        <f aca="false">80*POWER(I11,2)</f>
        <v>0.451579569065617</v>
      </c>
      <c r="J12" s="3"/>
      <c r="K12" s="3"/>
      <c r="L12" s="3"/>
      <c r="M12" s="3"/>
      <c r="U12" s="0" t="n">
        <f aca="false" t="array" ref="U12:U12">SUM(POWER(U2:U9, 2))</f>
        <v>0.00218548432964631</v>
      </c>
      <c r="V12" s="0" t="n">
        <f aca="false" t="array" ref="V12:V12">SUM(POWER(V2:V9, 2))</f>
        <v>0.000257888650033959</v>
      </c>
      <c r="W12" s="0" t="n">
        <f aca="false" t="array" ref="W12:W12">SUM(POWER(W2:W9, 2))</f>
        <v>0.000569286760679732</v>
      </c>
      <c r="X12" s="0" t="n">
        <f aca="false" t="array" ref="X12:X12">SUM(POWER(X2:X9, 2))</f>
        <v>0.000354507582052676</v>
      </c>
      <c r="Y12" s="0" t="n">
        <f aca="false" t="array" ref="Y12:Y12">SUM(POWER(Y2:Y9, 2))</f>
        <v>0.000841762161654654</v>
      </c>
      <c r="Z12" s="0" t="n">
        <f aca="false" t="array" ref="Z12:Z12">SUM(POWER(Z2:Z9, 2))</f>
        <v>0.000333492045580506</v>
      </c>
      <c r="AA12" s="0" t="n">
        <f aca="false" t="array" ref="AA12:AA12">SUM(POWER(AA2:AA9, 2))</f>
        <v>0.000286463980784767</v>
      </c>
      <c r="AB12" s="0" t="n">
        <f aca="false" t="array" ref="AB12:AB12">SUM(POWER(AB2:AB9, 2))</f>
        <v>0.00104232069517989</v>
      </c>
      <c r="AC12" s="0" t="n">
        <f aca="false" t="array" ref="AC12:AC12">SUM(POWER(AC2:AC9, 2))</f>
        <v>0.000280277039147866</v>
      </c>
      <c r="AD12" s="0" t="n">
        <f aca="false" t="array" ref="AD12:AD12">SUM(POWER(AD2:AD9, 2))</f>
        <v>0.000208667978471755</v>
      </c>
      <c r="AE12" s="0" t="s">
        <v>33</v>
      </c>
      <c r="AF12" s="1" t="n">
        <f aca="false">AF11+1</f>
        <v>12</v>
      </c>
      <c r="AG12" s="1" t="n">
        <v>20.7821894665425</v>
      </c>
    </row>
    <row r="13" customFormat="false" ht="12.75" hidden="false" customHeight="false" outlineLevel="0" collapsed="false">
      <c r="A13" s="0" t="s">
        <v>34</v>
      </c>
      <c r="C13" s="0" t="n">
        <f aca="false">C12/$B$17</f>
        <v>0.0541460922871794</v>
      </c>
      <c r="D13" s="0" t="n">
        <f aca="false">D12/$B$17</f>
        <v>0.511310358916213</v>
      </c>
      <c r="E13" s="0" t="n">
        <f aca="false">E12/$B$17</f>
        <v>0.134728758532592</v>
      </c>
      <c r="F13" s="0" t="n">
        <f aca="false">F12/$B$17</f>
        <v>0.0537756738578084</v>
      </c>
      <c r="G13" s="0" t="n">
        <f aca="false">G12/$B$17</f>
        <v>0.0539908904217639</v>
      </c>
      <c r="H13" s="0" t="n">
        <f aca="false">H12/$B$17</f>
        <v>0.137071263345196</v>
      </c>
      <c r="I13" s="0" t="n">
        <f aca="false">I12/$B$17</f>
        <v>0.0542134084405442</v>
      </c>
      <c r="J13" s="3"/>
      <c r="K13" s="3"/>
      <c r="L13" s="3"/>
      <c r="M13" s="3"/>
      <c r="AF13" s="1" t="n">
        <f aca="false">AF12+1</f>
        <v>13</v>
      </c>
      <c r="AG13" s="1" t="n">
        <v>20.8748890341909</v>
      </c>
    </row>
    <row r="14" customFormat="false" ht="12.8" hidden="false" customHeight="false" outlineLevel="0" collapsed="false">
      <c r="A14" s="0" t="s">
        <v>36</v>
      </c>
      <c r="C14" s="0" t="n">
        <f aca="false">_xlfn.CONFIDENCE.T(0.01,$B$19,80)</f>
        <v>2.60682801517295E-005</v>
      </c>
      <c r="D14" s="0" t="n">
        <f aca="false">_xlfn.CONFIDENCE.T(0.01,$B$19,80)</f>
        <v>2.60682801517295E-005</v>
      </c>
      <c r="E14" s="0" t="n">
        <f aca="false">_xlfn.CONFIDENCE.T(0.01,$B$19,80)</f>
        <v>2.60682801517295E-005</v>
      </c>
      <c r="F14" s="0" t="n">
        <f aca="false">_xlfn.CONFIDENCE.T(0.01,$B$19,80)</f>
        <v>2.60682801517295E-005</v>
      </c>
      <c r="G14" s="0" t="n">
        <f aca="false">_xlfn.CONFIDENCE.T(0.01,$B$19,80)</f>
        <v>2.60682801517295E-005</v>
      </c>
      <c r="H14" s="0" t="n">
        <f aca="false">_xlfn.CONFIDENCE.T(0.01,$B$19,80)</f>
        <v>2.60682801517295E-005</v>
      </c>
      <c r="I14" s="0" t="n">
        <f aca="false">_xlfn.CONFIDENCE.T(0.01,$B$19,80)</f>
        <v>2.60682801517295E-005</v>
      </c>
      <c r="J14" s="3"/>
      <c r="K14" s="3"/>
      <c r="L14" s="3"/>
      <c r="M14" s="3"/>
      <c r="AF14" s="1" t="n">
        <f aca="false">AF13+1</f>
        <v>14</v>
      </c>
      <c r="AG14" s="1" t="n">
        <v>20.1629120728589</v>
      </c>
    </row>
    <row r="15" customFormat="false" ht="12.8" hidden="false" customHeight="false" outlineLevel="0" collapsed="false">
      <c r="I15" s="0" t="s">
        <v>29</v>
      </c>
      <c r="J15" s="3"/>
      <c r="K15" s="3"/>
      <c r="L15" s="3"/>
      <c r="M15" s="3"/>
      <c r="AF15" s="1" t="n">
        <f aca="false">AF14+1</f>
        <v>15</v>
      </c>
      <c r="AG15" s="1" t="n">
        <v>20.4059129843745</v>
      </c>
    </row>
    <row r="16" customFormat="false" ht="12.8" hidden="false" customHeight="false" outlineLevel="0" collapsed="false">
      <c r="U16" s="0" t="n">
        <f aca="false">SUM(U12:AD12)/$B$17</f>
        <v>0.000763554198703368</v>
      </c>
      <c r="AF16" s="1" t="n">
        <f aca="false">AF15+1</f>
        <v>16</v>
      </c>
      <c r="AG16" s="1" t="n">
        <v>20.1918387078388</v>
      </c>
    </row>
    <row r="17" customFormat="false" ht="12.8" hidden="false" customHeight="false" outlineLevel="0" collapsed="false">
      <c r="A17" s="0" t="s">
        <v>37</v>
      </c>
      <c r="B17" s="0" t="n">
        <f aca="false">SUM(C12:I12) + SUM(U12:AD12)</f>
        <v>8.3296657055028</v>
      </c>
      <c r="AF17" s="1" t="n">
        <f aca="false">AF16+1</f>
        <v>17</v>
      </c>
      <c r="AG17" s="1" t="n">
        <v>20.2922285037699</v>
      </c>
    </row>
    <row r="18" customFormat="false" ht="12.8" hidden="false" customHeight="false" outlineLevel="0" collapsed="false">
      <c r="A18" s="0" t="s">
        <v>33</v>
      </c>
      <c r="B18" s="0" t="n">
        <f aca="false">SUM(U12:AD12)</f>
        <v>0.00636015122323211</v>
      </c>
      <c r="AF18" s="1" t="n">
        <f aca="false">AF17+1</f>
        <v>18</v>
      </c>
      <c r="AG18" s="1" t="n">
        <v>20.5594794115662</v>
      </c>
    </row>
    <row r="19" customFormat="false" ht="12.8" hidden="false" customHeight="false" outlineLevel="0" collapsed="false">
      <c r="A19" s="0" t="s">
        <v>38</v>
      </c>
      <c r="B19" s="0" t="n">
        <f aca="false">B18/72</f>
        <v>8.83354336560016E-005</v>
      </c>
      <c r="AF19" s="1" t="n">
        <f aca="false">AF18+1</f>
        <v>19</v>
      </c>
      <c r="AG19" s="1" t="n">
        <v>20.7370878579128</v>
      </c>
    </row>
    <row r="20" customFormat="false" ht="12.8" hidden="false" customHeight="false" outlineLevel="0" collapsed="false">
      <c r="E20" s="0" t="s">
        <v>39</v>
      </c>
      <c r="F20" s="0" t="n">
        <f aca="false">SUM(C13:I13) + U16</f>
        <v>1</v>
      </c>
      <c r="J20" s="0" t="n">
        <v>2.05907485382953</v>
      </c>
      <c r="K20" s="0" t="n">
        <v>2.04219327410819</v>
      </c>
      <c r="L20" s="0" t="n">
        <v>2.04263147591796</v>
      </c>
      <c r="M20" s="0" t="n">
        <v>2.04812147048216</v>
      </c>
      <c r="N20" s="0" t="n">
        <v>2.03986257555337</v>
      </c>
      <c r="O20" s="0" t="n">
        <v>2.04270825799175</v>
      </c>
      <c r="P20" s="0" t="n">
        <v>2.03703332142388</v>
      </c>
      <c r="Q20" s="0" t="n">
        <v>2.02277405155888</v>
      </c>
      <c r="R20" s="0" t="n">
        <v>2.05185878300122</v>
      </c>
      <c r="S20" s="0" t="n">
        <v>2.03907468319254</v>
      </c>
      <c r="T20" s="0" t="n">
        <v>2.04253327470595</v>
      </c>
      <c r="AF20" s="1" t="n">
        <f aca="false">AF19+1</f>
        <v>20</v>
      </c>
      <c r="AG20" s="1" t="n">
        <v>19.9710750519645</v>
      </c>
    </row>
    <row r="21" customFormat="false" ht="12.8" hidden="false" customHeight="false" outlineLevel="0" collapsed="false">
      <c r="J21" s="0" t="n">
        <v>19.3172507451582</v>
      </c>
      <c r="K21" s="0" t="n">
        <v>20.7821894665425</v>
      </c>
      <c r="L21" s="0" t="n">
        <v>20.8748890341909</v>
      </c>
      <c r="M21" s="0" t="n">
        <v>20.1629120728589</v>
      </c>
      <c r="N21" s="0" t="n">
        <v>20.4059129843745</v>
      </c>
      <c r="O21" s="0" t="n">
        <v>20.1918387078388</v>
      </c>
      <c r="P21" s="0" t="n">
        <v>20.2922285037699</v>
      </c>
      <c r="Q21" s="0" t="n">
        <v>20.5594794115662</v>
      </c>
      <c r="R21" s="0" t="n">
        <v>20.7370878579128</v>
      </c>
      <c r="S21" s="0" t="n">
        <v>19.9710750519645</v>
      </c>
      <c r="T21" s="0" t="n">
        <v>20.3294863836177</v>
      </c>
      <c r="AF21" s="1" t="n">
        <f aca="false">AF20+1</f>
        <v>21</v>
      </c>
      <c r="AG21" s="1" t="n">
        <v>11.8677767076416</v>
      </c>
    </row>
    <row r="22" customFormat="false" ht="12.8" hidden="false" customHeight="false" outlineLevel="0" collapsed="false">
      <c r="J22" s="0" t="n">
        <v>11.8677767076416</v>
      </c>
      <c r="K22" s="0" t="n">
        <v>12.4100745607608</v>
      </c>
      <c r="L22" s="0" t="n">
        <v>11.786063371084</v>
      </c>
      <c r="M22" s="0" t="n">
        <v>12.3329706602162</v>
      </c>
      <c r="N22" s="0" t="n">
        <v>12.7290152244228</v>
      </c>
      <c r="O22" s="0" t="n">
        <v>11.82923947428</v>
      </c>
      <c r="P22" s="0" t="n">
        <v>11.9967503555959</v>
      </c>
      <c r="Q22" s="0" t="n">
        <v>12.387748053142</v>
      </c>
      <c r="R22" s="0" t="n">
        <v>12.2370959730916</v>
      </c>
      <c r="S22" s="0" t="n">
        <v>12.3776814227099</v>
      </c>
      <c r="T22" s="0" t="n">
        <v>12.1954415802945</v>
      </c>
      <c r="AF22" s="1" t="n">
        <f aca="false">AF21+1</f>
        <v>22</v>
      </c>
      <c r="AG22" s="1" t="n">
        <v>12.4100745607608</v>
      </c>
    </row>
    <row r="23" customFormat="false" ht="12.8" hidden="false" customHeight="false" outlineLevel="0" collapsed="false">
      <c r="J23" s="0" t="n">
        <v>19.484731407509</v>
      </c>
      <c r="K23" s="0" t="n">
        <v>20.4209076931485</v>
      </c>
      <c r="L23" s="0" t="n">
        <v>20.4124566909698</v>
      </c>
      <c r="M23" s="0" t="n">
        <v>20.6177315419989</v>
      </c>
      <c r="N23" s="0" t="n">
        <v>20.6024481307715</v>
      </c>
      <c r="O23" s="0" t="n">
        <v>20.0464046661322</v>
      </c>
      <c r="P23" s="0" t="n">
        <v>20.9212073848902</v>
      </c>
      <c r="Q23" s="0" t="n">
        <v>20.7813251296411</v>
      </c>
      <c r="R23" s="0" t="n">
        <v>20.9635471052856</v>
      </c>
      <c r="S23" s="0" t="n">
        <v>20.1514201427101</v>
      </c>
      <c r="T23" s="0" t="n">
        <v>20.4402179893057</v>
      </c>
      <c r="AF23" s="1" t="n">
        <f aca="false">AF22+1</f>
        <v>23</v>
      </c>
      <c r="AG23" s="1" t="n">
        <v>11.786063371084</v>
      </c>
    </row>
    <row r="24" customFormat="false" ht="12.8" hidden="false" customHeight="false" outlineLevel="0" collapsed="false">
      <c r="J24" s="0" t="n">
        <v>8.10260382452115</v>
      </c>
      <c r="K24" s="0" t="n">
        <v>8.20358890035617</v>
      </c>
      <c r="L24" s="0" t="n">
        <v>8.10882014320247</v>
      </c>
      <c r="M24" s="0" t="n">
        <v>8.15198034656981</v>
      </c>
      <c r="N24" s="0" t="n">
        <v>8.04053852986706</v>
      </c>
      <c r="O24" s="0" t="n">
        <v>8.20087577315799</v>
      </c>
      <c r="P24" s="0" t="n">
        <v>8.12695147499808</v>
      </c>
      <c r="Q24" s="0" t="n">
        <v>8.13717276767158</v>
      </c>
      <c r="R24" s="0" t="n">
        <v>8.10349342586063</v>
      </c>
      <c r="S24" s="0" t="n">
        <v>8.14659986687332</v>
      </c>
      <c r="T24" s="0" t="n">
        <v>8.13226250530783</v>
      </c>
      <c r="AF24" s="1" t="n">
        <f aca="false">AF23+1</f>
        <v>24</v>
      </c>
      <c r="AG24" s="1" t="n">
        <v>12.3329706602162</v>
      </c>
    </row>
    <row r="25" customFormat="false" ht="12.8" hidden="false" customHeight="false" outlineLevel="0" collapsed="false">
      <c r="J25" s="0" t="n">
        <v>19.3468263254806</v>
      </c>
      <c r="K25" s="0" t="n">
        <v>20.3253561562956</v>
      </c>
      <c r="L25" s="0" t="n">
        <v>20.4482157312333</v>
      </c>
      <c r="M25" s="0" t="n">
        <v>19.7949865571608</v>
      </c>
      <c r="N25" s="0" t="n">
        <v>20.3689542061861</v>
      </c>
      <c r="O25" s="0" t="n">
        <v>20.191879522948</v>
      </c>
      <c r="P25" s="0" t="n">
        <v>20.8040937629043</v>
      </c>
      <c r="Q25" s="0" t="n">
        <v>21.6858660306322</v>
      </c>
      <c r="R25" s="0" t="n">
        <v>20.3206840970665</v>
      </c>
      <c r="S25" s="0" t="n">
        <v>20.3937272626615</v>
      </c>
      <c r="T25" s="0" t="n">
        <v>20.3680589652569</v>
      </c>
      <c r="AF25" s="1" t="n">
        <f aca="false">AF24+1</f>
        <v>25</v>
      </c>
      <c r="AG25" s="1" t="n">
        <v>12.7290152244228</v>
      </c>
    </row>
    <row r="26" customFormat="false" ht="12.8" hidden="false" customHeight="false" outlineLevel="0" collapsed="false">
      <c r="J26" s="0" t="n">
        <v>11.6871515854427</v>
      </c>
      <c r="K26" s="0" t="n">
        <v>12.2193210206215</v>
      </c>
      <c r="L26" s="0" t="n">
        <v>11.8366051452833</v>
      </c>
      <c r="M26" s="0" t="n">
        <v>12.2706284180516</v>
      </c>
      <c r="N26" s="0" t="n">
        <v>12.7715170573964</v>
      </c>
      <c r="O26" s="0" t="n">
        <v>12.0945958887275</v>
      </c>
      <c r="P26" s="0" t="n">
        <v>11.995852335085</v>
      </c>
      <c r="Q26" s="0" t="n">
        <v>12.4481156675263</v>
      </c>
      <c r="R26" s="0" t="n">
        <v>12.2100489516845</v>
      </c>
      <c r="S26" s="0" t="n">
        <v>12.3104146180056</v>
      </c>
      <c r="T26" s="0" t="n">
        <v>12.1844250687824</v>
      </c>
      <c r="AF26" s="1" t="n">
        <f aca="false">AF25+1</f>
        <v>26</v>
      </c>
      <c r="AG26" s="1" t="n">
        <v>11.82923947428</v>
      </c>
    </row>
    <row r="27" customFormat="false" ht="12.8" hidden="false" customHeight="false" outlineLevel="0" collapsed="false">
      <c r="J27" s="0" t="n">
        <v>19.6770090792399</v>
      </c>
      <c r="K27" s="0" t="n">
        <v>20.9067386804152</v>
      </c>
      <c r="L27" s="0" t="n">
        <v>20.1062857434018</v>
      </c>
      <c r="M27" s="0" t="n">
        <v>19.9033720074989</v>
      </c>
      <c r="N27" s="0" t="n">
        <v>20.1572831223449</v>
      </c>
      <c r="O27" s="0" t="n">
        <v>20.7506734314212</v>
      </c>
      <c r="P27" s="0" t="n">
        <v>20.4956024768588</v>
      </c>
      <c r="Q27" s="0" t="n">
        <v>20.8616419688797</v>
      </c>
      <c r="R27" s="0" t="n">
        <v>20.8619998421762</v>
      </c>
      <c r="S27" s="0" t="n">
        <v>20.7784809121531</v>
      </c>
      <c r="T27" s="0" t="n">
        <v>20.449908726439</v>
      </c>
      <c r="AF27" s="1" t="n">
        <f aca="false">AF26+1</f>
        <v>27</v>
      </c>
      <c r="AG27" s="1" t="n">
        <v>11.9967503555959</v>
      </c>
    </row>
    <row r="28" customFormat="false" ht="12.75" hidden="false" customHeight="false" outlineLevel="0" collapsed="false">
      <c r="AF28" s="1" t="n">
        <f aca="false">AF27+1</f>
        <v>28</v>
      </c>
      <c r="AG28" s="1" t="n">
        <v>12.387748053142</v>
      </c>
    </row>
    <row r="29" customFormat="false" ht="12.75" hidden="false" customHeight="false" outlineLevel="0" collapsed="false">
      <c r="AF29" s="1" t="n">
        <f aca="false">AF28+1</f>
        <v>29</v>
      </c>
      <c r="AG29" s="1" t="n">
        <v>12.2370959730916</v>
      </c>
    </row>
    <row r="30" customFormat="false" ht="12.75" hidden="false" customHeight="false" outlineLevel="0" collapsed="false">
      <c r="AF30" s="1" t="n">
        <f aca="false">AF29+1</f>
        <v>30</v>
      </c>
      <c r="AG30" s="1" t="n">
        <v>12.3776814227099</v>
      </c>
    </row>
    <row r="31" customFormat="false" ht="12.75" hidden="false" customHeight="false" outlineLevel="0" collapsed="false">
      <c r="AF31" s="1" t="n">
        <f aca="false">AF30+1</f>
        <v>31</v>
      </c>
      <c r="AG31" s="1" t="n">
        <v>19.484731407509</v>
      </c>
    </row>
    <row r="32" customFormat="false" ht="12.75" hidden="false" customHeight="false" outlineLevel="0" collapsed="false">
      <c r="AF32" s="1" t="n">
        <f aca="false">AF31+1</f>
        <v>32</v>
      </c>
      <c r="AG32" s="1" t="n">
        <v>20.4209076931485</v>
      </c>
    </row>
    <row r="33" customFormat="false" ht="12.75" hidden="false" customHeight="false" outlineLevel="0" collapsed="false">
      <c r="AF33" s="1" t="n">
        <f aca="false">AF32+1</f>
        <v>33</v>
      </c>
      <c r="AG33" s="1" t="n">
        <v>20.4124566909698</v>
      </c>
    </row>
    <row r="34" customFormat="false" ht="12.75" hidden="false" customHeight="false" outlineLevel="0" collapsed="false">
      <c r="AF34" s="1" t="n">
        <f aca="false">AF33+1</f>
        <v>34</v>
      </c>
      <c r="AG34" s="1" t="n">
        <v>20.6177315419989</v>
      </c>
    </row>
    <row r="35" customFormat="false" ht="12.75" hidden="false" customHeight="false" outlineLevel="0" collapsed="false">
      <c r="AF35" s="1" t="n">
        <f aca="false">AF34+1</f>
        <v>35</v>
      </c>
      <c r="AG35" s="1" t="n">
        <v>20.6024481307715</v>
      </c>
    </row>
    <row r="36" customFormat="false" ht="12.75" hidden="false" customHeight="false" outlineLevel="0" collapsed="false">
      <c r="B36" s="0" t="s">
        <v>1</v>
      </c>
      <c r="C36" s="0" t="s">
        <v>44</v>
      </c>
      <c r="E36" s="6" t="s">
        <v>64</v>
      </c>
      <c r="F36" s="6" t="s">
        <v>65</v>
      </c>
      <c r="G36" s="6" t="s">
        <v>58</v>
      </c>
      <c r="AF36" s="1" t="n">
        <f aca="false">AF35+1</f>
        <v>36</v>
      </c>
      <c r="AG36" s="1" t="n">
        <v>20.0464046661322</v>
      </c>
    </row>
    <row r="37" customFormat="false" ht="12.75" hidden="false" customHeight="false" outlineLevel="0" collapsed="false">
      <c r="B37" s="0" t="s">
        <v>2</v>
      </c>
      <c r="C37" s="0" t="s">
        <v>45</v>
      </c>
      <c r="E37" s="3" t="s">
        <v>66</v>
      </c>
      <c r="F37" s="3" t="s">
        <v>67</v>
      </c>
      <c r="G37" s="3" t="n">
        <v>9.84605263157895</v>
      </c>
      <c r="AF37" s="1" t="n">
        <f aca="false">AF36+1</f>
        <v>37</v>
      </c>
      <c r="AG37" s="1" t="n">
        <v>20.9212073848902</v>
      </c>
    </row>
    <row r="38" customFormat="false" ht="12.75" hidden="false" customHeight="false" outlineLevel="0" collapsed="false">
      <c r="B38" s="0" t="s">
        <v>3</v>
      </c>
      <c r="C38" s="0" t="s">
        <v>48</v>
      </c>
      <c r="E38" s="3" t="s">
        <v>66</v>
      </c>
      <c r="F38" s="3" t="s">
        <v>67</v>
      </c>
      <c r="G38" s="3" t="n">
        <v>9.76105263157895</v>
      </c>
      <c r="AF38" s="1" t="n">
        <f aca="false">AF37+1</f>
        <v>38</v>
      </c>
      <c r="AG38" s="1" t="n">
        <v>20.7813251296411</v>
      </c>
    </row>
    <row r="39" customFormat="false" ht="12.75" hidden="false" customHeight="false" outlineLevel="0" collapsed="false">
      <c r="B39" s="0" t="s">
        <v>49</v>
      </c>
      <c r="E39" s="3" t="s">
        <v>66</v>
      </c>
      <c r="F39" s="3" t="s">
        <v>67</v>
      </c>
      <c r="G39" s="3" t="n">
        <v>9.985</v>
      </c>
      <c r="AF39" s="1" t="n">
        <f aca="false">AF38+1</f>
        <v>39</v>
      </c>
      <c r="AG39" s="1" t="n">
        <v>20.9635471052856</v>
      </c>
    </row>
    <row r="40" customFormat="false" ht="12.75" hidden="false" customHeight="false" outlineLevel="0" collapsed="false">
      <c r="B40" s="0" t="s">
        <v>50</v>
      </c>
      <c r="C40" s="0" t="n">
        <v>-1</v>
      </c>
      <c r="E40" s="3" t="s">
        <v>66</v>
      </c>
      <c r="F40" s="3" t="s">
        <v>67</v>
      </c>
      <c r="G40" s="3" t="n">
        <v>9.80210526315789</v>
      </c>
      <c r="AF40" s="1" t="n">
        <f aca="false">AF39+1</f>
        <v>40</v>
      </c>
      <c r="AG40" s="1" t="n">
        <v>20.1514201427101</v>
      </c>
    </row>
    <row r="41" customFormat="false" ht="12.75" hidden="false" customHeight="false" outlineLevel="0" collapsed="false">
      <c r="B41" s="0" t="s">
        <v>52</v>
      </c>
      <c r="C41" s="0" t="n">
        <v>1</v>
      </c>
      <c r="E41" s="3" t="s">
        <v>66</v>
      </c>
      <c r="F41" s="3" t="s">
        <v>67</v>
      </c>
      <c r="G41" s="3" t="n">
        <v>9.90763157894737</v>
      </c>
      <c r="AF41" s="1" t="n">
        <f aca="false">AF40+1</f>
        <v>41</v>
      </c>
      <c r="AG41" s="1" t="n">
        <v>8.10260382452115</v>
      </c>
    </row>
    <row r="42" customFormat="false" ht="12.75" hidden="false" customHeight="false" outlineLevel="0" collapsed="false">
      <c r="E42" s="3" t="s">
        <v>66</v>
      </c>
      <c r="F42" s="3" t="s">
        <v>67</v>
      </c>
      <c r="G42" s="3" t="n">
        <v>9.98684210526316</v>
      </c>
      <c r="AF42" s="1" t="n">
        <f aca="false">AF41+1</f>
        <v>42</v>
      </c>
      <c r="AG42" s="1" t="n">
        <v>8.20358890035617</v>
      </c>
    </row>
    <row r="43" customFormat="false" ht="12.75" hidden="false" customHeight="false" outlineLevel="0" collapsed="false">
      <c r="E43" s="3" t="s">
        <v>66</v>
      </c>
      <c r="F43" s="3" t="s">
        <v>67</v>
      </c>
      <c r="G43" s="3" t="n">
        <v>9.74973684210526</v>
      </c>
      <c r="AF43" s="1" t="n">
        <f aca="false">AF42+1</f>
        <v>43</v>
      </c>
      <c r="AG43" s="1" t="n">
        <v>8.10882014320247</v>
      </c>
    </row>
    <row r="44" customFormat="false" ht="12.75" hidden="false" customHeight="false" outlineLevel="0" collapsed="false">
      <c r="E44" s="3" t="s">
        <v>66</v>
      </c>
      <c r="F44" s="3" t="s">
        <v>67</v>
      </c>
      <c r="G44" s="3" t="n">
        <v>9.81</v>
      </c>
      <c r="AF44" s="1" t="n">
        <f aca="false">AF43+1</f>
        <v>44</v>
      </c>
      <c r="AG44" s="1" t="n">
        <v>8.15198034656981</v>
      </c>
    </row>
    <row r="45" customFormat="false" ht="12.75" hidden="false" customHeight="false" outlineLevel="0" collapsed="false">
      <c r="E45" s="3" t="s">
        <v>66</v>
      </c>
      <c r="F45" s="3" t="s">
        <v>67</v>
      </c>
      <c r="G45" s="3" t="n">
        <v>9.85552631578947</v>
      </c>
      <c r="AF45" s="1" t="n">
        <f aca="false">AF44+1</f>
        <v>45</v>
      </c>
      <c r="AG45" s="1" t="n">
        <v>8.04053852986706</v>
      </c>
    </row>
    <row r="46" customFormat="false" ht="12.75" hidden="false" customHeight="false" outlineLevel="0" collapsed="false">
      <c r="E46" s="3" t="s">
        <v>66</v>
      </c>
      <c r="F46" s="3" t="s">
        <v>67</v>
      </c>
      <c r="G46" s="3" t="n">
        <v>9.83894736842105</v>
      </c>
      <c r="AF46" s="1" t="n">
        <f aca="false">AF45+1</f>
        <v>46</v>
      </c>
      <c r="AG46" s="1" t="n">
        <v>8.20087577315799</v>
      </c>
    </row>
    <row r="47" customFormat="false" ht="12.75" hidden="false" customHeight="false" outlineLevel="0" collapsed="false">
      <c r="E47" s="3" t="s">
        <v>66</v>
      </c>
      <c r="F47" s="3" t="s">
        <v>68</v>
      </c>
      <c r="G47" s="3" t="n">
        <v>1.01394736842105</v>
      </c>
      <c r="AF47" s="1" t="n">
        <f aca="false">AF46+1</f>
        <v>47</v>
      </c>
      <c r="AG47" s="1" t="n">
        <v>8.12695147499808</v>
      </c>
    </row>
    <row r="48" customFormat="false" ht="12.75" hidden="false" customHeight="false" outlineLevel="0" collapsed="false">
      <c r="E48" s="3" t="s">
        <v>66</v>
      </c>
      <c r="F48" s="3" t="s">
        <v>68</v>
      </c>
      <c r="G48" s="3" t="n">
        <v>0.957368421052632</v>
      </c>
      <c r="AF48" s="1" t="n">
        <f aca="false">AF47+1</f>
        <v>48</v>
      </c>
      <c r="AG48" s="1" t="n">
        <v>8.13717276767158</v>
      </c>
    </row>
    <row r="49" customFormat="false" ht="12.75" hidden="false" customHeight="false" outlineLevel="0" collapsed="false">
      <c r="E49" s="3" t="s">
        <v>66</v>
      </c>
      <c r="F49" s="3" t="s">
        <v>68</v>
      </c>
      <c r="G49" s="3" t="n">
        <v>1.00105263157895</v>
      </c>
      <c r="AF49" s="1" t="n">
        <f aca="false">AF48+1</f>
        <v>49</v>
      </c>
      <c r="AG49" s="1" t="n">
        <v>8.10349342586063</v>
      </c>
    </row>
    <row r="50" customFormat="false" ht="12.75" hidden="false" customHeight="false" outlineLevel="0" collapsed="false">
      <c r="E50" s="3" t="s">
        <v>66</v>
      </c>
      <c r="F50" s="3" t="s">
        <v>68</v>
      </c>
      <c r="G50" s="3" t="n">
        <v>0.995263157894737</v>
      </c>
      <c r="AF50" s="1" t="n">
        <f aca="false">AF49+1</f>
        <v>50</v>
      </c>
      <c r="AG50" s="1" t="n">
        <v>8.14659986687332</v>
      </c>
    </row>
    <row r="51" customFormat="false" ht="12.75" hidden="false" customHeight="false" outlineLevel="0" collapsed="false">
      <c r="E51" s="3" t="s">
        <v>66</v>
      </c>
      <c r="F51" s="3" t="s">
        <v>68</v>
      </c>
      <c r="G51" s="3" t="n">
        <v>0.932105263157895</v>
      </c>
      <c r="AF51" s="1" t="n">
        <f aca="false">AF50+1</f>
        <v>51</v>
      </c>
      <c r="AG51" s="1" t="n">
        <v>19.3468263254806</v>
      </c>
    </row>
    <row r="52" customFormat="false" ht="12.75" hidden="false" customHeight="false" outlineLevel="0" collapsed="false">
      <c r="E52" s="3" t="s">
        <v>66</v>
      </c>
      <c r="F52" s="3" t="s">
        <v>68</v>
      </c>
      <c r="G52" s="3" t="n">
        <v>0.990526315789474</v>
      </c>
      <c r="AF52" s="1" t="n">
        <f aca="false">AF51+1</f>
        <v>52</v>
      </c>
      <c r="AG52" s="1" t="n">
        <v>20.3253561562956</v>
      </c>
    </row>
    <row r="53" customFormat="false" ht="12.75" hidden="false" customHeight="false" outlineLevel="0" collapsed="false">
      <c r="E53" s="3" t="s">
        <v>66</v>
      </c>
      <c r="F53" s="3" t="s">
        <v>68</v>
      </c>
      <c r="G53" s="3" t="n">
        <v>0.958947368421053</v>
      </c>
      <c r="AF53" s="1" t="n">
        <f aca="false">AF52+1</f>
        <v>53</v>
      </c>
      <c r="AG53" s="1" t="n">
        <v>20.4482157312333</v>
      </c>
    </row>
    <row r="54" customFormat="false" ht="12.75" hidden="false" customHeight="false" outlineLevel="0" collapsed="false">
      <c r="E54" s="3" t="s">
        <v>66</v>
      </c>
      <c r="F54" s="3" t="s">
        <v>68</v>
      </c>
      <c r="G54" s="3" t="n">
        <v>0.980263157894737</v>
      </c>
      <c r="AF54" s="1" t="n">
        <f aca="false">AF53+1</f>
        <v>54</v>
      </c>
      <c r="AG54" s="1" t="n">
        <v>19.7949865571608</v>
      </c>
    </row>
    <row r="55" customFormat="false" ht="12.75" hidden="false" customHeight="false" outlineLevel="0" collapsed="false">
      <c r="E55" s="3" t="s">
        <v>66</v>
      </c>
      <c r="F55" s="3" t="s">
        <v>68</v>
      </c>
      <c r="G55" s="3" t="n">
        <v>0.987631578947368</v>
      </c>
      <c r="AF55" s="1" t="n">
        <f aca="false">AF54+1</f>
        <v>55</v>
      </c>
      <c r="AG55" s="1" t="n">
        <v>20.3689542061861</v>
      </c>
    </row>
    <row r="56" customFormat="false" ht="12.75" hidden="false" customHeight="false" outlineLevel="0" collapsed="false">
      <c r="E56" s="3" t="s">
        <v>66</v>
      </c>
      <c r="F56" s="3" t="s">
        <v>68</v>
      </c>
      <c r="G56" s="3" t="n">
        <v>0.976842105263158</v>
      </c>
      <c r="AF56" s="1" t="n">
        <f aca="false">AF55+1</f>
        <v>56</v>
      </c>
      <c r="AG56" s="1" t="n">
        <v>20.191879522948</v>
      </c>
    </row>
    <row r="57" customFormat="false" ht="12.75" hidden="false" customHeight="false" outlineLevel="0" collapsed="false">
      <c r="E57" s="3" t="s">
        <v>66</v>
      </c>
      <c r="F57" s="3" t="s">
        <v>69</v>
      </c>
      <c r="G57" s="3" t="n">
        <v>1.00710526315789</v>
      </c>
      <c r="AF57" s="1" t="n">
        <f aca="false">AF56+1</f>
        <v>57</v>
      </c>
      <c r="AG57" s="1" t="n">
        <v>20.8040937629043</v>
      </c>
    </row>
    <row r="58" customFormat="false" ht="12.75" hidden="false" customHeight="false" outlineLevel="0" collapsed="false">
      <c r="E58" s="3" t="s">
        <v>66</v>
      </c>
      <c r="F58" s="3" t="s">
        <v>69</v>
      </c>
      <c r="G58" s="3" t="n">
        <v>0.958684210526316</v>
      </c>
      <c r="AF58" s="1" t="n">
        <f aca="false">AF57+1</f>
        <v>58</v>
      </c>
      <c r="AG58" s="1" t="n">
        <v>21.6858660306322</v>
      </c>
    </row>
    <row r="59" customFormat="false" ht="12.75" hidden="false" customHeight="false" outlineLevel="0" collapsed="false">
      <c r="E59" s="3" t="s">
        <v>66</v>
      </c>
      <c r="F59" s="3" t="s">
        <v>69</v>
      </c>
      <c r="G59" s="3" t="n">
        <v>0.993947368421053</v>
      </c>
      <c r="AF59" s="1" t="n">
        <f aca="false">AF58+1</f>
        <v>59</v>
      </c>
      <c r="AG59" s="1" t="n">
        <v>20.3206840970665</v>
      </c>
    </row>
    <row r="60" customFormat="false" ht="12.75" hidden="false" customHeight="false" outlineLevel="0" collapsed="false">
      <c r="E60" s="3" t="s">
        <v>66</v>
      </c>
      <c r="F60" s="3" t="s">
        <v>69</v>
      </c>
      <c r="G60" s="3" t="n">
        <v>1</v>
      </c>
      <c r="AF60" s="1" t="n">
        <f aca="false">AF59+1</f>
        <v>60</v>
      </c>
      <c r="AG60" s="1" t="n">
        <v>20.3937272626615</v>
      </c>
    </row>
    <row r="61" customFormat="false" ht="12.75" hidden="false" customHeight="false" outlineLevel="0" collapsed="false">
      <c r="E61" s="3" t="s">
        <v>66</v>
      </c>
      <c r="F61" s="3" t="s">
        <v>69</v>
      </c>
      <c r="G61" s="3" t="n">
        <v>0.932894736842105</v>
      </c>
      <c r="AF61" s="1" t="n">
        <f aca="false">AF60+1</f>
        <v>61</v>
      </c>
      <c r="AG61" s="1" t="n">
        <v>11.6871515854427</v>
      </c>
    </row>
    <row r="62" customFormat="false" ht="12.75" hidden="false" customHeight="false" outlineLevel="0" collapsed="false">
      <c r="E62" s="3" t="s">
        <v>66</v>
      </c>
      <c r="F62" s="3" t="s">
        <v>69</v>
      </c>
      <c r="G62" s="3" t="n">
        <v>0.993421052631579</v>
      </c>
      <c r="AF62" s="1" t="n">
        <f aca="false">AF61+1</f>
        <v>62</v>
      </c>
      <c r="AG62" s="1" t="n">
        <v>12.2193210206215</v>
      </c>
    </row>
    <row r="63" customFormat="false" ht="12.75" hidden="false" customHeight="false" outlineLevel="0" collapsed="false">
      <c r="E63" s="3" t="s">
        <v>66</v>
      </c>
      <c r="F63" s="3" t="s">
        <v>69</v>
      </c>
      <c r="G63" s="3" t="n">
        <v>0.958157894736842</v>
      </c>
      <c r="AF63" s="1" t="n">
        <f aca="false">AF62+1</f>
        <v>63</v>
      </c>
      <c r="AG63" s="1" t="n">
        <v>11.8366051452833</v>
      </c>
    </row>
    <row r="64" customFormat="false" ht="12.75" hidden="false" customHeight="false" outlineLevel="0" collapsed="false">
      <c r="E64" s="3" t="s">
        <v>66</v>
      </c>
      <c r="F64" s="3" t="s">
        <v>69</v>
      </c>
      <c r="G64" s="3" t="n">
        <v>0.983947368421053</v>
      </c>
      <c r="AF64" s="1" t="n">
        <f aca="false">AF63+1</f>
        <v>64</v>
      </c>
      <c r="AG64" s="1" t="n">
        <v>12.2706284180516</v>
      </c>
    </row>
    <row r="65" customFormat="false" ht="12.75" hidden="false" customHeight="false" outlineLevel="0" collapsed="false">
      <c r="E65" s="3" t="s">
        <v>66</v>
      </c>
      <c r="F65" s="3" t="s">
        <v>69</v>
      </c>
      <c r="G65" s="3" t="n">
        <v>0.981052631578947</v>
      </c>
      <c r="AF65" s="1" t="n">
        <f aca="false">AF64+1</f>
        <v>65</v>
      </c>
      <c r="AG65" s="1" t="n">
        <v>12.7715170573964</v>
      </c>
    </row>
    <row r="66" customFormat="false" ht="12.75" hidden="false" customHeight="false" outlineLevel="0" collapsed="false">
      <c r="E66" s="3" t="s">
        <v>66</v>
      </c>
      <c r="F66" s="3" t="s">
        <v>69</v>
      </c>
      <c r="G66" s="3" t="n">
        <v>0.987894736842105</v>
      </c>
      <c r="AF66" s="1" t="n">
        <f aca="false">AF65+1</f>
        <v>66</v>
      </c>
      <c r="AG66" s="1" t="n">
        <v>12.0945958887275</v>
      </c>
    </row>
    <row r="67" customFormat="false" ht="12.75" hidden="false" customHeight="false" outlineLevel="0" collapsed="false">
      <c r="E67" s="3" t="s">
        <v>66</v>
      </c>
      <c r="F67" s="3" t="s">
        <v>70</v>
      </c>
      <c r="G67" s="3" t="n">
        <v>9.29657894736842</v>
      </c>
      <c r="AF67" s="1" t="n">
        <f aca="false">AF66+1</f>
        <v>67</v>
      </c>
      <c r="AG67" s="1" t="n">
        <v>11.995852335085</v>
      </c>
    </row>
    <row r="68" customFormat="false" ht="12.75" hidden="false" customHeight="false" outlineLevel="0" collapsed="false">
      <c r="E68" s="3" t="s">
        <v>66</v>
      </c>
      <c r="F68" s="3" t="s">
        <v>70</v>
      </c>
      <c r="G68" s="3" t="n">
        <v>9.30842105263158</v>
      </c>
      <c r="AF68" s="1" t="n">
        <f aca="false">AF67+1</f>
        <v>68</v>
      </c>
      <c r="AG68" s="1" t="n">
        <v>12.4481156675263</v>
      </c>
    </row>
    <row r="69" customFormat="false" ht="12.75" hidden="false" customHeight="false" outlineLevel="0" collapsed="false">
      <c r="E69" s="3" t="s">
        <v>66</v>
      </c>
      <c r="F69" s="3" t="s">
        <v>70</v>
      </c>
      <c r="G69" s="3" t="n">
        <v>9.43631578947368</v>
      </c>
      <c r="AF69" s="1" t="n">
        <f aca="false">AF68+1</f>
        <v>69</v>
      </c>
      <c r="AG69" s="1" t="n">
        <v>12.2100489516845</v>
      </c>
    </row>
    <row r="70" customFormat="false" ht="12.75" hidden="false" customHeight="false" outlineLevel="0" collapsed="false">
      <c r="E70" s="3" t="s">
        <v>66</v>
      </c>
      <c r="F70" s="3" t="s">
        <v>70</v>
      </c>
      <c r="G70" s="3" t="n">
        <v>9.31973684210526</v>
      </c>
      <c r="AF70" s="1" t="n">
        <f aca="false">AF69+1</f>
        <v>70</v>
      </c>
      <c r="AG70" s="1" t="n">
        <v>12.3104146180056</v>
      </c>
    </row>
    <row r="71" customFormat="false" ht="12.75" hidden="false" customHeight="false" outlineLevel="0" collapsed="false">
      <c r="E71" s="3" t="s">
        <v>66</v>
      </c>
      <c r="F71" s="3" t="s">
        <v>70</v>
      </c>
      <c r="G71" s="3" t="n">
        <v>9.34578947368421</v>
      </c>
      <c r="AF71" s="1" t="n">
        <f aca="false">AF70+1</f>
        <v>71</v>
      </c>
      <c r="AG71" s="1" t="n">
        <v>19.6770090792399</v>
      </c>
    </row>
    <row r="72" customFormat="false" ht="12.75" hidden="false" customHeight="false" outlineLevel="0" collapsed="false">
      <c r="E72" s="3" t="s">
        <v>66</v>
      </c>
      <c r="F72" s="3" t="s">
        <v>70</v>
      </c>
      <c r="G72" s="3" t="n">
        <v>9.44315789473684</v>
      </c>
      <c r="AF72" s="1" t="n">
        <f aca="false">AF71+1</f>
        <v>72</v>
      </c>
      <c r="AG72" s="1" t="n">
        <v>20.9067386804152</v>
      </c>
    </row>
    <row r="73" customFormat="false" ht="12.75" hidden="false" customHeight="false" outlineLevel="0" collapsed="false">
      <c r="E73" s="3" t="s">
        <v>66</v>
      </c>
      <c r="F73" s="3" t="s">
        <v>70</v>
      </c>
      <c r="G73" s="3" t="n">
        <v>9.19526315789474</v>
      </c>
      <c r="AF73" s="1" t="n">
        <f aca="false">AF72+1</f>
        <v>73</v>
      </c>
      <c r="AG73" s="1" t="n">
        <v>20.1062857434018</v>
      </c>
    </row>
    <row r="74" customFormat="false" ht="12.75" hidden="false" customHeight="false" outlineLevel="0" collapsed="false">
      <c r="E74" s="3" t="s">
        <v>66</v>
      </c>
      <c r="F74" s="3" t="s">
        <v>70</v>
      </c>
      <c r="G74" s="3" t="n">
        <v>9.33473684210526</v>
      </c>
      <c r="AF74" s="1" t="n">
        <f aca="false">AF73+1</f>
        <v>74</v>
      </c>
      <c r="AG74" s="1" t="n">
        <v>19.9033720074989</v>
      </c>
    </row>
    <row r="75" customFormat="false" ht="12.75" hidden="false" customHeight="false" outlineLevel="0" collapsed="false">
      <c r="E75" s="3" t="s">
        <v>66</v>
      </c>
      <c r="F75" s="3" t="s">
        <v>70</v>
      </c>
      <c r="G75" s="3" t="n">
        <v>9.24315789473684</v>
      </c>
      <c r="AF75" s="1" t="n">
        <f aca="false">AF74+1</f>
        <v>75</v>
      </c>
      <c r="AG75" s="1" t="n">
        <v>20.1572831223449</v>
      </c>
    </row>
    <row r="76" customFormat="false" ht="12.75" hidden="false" customHeight="false" outlineLevel="0" collapsed="false">
      <c r="E76" s="3" t="s">
        <v>66</v>
      </c>
      <c r="F76" s="3" t="s">
        <v>70</v>
      </c>
      <c r="G76" s="3" t="n">
        <v>9.33078947368421</v>
      </c>
      <c r="AF76" s="1" t="n">
        <f aca="false">AF75+1</f>
        <v>76</v>
      </c>
      <c r="AG76" s="1" t="n">
        <v>20.7506734314212</v>
      </c>
    </row>
    <row r="77" customFormat="false" ht="12.75" hidden="false" customHeight="false" outlineLevel="0" collapsed="false">
      <c r="E77" s="3" t="s">
        <v>66</v>
      </c>
      <c r="F77" s="3" t="s">
        <v>71</v>
      </c>
      <c r="G77" s="3" t="n">
        <v>9.83842105263158</v>
      </c>
      <c r="AF77" s="1" t="n">
        <f aca="false">AF76+1</f>
        <v>77</v>
      </c>
      <c r="AG77" s="1" t="n">
        <v>20.4956024768588</v>
      </c>
    </row>
    <row r="78" customFormat="false" ht="12.75" hidden="false" customHeight="false" outlineLevel="0" collapsed="false">
      <c r="E78" s="3" t="s">
        <v>66</v>
      </c>
      <c r="F78" s="3" t="s">
        <v>71</v>
      </c>
      <c r="G78" s="3" t="n">
        <v>9.71842105263158</v>
      </c>
      <c r="AF78" s="1" t="n">
        <f aca="false">AF77+1</f>
        <v>78</v>
      </c>
      <c r="AG78" s="1" t="n">
        <v>20.8616419688797</v>
      </c>
    </row>
    <row r="79" customFormat="false" ht="12.75" hidden="false" customHeight="false" outlineLevel="0" collapsed="false">
      <c r="E79" s="3" t="s">
        <v>66</v>
      </c>
      <c r="F79" s="3" t="s">
        <v>71</v>
      </c>
      <c r="G79" s="3" t="n">
        <v>9.94315789473684</v>
      </c>
      <c r="AF79" s="1" t="n">
        <f aca="false">AF78+1</f>
        <v>79</v>
      </c>
      <c r="AG79" s="1" t="n">
        <v>20.8619998421762</v>
      </c>
    </row>
    <row r="80" customFormat="false" ht="12.75" hidden="false" customHeight="false" outlineLevel="0" collapsed="false">
      <c r="E80" s="3" t="s">
        <v>66</v>
      </c>
      <c r="F80" s="3" t="s">
        <v>71</v>
      </c>
      <c r="G80" s="3" t="n">
        <v>9.79131578947368</v>
      </c>
      <c r="AF80" s="1" t="n">
        <f aca="false">AF79+1</f>
        <v>80</v>
      </c>
      <c r="AG80" s="1" t="n">
        <v>20.7784809121531</v>
      </c>
    </row>
    <row r="81" customFormat="false" ht="12.75" hidden="false" customHeight="false" outlineLevel="0" collapsed="false">
      <c r="E81" s="3" t="s">
        <v>66</v>
      </c>
      <c r="F81" s="3" t="s">
        <v>71</v>
      </c>
      <c r="G81" s="3" t="n">
        <v>9.91789473684211</v>
      </c>
    </row>
    <row r="82" customFormat="false" ht="12.75" hidden="false" customHeight="false" outlineLevel="0" collapsed="false">
      <c r="E82" s="3" t="s">
        <v>66</v>
      </c>
      <c r="F82" s="3" t="s">
        <v>71</v>
      </c>
      <c r="G82" s="3" t="n">
        <v>10.0384210526316</v>
      </c>
    </row>
    <row r="83" customFormat="false" ht="12.75" hidden="false" customHeight="false" outlineLevel="0" collapsed="false">
      <c r="E83" s="3" t="s">
        <v>66</v>
      </c>
      <c r="F83" s="3" t="s">
        <v>71</v>
      </c>
      <c r="G83" s="3" t="n">
        <v>9.80315789473684</v>
      </c>
    </row>
    <row r="84" customFormat="false" ht="12.75" hidden="false" customHeight="false" outlineLevel="0" collapsed="false">
      <c r="E84" s="3" t="s">
        <v>66</v>
      </c>
      <c r="F84" s="3" t="s">
        <v>71</v>
      </c>
      <c r="G84" s="3" t="n">
        <v>9.75789473684211</v>
      </c>
    </row>
    <row r="85" customFormat="false" ht="12.75" hidden="false" customHeight="false" outlineLevel="0" collapsed="false">
      <c r="E85" s="3" t="s">
        <v>66</v>
      </c>
      <c r="F85" s="3" t="s">
        <v>71</v>
      </c>
      <c r="G85" s="3" t="n">
        <v>9.78394736842105</v>
      </c>
    </row>
    <row r="86" customFormat="false" ht="12.75" hidden="false" customHeight="false" outlineLevel="0" collapsed="false">
      <c r="E86" s="3" t="s">
        <v>66</v>
      </c>
      <c r="F86" s="3" t="s">
        <v>71</v>
      </c>
      <c r="G86" s="3" t="n">
        <v>9.82736842105263</v>
      </c>
    </row>
    <row r="87" customFormat="false" ht="12.75" hidden="false" customHeight="false" outlineLevel="0" collapsed="false">
      <c r="E87" s="3" t="s">
        <v>66</v>
      </c>
      <c r="F87" s="3" t="s">
        <v>72</v>
      </c>
      <c r="G87" s="3" t="n">
        <v>1.00763157894737</v>
      </c>
    </row>
    <row r="88" customFormat="false" ht="12.75" hidden="false" customHeight="false" outlineLevel="0" collapsed="false">
      <c r="E88" s="3" t="s">
        <v>66</v>
      </c>
      <c r="F88" s="3" t="s">
        <v>72</v>
      </c>
      <c r="G88" s="3" t="n">
        <v>0.965526315789474</v>
      </c>
    </row>
    <row r="89" customFormat="false" ht="12.75" hidden="false" customHeight="false" outlineLevel="0" collapsed="false">
      <c r="E89" s="3" t="s">
        <v>66</v>
      </c>
      <c r="F89" s="3" t="s">
        <v>72</v>
      </c>
      <c r="G89" s="3" t="n">
        <v>0.994210526315789</v>
      </c>
    </row>
    <row r="90" customFormat="false" ht="12.75" hidden="false" customHeight="false" outlineLevel="0" collapsed="false">
      <c r="E90" s="3" t="s">
        <v>66</v>
      </c>
      <c r="F90" s="3" t="s">
        <v>72</v>
      </c>
      <c r="G90" s="3" t="n">
        <v>1.00657894736842</v>
      </c>
    </row>
    <row r="91" customFormat="false" ht="12.75" hidden="false" customHeight="false" outlineLevel="0" collapsed="false">
      <c r="E91" s="3" t="s">
        <v>66</v>
      </c>
      <c r="F91" s="3" t="s">
        <v>72</v>
      </c>
      <c r="G91" s="3" t="n">
        <v>0.940526315789474</v>
      </c>
    </row>
    <row r="92" customFormat="false" ht="12.75" hidden="false" customHeight="false" outlineLevel="0" collapsed="false">
      <c r="E92" s="3" t="s">
        <v>66</v>
      </c>
      <c r="F92" s="3" t="s">
        <v>72</v>
      </c>
      <c r="G92" s="3" t="n">
        <v>0.989210526315789</v>
      </c>
    </row>
    <row r="93" customFormat="false" ht="12.75" hidden="false" customHeight="false" outlineLevel="0" collapsed="false">
      <c r="E93" s="3" t="s">
        <v>66</v>
      </c>
      <c r="F93" s="3" t="s">
        <v>72</v>
      </c>
      <c r="G93" s="3" t="n">
        <v>0.956052631578947</v>
      </c>
    </row>
    <row r="94" customFormat="false" ht="12.75" hidden="false" customHeight="false" outlineLevel="0" collapsed="false">
      <c r="E94" s="3" t="s">
        <v>66</v>
      </c>
      <c r="F94" s="3" t="s">
        <v>72</v>
      </c>
      <c r="G94" s="3" t="n">
        <v>0.992105263157895</v>
      </c>
    </row>
    <row r="95" customFormat="false" ht="12.75" hidden="false" customHeight="false" outlineLevel="0" collapsed="false">
      <c r="E95" s="3" t="s">
        <v>66</v>
      </c>
      <c r="F95" s="3" t="s">
        <v>72</v>
      </c>
      <c r="G95" s="3" t="n">
        <v>0.977368421052632</v>
      </c>
    </row>
    <row r="96" customFormat="false" ht="12.75" hidden="false" customHeight="false" outlineLevel="0" collapsed="false">
      <c r="E96" s="3" t="s">
        <v>66</v>
      </c>
      <c r="F96" s="3" t="s">
        <v>72</v>
      </c>
      <c r="G96" s="3" t="n">
        <v>0.978157894736842</v>
      </c>
    </row>
    <row r="97" customFormat="false" ht="12.75" hidden="false" customHeight="false" outlineLevel="0" collapsed="false">
      <c r="E97" s="3" t="s">
        <v>66</v>
      </c>
      <c r="F97" s="3" t="s">
        <v>73</v>
      </c>
      <c r="G97" s="3" t="n">
        <v>1.01289473684211</v>
      </c>
    </row>
    <row r="98" customFormat="false" ht="12.75" hidden="false" customHeight="false" outlineLevel="0" collapsed="false">
      <c r="E98" s="3" t="s">
        <v>66</v>
      </c>
      <c r="F98" s="3" t="s">
        <v>73</v>
      </c>
      <c r="G98" s="3" t="n">
        <v>0.953421052631579</v>
      </c>
    </row>
    <row r="99" customFormat="false" ht="12.75" hidden="false" customHeight="false" outlineLevel="0" collapsed="false">
      <c r="E99" s="3" t="s">
        <v>66</v>
      </c>
      <c r="F99" s="3" t="s">
        <v>73</v>
      </c>
      <c r="G99" s="3" t="n">
        <v>0.991842105263158</v>
      </c>
    </row>
    <row r="100" customFormat="false" ht="12.75" hidden="false" customHeight="false" outlineLevel="0" collapsed="false">
      <c r="E100" s="3" t="s">
        <v>66</v>
      </c>
      <c r="F100" s="3" t="s">
        <v>73</v>
      </c>
      <c r="G100" s="3" t="n">
        <v>1</v>
      </c>
    </row>
    <row r="101" customFormat="false" ht="12.75" hidden="false" customHeight="false" outlineLevel="0" collapsed="false">
      <c r="E101" s="3" t="s">
        <v>66</v>
      </c>
      <c r="F101" s="3" t="s">
        <v>73</v>
      </c>
      <c r="G101" s="3" t="n">
        <v>0.938157894736842</v>
      </c>
    </row>
    <row r="102" customFormat="false" ht="12.75" hidden="false" customHeight="false" outlineLevel="0" collapsed="false">
      <c r="E102" s="3" t="s">
        <v>66</v>
      </c>
      <c r="F102" s="3" t="s">
        <v>73</v>
      </c>
      <c r="G102" s="3" t="n">
        <v>0.999210526315789</v>
      </c>
    </row>
    <row r="103" customFormat="false" ht="12.75" hidden="false" customHeight="false" outlineLevel="0" collapsed="false">
      <c r="E103" s="3" t="s">
        <v>66</v>
      </c>
      <c r="F103" s="3" t="s">
        <v>73</v>
      </c>
      <c r="G103" s="3" t="n">
        <v>0.952105263157895</v>
      </c>
    </row>
    <row r="104" customFormat="false" ht="12.75" hidden="false" customHeight="false" outlineLevel="0" collapsed="false">
      <c r="E104" s="3" t="s">
        <v>66</v>
      </c>
      <c r="F104" s="3" t="s">
        <v>73</v>
      </c>
      <c r="G104" s="3" t="n">
        <v>0.983947368421053</v>
      </c>
    </row>
    <row r="105" customFormat="false" ht="12.75" hidden="false" customHeight="false" outlineLevel="0" collapsed="false">
      <c r="E105" s="3" t="s">
        <v>66</v>
      </c>
      <c r="F105" s="3" t="s">
        <v>73</v>
      </c>
      <c r="G105" s="3" t="n">
        <v>0.977894736842105</v>
      </c>
    </row>
    <row r="106" customFormat="false" ht="12.75" hidden="false" customHeight="false" outlineLevel="0" collapsed="false">
      <c r="E106" s="3" t="s">
        <v>66</v>
      </c>
      <c r="F106" s="3" t="s">
        <v>73</v>
      </c>
      <c r="G106" s="3" t="n">
        <v>0.981052631578947</v>
      </c>
    </row>
    <row r="107" customFormat="false" ht="12.75" hidden="false" customHeight="false" outlineLevel="0" collapsed="false">
      <c r="E107" s="3" t="s">
        <v>66</v>
      </c>
      <c r="F107" s="3" t="s">
        <v>74</v>
      </c>
      <c r="G107" s="3" t="n">
        <v>9.34868421052632</v>
      </c>
    </row>
    <row r="108" customFormat="false" ht="12.75" hidden="false" customHeight="false" outlineLevel="0" collapsed="false">
      <c r="E108" s="3" t="s">
        <v>66</v>
      </c>
      <c r="F108" s="3" t="s">
        <v>74</v>
      </c>
      <c r="G108" s="3" t="n">
        <v>9.33289473684211</v>
      </c>
    </row>
    <row r="109" customFormat="false" ht="12.75" hidden="false" customHeight="false" outlineLevel="0" collapsed="false">
      <c r="E109" s="3" t="s">
        <v>66</v>
      </c>
      <c r="F109" s="3" t="s">
        <v>74</v>
      </c>
      <c r="G109" s="3" t="n">
        <v>9.40842105263158</v>
      </c>
    </row>
    <row r="110" customFormat="false" ht="12.75" hidden="false" customHeight="false" outlineLevel="0" collapsed="false">
      <c r="E110" s="3" t="s">
        <v>66</v>
      </c>
      <c r="F110" s="3" t="s">
        <v>74</v>
      </c>
      <c r="G110" s="3" t="n">
        <v>9.26684210526316</v>
      </c>
    </row>
    <row r="111" customFormat="false" ht="12.75" hidden="false" customHeight="false" outlineLevel="0" collapsed="false">
      <c r="E111" s="3" t="s">
        <v>66</v>
      </c>
      <c r="F111" s="3" t="s">
        <v>74</v>
      </c>
      <c r="G111" s="3" t="n">
        <v>9.35552631578947</v>
      </c>
    </row>
    <row r="112" customFormat="false" ht="12.75" hidden="false" customHeight="false" outlineLevel="0" collapsed="false">
      <c r="E112" s="3" t="s">
        <v>66</v>
      </c>
      <c r="F112" s="3" t="s">
        <v>74</v>
      </c>
      <c r="G112" s="3" t="n">
        <v>9.36184210526316</v>
      </c>
    </row>
    <row r="113" customFormat="false" ht="12.75" hidden="false" customHeight="false" outlineLevel="0" collapsed="false">
      <c r="E113" s="3" t="s">
        <v>66</v>
      </c>
      <c r="F113" s="3" t="s">
        <v>74</v>
      </c>
      <c r="G113" s="3" t="n">
        <v>9.20921052631579</v>
      </c>
    </row>
    <row r="114" customFormat="false" ht="12.75" hidden="false" customHeight="false" outlineLevel="0" collapsed="false">
      <c r="E114" s="3" t="s">
        <v>66</v>
      </c>
      <c r="F114" s="3" t="s">
        <v>74</v>
      </c>
      <c r="G114" s="3" t="n">
        <v>9.19368421052632</v>
      </c>
    </row>
    <row r="115" customFormat="false" ht="12.75" hidden="false" customHeight="false" outlineLevel="0" collapsed="false">
      <c r="E115" s="3" t="s">
        <v>66</v>
      </c>
      <c r="F115" s="3" t="s">
        <v>74</v>
      </c>
      <c r="G115" s="3" t="n">
        <v>9.32842105263158</v>
      </c>
    </row>
    <row r="116" customFormat="false" ht="12.75" hidden="false" customHeight="false" outlineLevel="0" collapsed="false">
      <c r="E116" s="3" t="s">
        <v>66</v>
      </c>
      <c r="F116" s="3" t="s">
        <v>74</v>
      </c>
      <c r="G116" s="3" t="n">
        <v>9.33236842105263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1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4" activeCellId="0" sqref="A14"/>
    </sheetView>
  </sheetViews>
  <sheetFormatPr defaultColWidth="11.58984375" defaultRowHeight="12.75" zeroHeight="false" outlineLevelRow="0" outlineLevelCol="0"/>
  <cols>
    <col collapsed="false" customWidth="true" hidden="false" outlineLevel="0" max="21" min="21" style="0" width="11.99"/>
    <col collapsed="false" customWidth="true" hidden="false" outlineLevel="0" max="23" min="23" style="0" width="11.99"/>
  </cols>
  <sheetData>
    <row r="1" customFormat="false" ht="12.7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F1" s="1" t="n">
        <v>1</v>
      </c>
      <c r="AG1" s="2" t="s">
        <v>58</v>
      </c>
    </row>
    <row r="2" customFormat="false" ht="12.75" hidden="false" customHeight="false" outlineLevel="0" collapsed="false">
      <c r="B2" s="0" t="n">
        <v>1</v>
      </c>
      <c r="C2" s="0" t="n">
        <v>1</v>
      </c>
      <c r="D2" s="0" t="n">
        <v>1</v>
      </c>
      <c r="E2" s="0" t="n">
        <v>1</v>
      </c>
      <c r="F2" s="0" t="n">
        <f aca="false">C2*D2</f>
        <v>1</v>
      </c>
      <c r="G2" s="0" t="n">
        <f aca="false">C2*E2</f>
        <v>1</v>
      </c>
      <c r="H2" s="0" t="n">
        <f aca="false">D2*E2</f>
        <v>1</v>
      </c>
      <c r="I2" s="0" t="n">
        <f aca="false">C2*D2*E2</f>
        <v>1</v>
      </c>
      <c r="J2" s="1" t="n">
        <v>4.16138888888889</v>
      </c>
      <c r="K2" s="1" t="n">
        <v>4.14916666666667</v>
      </c>
      <c r="L2" s="1" t="n">
        <v>4.23833333333333</v>
      </c>
      <c r="M2" s="1" t="n">
        <v>4.11527777777778</v>
      </c>
      <c r="N2" s="1" t="n">
        <v>4.18611111111111</v>
      </c>
      <c r="O2" s="1" t="n">
        <v>4.19777777777778</v>
      </c>
      <c r="P2" s="1" t="n">
        <v>4.15666666666667</v>
      </c>
      <c r="Q2" s="1" t="n">
        <v>4.14138888888889</v>
      </c>
      <c r="R2" s="1" t="n">
        <v>4.24861111111111</v>
      </c>
      <c r="S2" s="1" t="n">
        <v>4.19777777777778</v>
      </c>
      <c r="T2" s="0" t="n">
        <f aca="false">AVERAGE(J2:S2)</f>
        <v>4.17925</v>
      </c>
      <c r="U2" s="0" t="n">
        <f aca="false">J2-$T2</f>
        <v>-0.0178611111111104</v>
      </c>
      <c r="V2" s="0" t="n">
        <f aca="false">K2-$T2</f>
        <v>-0.030083333333331</v>
      </c>
      <c r="W2" s="0" t="n">
        <f aca="false">L2-$T2</f>
        <v>0.0590833333333292</v>
      </c>
      <c r="X2" s="0" t="n">
        <f aca="false">M2-$T2</f>
        <v>-0.0639722222222208</v>
      </c>
      <c r="Y2" s="0" t="n">
        <f aca="false">N2-$T2</f>
        <v>0.00686111111110943</v>
      </c>
      <c r="Z2" s="0" t="n">
        <f aca="false">O2-$T2</f>
        <v>0.0185277777777797</v>
      </c>
      <c r="AA2" s="0" t="n">
        <f aca="false">P2-$T2</f>
        <v>-0.0225833333333307</v>
      </c>
      <c r="AB2" s="0" t="n">
        <f aca="false">Q2-$T2</f>
        <v>-0.0378611111111109</v>
      </c>
      <c r="AC2" s="0" t="n">
        <f aca="false">R2-$T2</f>
        <v>0.0693611111111094</v>
      </c>
      <c r="AD2" s="0" t="n">
        <f aca="false">S2-$T2</f>
        <v>0.0185277777777797</v>
      </c>
      <c r="AF2" s="1" t="n">
        <v>1</v>
      </c>
      <c r="AG2" s="1" t="n">
        <v>4.16138888888889</v>
      </c>
    </row>
    <row r="3" customFormat="false" ht="12.75" hidden="false" customHeight="false" outlineLevel="0" collapsed="false">
      <c r="B3" s="0" t="n">
        <v>1</v>
      </c>
      <c r="C3" s="0" t="n">
        <v>1</v>
      </c>
      <c r="D3" s="0" t="n">
        <v>-1</v>
      </c>
      <c r="E3" s="0" t="n">
        <v>-1</v>
      </c>
      <c r="F3" s="0" t="n">
        <f aca="false">C3*D3</f>
        <v>-1</v>
      </c>
      <c r="G3" s="0" t="n">
        <f aca="false">C3*E3</f>
        <v>-1</v>
      </c>
      <c r="H3" s="0" t="n">
        <f aca="false">D3*E3</f>
        <v>1</v>
      </c>
      <c r="I3" s="0" t="n">
        <f aca="false">C3*D3*E3</f>
        <v>1</v>
      </c>
      <c r="J3" s="1" t="n">
        <v>0.403888888888889</v>
      </c>
      <c r="K3" s="1" t="n">
        <v>0.415277777777778</v>
      </c>
      <c r="L3" s="1" t="n">
        <v>0.426388888888889</v>
      </c>
      <c r="M3" s="1" t="n">
        <v>0.425555555555556</v>
      </c>
      <c r="N3" s="1" t="n">
        <v>0.417777777777778</v>
      </c>
      <c r="O3" s="1" t="n">
        <v>0.428333333333333</v>
      </c>
      <c r="P3" s="1" t="n">
        <v>0.424722222222222</v>
      </c>
      <c r="Q3" s="1" t="n">
        <v>0.417222222222222</v>
      </c>
      <c r="R3" s="1" t="n">
        <v>0.396944444444444</v>
      </c>
      <c r="S3" s="1" t="n">
        <v>0.417777777777778</v>
      </c>
      <c r="T3" s="0" t="n">
        <f aca="false">AVERAGE(J3:S3)</f>
        <v>0.417388888888889</v>
      </c>
      <c r="U3" s="0" t="n">
        <f aca="false">J3-T3</f>
        <v>-0.0135</v>
      </c>
      <c r="V3" s="0" t="n">
        <f aca="false">K3-$T3</f>
        <v>-0.0021111111111109</v>
      </c>
      <c r="W3" s="0" t="n">
        <f aca="false">L3-$T3</f>
        <v>0.00900000000000006</v>
      </c>
      <c r="X3" s="0" t="n">
        <f aca="false">M3-$T3</f>
        <v>0.0081666666666671</v>
      </c>
      <c r="Y3" s="0" t="n">
        <f aca="false">N3-$T3</f>
        <v>0.000388888888889105</v>
      </c>
      <c r="Z3" s="0" t="n">
        <f aca="false">O3-$T3</f>
        <v>0.0109444444444441</v>
      </c>
      <c r="AA3" s="0" t="n">
        <f aca="false">P3-$T3</f>
        <v>0.00733333333333314</v>
      </c>
      <c r="AB3" s="0" t="n">
        <f aca="false">Q3-$T3</f>
        <v>-0.00016666666666687</v>
      </c>
      <c r="AC3" s="0" t="n">
        <f aca="false">R3-$T3</f>
        <v>-0.0204444444444449</v>
      </c>
      <c r="AD3" s="0" t="n">
        <f aca="false">S3-$T3</f>
        <v>0.000388888888889105</v>
      </c>
      <c r="AF3" s="1" t="n">
        <f aca="false">AF2+1</f>
        <v>2</v>
      </c>
      <c r="AG3" s="1" t="n">
        <v>4.14916666666667</v>
      </c>
    </row>
    <row r="4" customFormat="false" ht="12.75" hidden="false" customHeight="false" outlineLevel="0" collapsed="false">
      <c r="B4" s="0" t="n">
        <v>1</v>
      </c>
      <c r="C4" s="0" t="n">
        <v>1</v>
      </c>
      <c r="D4" s="0" t="n">
        <v>1</v>
      </c>
      <c r="E4" s="0" t="n">
        <v>-1</v>
      </c>
      <c r="F4" s="0" t="n">
        <f aca="false">C4*D4</f>
        <v>1</v>
      </c>
      <c r="G4" s="0" t="n">
        <f aca="false">C4*E4</f>
        <v>-1</v>
      </c>
      <c r="H4" s="0" t="n">
        <f aca="false">D4*E4</f>
        <v>-1</v>
      </c>
      <c r="I4" s="0" t="n">
        <f aca="false">C4*D4*E4</f>
        <v>-1</v>
      </c>
      <c r="J4" s="1" t="n">
        <v>1.63083333333333</v>
      </c>
      <c r="K4" s="1" t="n">
        <v>1.70388888888889</v>
      </c>
      <c r="L4" s="1" t="n">
        <v>1.74472222222222</v>
      </c>
      <c r="M4" s="1" t="n">
        <v>1.67555555555556</v>
      </c>
      <c r="N4" s="1" t="n">
        <v>1.63305555555556</v>
      </c>
      <c r="O4" s="1" t="n">
        <v>1.69305555555556</v>
      </c>
      <c r="P4" s="1" t="n">
        <v>1.68916666666667</v>
      </c>
      <c r="Q4" s="1" t="n">
        <v>1.67944444444444</v>
      </c>
      <c r="R4" s="1" t="n">
        <v>1.67444444444444</v>
      </c>
      <c r="S4" s="1" t="n">
        <v>1.65</v>
      </c>
      <c r="T4" s="0" t="n">
        <f aca="false">AVERAGE(J4:S4)</f>
        <v>1.67741666666667</v>
      </c>
      <c r="U4" s="0" t="n">
        <f aca="false">J4-T4</f>
        <v>-0.0465833333333372</v>
      </c>
      <c r="V4" s="0" t="n">
        <f aca="false">K4-$T4</f>
        <v>0.0264722222222227</v>
      </c>
      <c r="W4" s="0" t="n">
        <f aca="false">L4-$T4</f>
        <v>0.0673055555555528</v>
      </c>
      <c r="X4" s="0" t="n">
        <f aca="false">M4-$T4</f>
        <v>-0.00186111111110732</v>
      </c>
      <c r="Y4" s="0" t="n">
        <f aca="false">N4-$T4</f>
        <v>-0.0443611111111073</v>
      </c>
      <c r="Z4" s="0" t="n">
        <f aca="false">O4-$T4</f>
        <v>0.0156388888888928</v>
      </c>
      <c r="AA4" s="0" t="n">
        <f aca="false">P4-$T4</f>
        <v>0.0117500000000028</v>
      </c>
      <c r="AB4" s="0" t="n">
        <f aca="false">Q4-$T4</f>
        <v>0.00202777777777285</v>
      </c>
      <c r="AC4" s="0" t="n">
        <f aca="false">R4-$T4</f>
        <v>-0.00297222222222726</v>
      </c>
      <c r="AD4" s="0" t="n">
        <f aca="false">S4-$T4</f>
        <v>-0.0274166666666673</v>
      </c>
      <c r="AF4" s="1" t="n">
        <f aca="false">AF3+1</f>
        <v>3</v>
      </c>
      <c r="AG4" s="1" t="n">
        <v>4.23833333333333</v>
      </c>
    </row>
    <row r="5" customFormat="false" ht="12.75" hidden="false" customHeight="false" outlineLevel="0" collapsed="false">
      <c r="B5" s="0" t="n">
        <v>1</v>
      </c>
      <c r="C5" s="0" t="n">
        <v>1</v>
      </c>
      <c r="D5" s="0" t="n">
        <v>-1</v>
      </c>
      <c r="E5" s="0" t="n">
        <v>1</v>
      </c>
      <c r="F5" s="0" t="n">
        <f aca="false">C5*D5</f>
        <v>-1</v>
      </c>
      <c r="G5" s="0" t="n">
        <f aca="false">C5*E5</f>
        <v>1</v>
      </c>
      <c r="H5" s="0" t="n">
        <f aca="false">D5*E5</f>
        <v>-1</v>
      </c>
      <c r="I5" s="0" t="n">
        <f aca="false">C5*D5*E5</f>
        <v>-1</v>
      </c>
      <c r="J5" s="1" t="n">
        <v>0.417777777777778</v>
      </c>
      <c r="K5" s="1" t="n">
        <v>0.408055555555556</v>
      </c>
      <c r="L5" s="1" t="n">
        <v>0.417222222222222</v>
      </c>
      <c r="M5" s="1" t="n">
        <v>0.426666666666667</v>
      </c>
      <c r="N5" s="1" t="n">
        <v>0.422222222222222</v>
      </c>
      <c r="O5" s="1" t="n">
        <v>0.425</v>
      </c>
      <c r="P5" s="1" t="n">
        <v>0.421111111111111</v>
      </c>
      <c r="Q5" s="1" t="n">
        <v>0.398055555555556</v>
      </c>
      <c r="R5" s="1" t="n">
        <v>0.394722222222222</v>
      </c>
      <c r="S5" s="1" t="n">
        <v>0.421111111111111</v>
      </c>
      <c r="T5" s="0" t="n">
        <f aca="false">AVERAGE(J5:S5)</f>
        <v>0.415194444444445</v>
      </c>
      <c r="U5" s="0" t="n">
        <f aca="false">J5-T5</f>
        <v>0.00258333333333344</v>
      </c>
      <c r="V5" s="0" t="n">
        <f aca="false">K5-$T5</f>
        <v>-0.00713888888888858</v>
      </c>
      <c r="W5" s="0" t="n">
        <f aca="false">L5-$T5</f>
        <v>0.00202777777777746</v>
      </c>
      <c r="X5" s="0" t="n">
        <f aca="false">M5-$T5</f>
        <v>0.0114722222222225</v>
      </c>
      <c r="Y5" s="0" t="n">
        <f aca="false">N5-$T5</f>
        <v>0.00702777777777747</v>
      </c>
      <c r="Z5" s="0" t="n">
        <f aca="false">O5-$T5</f>
        <v>0.00980555555555546</v>
      </c>
      <c r="AA5" s="0" t="n">
        <f aca="false">P5-$T5</f>
        <v>0.0059166666666664</v>
      </c>
      <c r="AB5" s="0" t="n">
        <f aca="false">Q5-$T5</f>
        <v>-0.0171388888888885</v>
      </c>
      <c r="AC5" s="0" t="n">
        <f aca="false">R5-$T5</f>
        <v>-0.0204722222222226</v>
      </c>
      <c r="AD5" s="0" t="n">
        <f aca="false">S5-$T5</f>
        <v>0.0059166666666664</v>
      </c>
      <c r="AF5" s="1" t="n">
        <f aca="false">AF4+1</f>
        <v>4</v>
      </c>
      <c r="AG5" s="1" t="n">
        <v>4.11527777777778</v>
      </c>
    </row>
    <row r="6" customFormat="false" ht="12.75" hidden="false" customHeight="false" outlineLevel="0" collapsed="false">
      <c r="B6" s="0" t="n">
        <v>1</v>
      </c>
      <c r="C6" s="0" t="n">
        <v>-1</v>
      </c>
      <c r="D6" s="0" t="n">
        <v>1</v>
      </c>
      <c r="E6" s="0" t="n">
        <v>1</v>
      </c>
      <c r="F6" s="0" t="n">
        <f aca="false">C6*D6</f>
        <v>-1</v>
      </c>
      <c r="G6" s="0" t="n">
        <f aca="false">C6*E6</f>
        <v>-1</v>
      </c>
      <c r="H6" s="0" t="n">
        <f aca="false">D6*E6</f>
        <v>1</v>
      </c>
      <c r="I6" s="0" t="n">
        <f aca="false">C6*D6*E6</f>
        <v>-1</v>
      </c>
      <c r="J6" s="1" t="n">
        <v>2.52416666666667</v>
      </c>
      <c r="K6" s="1" t="n">
        <v>2.44472222222222</v>
      </c>
      <c r="L6" s="1" t="n">
        <v>2.53222222222222</v>
      </c>
      <c r="M6" s="1" t="n">
        <v>2.49611111111111</v>
      </c>
      <c r="N6" s="1" t="n">
        <v>2.56583333333333</v>
      </c>
      <c r="O6" s="1" t="n">
        <v>2.46416666666667</v>
      </c>
      <c r="P6" s="1" t="n">
        <v>2.48972222222222</v>
      </c>
      <c r="Q6" s="1" t="n">
        <v>2.4775</v>
      </c>
      <c r="R6" s="1" t="n">
        <v>2.47277777777778</v>
      </c>
      <c r="S6" s="1" t="n">
        <v>2.49666666666667</v>
      </c>
      <c r="T6" s="0" t="n">
        <f aca="false">AVERAGE(J6:S6)</f>
        <v>2.49638888888889</v>
      </c>
      <c r="U6" s="0" t="n">
        <f aca="false">J6-T6</f>
        <v>0.0277777777777812</v>
      </c>
      <c r="V6" s="0" t="n">
        <f aca="false">K6-$T6</f>
        <v>-0.051666666666669</v>
      </c>
      <c r="W6" s="0" t="n">
        <f aca="false">L6-$T6</f>
        <v>0.0358333333333314</v>
      </c>
      <c r="X6" s="0" t="n">
        <f aca="false">M6-$T6</f>
        <v>-0.000277777777778709</v>
      </c>
      <c r="Y6" s="0" t="n">
        <f aca="false">N6-$T6</f>
        <v>0.0694444444444411</v>
      </c>
      <c r="Z6" s="0" t="n">
        <f aca="false">O6-$T6</f>
        <v>-0.0322222222222188</v>
      </c>
      <c r="AA6" s="0" t="n">
        <f aca="false">P6-$T6</f>
        <v>-0.0066666666666686</v>
      </c>
      <c r="AB6" s="0" t="n">
        <f aca="false">Q6-$T6</f>
        <v>-0.0188888888888887</v>
      </c>
      <c r="AC6" s="0" t="n">
        <f aca="false">R6-$T6</f>
        <v>-0.0236111111111086</v>
      </c>
      <c r="AD6" s="0" t="n">
        <f aca="false">S6-$T6</f>
        <v>0.000277777777781374</v>
      </c>
      <c r="AF6" s="1" t="n">
        <f aca="false">AF5+1</f>
        <v>5</v>
      </c>
      <c r="AG6" s="1" t="n">
        <v>4.18611111111111</v>
      </c>
    </row>
    <row r="7" customFormat="false" ht="12.75" hidden="false" customHeight="false" outlineLevel="0" collapsed="false">
      <c r="B7" s="0" t="n">
        <v>1</v>
      </c>
      <c r="C7" s="0" t="n">
        <v>-1</v>
      </c>
      <c r="D7" s="0" t="n">
        <v>-1</v>
      </c>
      <c r="E7" s="0" t="n">
        <v>-1</v>
      </c>
      <c r="F7" s="0" t="n">
        <f aca="false">C7*D7</f>
        <v>1</v>
      </c>
      <c r="G7" s="0" t="n">
        <f aca="false">C7*E7</f>
        <v>1</v>
      </c>
      <c r="H7" s="0" t="n">
        <f aca="false">D7*E7</f>
        <v>1</v>
      </c>
      <c r="I7" s="0" t="n">
        <f aca="false">C7*D7*E7</f>
        <v>-1</v>
      </c>
      <c r="J7" s="1" t="n">
        <v>0.432222222222222</v>
      </c>
      <c r="K7" s="1" t="n">
        <v>0.421666666666667</v>
      </c>
      <c r="L7" s="1" t="n">
        <v>0.418888888888889</v>
      </c>
      <c r="M7" s="1" t="n">
        <v>0.443055555555556</v>
      </c>
      <c r="N7" s="1" t="n">
        <v>0.415833333333333</v>
      </c>
      <c r="O7" s="1" t="n">
        <v>0.416388888888889</v>
      </c>
      <c r="P7" s="1" t="n">
        <v>0.393055555555556</v>
      </c>
      <c r="Q7" s="1" t="n">
        <v>0.406111111111111</v>
      </c>
      <c r="R7" s="1" t="n">
        <v>0.4</v>
      </c>
      <c r="S7" s="1" t="n">
        <v>0.4175</v>
      </c>
      <c r="T7" s="0" t="n">
        <f aca="false">AVERAGE(J7:S7)</f>
        <v>0.416472222222222</v>
      </c>
      <c r="U7" s="0" t="n">
        <f aca="false">J7-T7</f>
        <v>0.0157499999999997</v>
      </c>
      <c r="V7" s="0" t="n">
        <f aca="false">K7-$T7</f>
        <v>0.00519444444444478</v>
      </c>
      <c r="W7" s="0" t="n">
        <f aca="false">L7-$T7</f>
        <v>0.00241666666666668</v>
      </c>
      <c r="X7" s="0" t="n">
        <f aca="false">M7-$T7</f>
        <v>0.0265833333333337</v>
      </c>
      <c r="Y7" s="0" t="n">
        <f aca="false">N7-$T7</f>
        <v>-0.000638888888889244</v>
      </c>
      <c r="Z7" s="0" t="n">
        <f aca="false">O7-$T7</f>
        <v>-8.33333333333242E-005</v>
      </c>
      <c r="AA7" s="0" t="n">
        <f aca="false">P7-$T7</f>
        <v>-0.0234166666666662</v>
      </c>
      <c r="AB7" s="0" t="n">
        <f aca="false">Q7-$T7</f>
        <v>-0.0103611111111113</v>
      </c>
      <c r="AC7" s="0" t="n">
        <f aca="false">R7-$T7</f>
        <v>-0.0164722222222223</v>
      </c>
      <c r="AD7" s="0" t="n">
        <f aca="false">S7-$T7</f>
        <v>0.00102777777777774</v>
      </c>
      <c r="AF7" s="1" t="n">
        <f aca="false">AF6+1</f>
        <v>6</v>
      </c>
      <c r="AG7" s="1" t="n">
        <v>4.19777777777778</v>
      </c>
    </row>
    <row r="8" customFormat="false" ht="12.75" hidden="false" customHeight="false" outlineLevel="0" collapsed="false">
      <c r="B8" s="0" t="n">
        <v>1</v>
      </c>
      <c r="C8" s="0" t="n">
        <v>-1</v>
      </c>
      <c r="D8" s="0" t="n">
        <v>1</v>
      </c>
      <c r="E8" s="0" t="n">
        <v>-1</v>
      </c>
      <c r="F8" s="0" t="n">
        <f aca="false">C8*D8</f>
        <v>-1</v>
      </c>
      <c r="G8" s="0" t="n">
        <f aca="false">C8*E8</f>
        <v>1</v>
      </c>
      <c r="H8" s="0" t="n">
        <f aca="false">D8*E8</f>
        <v>-1</v>
      </c>
      <c r="I8" s="0" t="n">
        <f aca="false">C8*D8*E8</f>
        <v>1</v>
      </c>
      <c r="J8" s="1" t="n">
        <v>1.71222222222222</v>
      </c>
      <c r="K8" s="1" t="n">
        <v>1.64722222222222</v>
      </c>
      <c r="L8" s="1" t="n">
        <v>1.77611111111111</v>
      </c>
      <c r="M8" s="1" t="n">
        <v>1.67694444444444</v>
      </c>
      <c r="N8" s="1" t="n">
        <v>1.59694444444444</v>
      </c>
      <c r="O8" s="1" t="n">
        <v>1.68388888888889</v>
      </c>
      <c r="P8" s="1" t="n">
        <v>1.71138888888889</v>
      </c>
      <c r="Q8" s="1" t="n">
        <v>1.70416666666667</v>
      </c>
      <c r="R8" s="1" t="n">
        <v>1.70333333333333</v>
      </c>
      <c r="S8" s="1" t="n">
        <v>1.64583333333333</v>
      </c>
      <c r="T8" s="0" t="n">
        <f aca="false">AVERAGE(J8:S8)</f>
        <v>1.68580555555555</v>
      </c>
      <c r="U8" s="0" t="n">
        <f aca="false">J8-T8</f>
        <v>0.0264166666666659</v>
      </c>
      <c r="V8" s="0" t="n">
        <f aca="false">K8-$T8</f>
        <v>-0.0385833333333343</v>
      </c>
      <c r="W8" s="0" t="n">
        <f aca="false">L8-$T8</f>
        <v>0.0903055555555559</v>
      </c>
      <c r="X8" s="0" t="n">
        <f aca="false">M8-$T8</f>
        <v>-0.00886111111111432</v>
      </c>
      <c r="Y8" s="0" t="n">
        <f aca="false">N8-$T8</f>
        <v>-0.0888611111111142</v>
      </c>
      <c r="Z8" s="0" t="n">
        <f aca="false">O8-$T8</f>
        <v>-0.00191666666666412</v>
      </c>
      <c r="AA8" s="0" t="n">
        <f aca="false">P8-$T8</f>
        <v>0.0255833333333357</v>
      </c>
      <c r="AB8" s="0" t="n">
        <f aca="false">Q8-$T8</f>
        <v>0.0183611111111157</v>
      </c>
      <c r="AC8" s="0" t="n">
        <f aca="false">R8-$T8</f>
        <v>0.0175277777777758</v>
      </c>
      <c r="AD8" s="0" t="n">
        <f aca="false">S8-$T8</f>
        <v>-0.0399722222222243</v>
      </c>
      <c r="AF8" s="1" t="n">
        <f aca="false">AF7+1</f>
        <v>7</v>
      </c>
      <c r="AG8" s="1" t="n">
        <v>4.15666666666667</v>
      </c>
    </row>
    <row r="9" customFormat="false" ht="12.75" hidden="false" customHeight="false" outlineLevel="0" collapsed="false">
      <c r="B9" s="0" t="n">
        <v>1</v>
      </c>
      <c r="C9" s="0" t="n">
        <v>-1</v>
      </c>
      <c r="D9" s="0" t="n">
        <v>-1</v>
      </c>
      <c r="E9" s="0" t="n">
        <v>1</v>
      </c>
      <c r="F9" s="0" t="n">
        <f aca="false">C9*D9</f>
        <v>1</v>
      </c>
      <c r="G9" s="0" t="n">
        <f aca="false">C9*E9</f>
        <v>-1</v>
      </c>
      <c r="H9" s="0" t="n">
        <f aca="false">D9*E9</f>
        <v>-1</v>
      </c>
      <c r="I9" s="0" t="n">
        <f aca="false">C9*D9*E9</f>
        <v>1</v>
      </c>
      <c r="J9" s="1" t="n">
        <v>0.433611111111111</v>
      </c>
      <c r="K9" s="1" t="n">
        <v>0.423888888888889</v>
      </c>
      <c r="L9" s="1" t="n">
        <v>0.43</v>
      </c>
      <c r="M9" s="1" t="n">
        <v>0.437777777777778</v>
      </c>
      <c r="N9" s="1" t="n">
        <v>0.416666666666667</v>
      </c>
      <c r="O9" s="1" t="n">
        <v>0.409444444444444</v>
      </c>
      <c r="P9" s="1" t="n">
        <v>0.414444444444444</v>
      </c>
      <c r="Q9" s="1" t="n">
        <v>0.386944444444444</v>
      </c>
      <c r="R9" s="1" t="n">
        <v>0.386111111111111</v>
      </c>
      <c r="S9" s="1" t="n">
        <v>0.406666666666667</v>
      </c>
      <c r="T9" s="0" t="n">
        <f aca="false">AVERAGE(J9:S9)</f>
        <v>0.414555555555556</v>
      </c>
      <c r="U9" s="0" t="n">
        <f aca="false">J9-T9</f>
        <v>0.0190555555555555</v>
      </c>
      <c r="V9" s="0" t="n">
        <f aca="false">K9-$T9</f>
        <v>0.00933333333333347</v>
      </c>
      <c r="W9" s="0" t="n">
        <f aca="false">L9-$T9</f>
        <v>0.0154444444444445</v>
      </c>
      <c r="X9" s="0" t="n">
        <f aca="false">M9-$T9</f>
        <v>0.0232222222222225</v>
      </c>
      <c r="Y9" s="0" t="n">
        <f aca="false">N9-$T9</f>
        <v>0.00211111111111156</v>
      </c>
      <c r="Z9" s="0" t="n">
        <f aca="false">O9-$T9</f>
        <v>-0.00511111111111145</v>
      </c>
      <c r="AA9" s="0" t="n">
        <f aca="false">P9-$T9</f>
        <v>-0.000111111111111506</v>
      </c>
      <c r="AB9" s="0" t="n">
        <f aca="false">Q9-$T9</f>
        <v>-0.0276111111111115</v>
      </c>
      <c r="AC9" s="0" t="n">
        <f aca="false">R9-$T9</f>
        <v>-0.0284444444444444</v>
      </c>
      <c r="AD9" s="0" t="n">
        <f aca="false">S9-$T9</f>
        <v>-0.00788888888888845</v>
      </c>
      <c r="AF9" s="1" t="n">
        <f aca="false">AF8+1</f>
        <v>8</v>
      </c>
      <c r="AG9" s="1" t="n">
        <v>4.14138888888889</v>
      </c>
    </row>
    <row r="10" customFormat="false" ht="12.75" hidden="false" customHeight="false" outlineLevel="0" collapsed="false">
      <c r="A10" s="0" t="s">
        <v>30</v>
      </c>
      <c r="B10" s="0" t="n">
        <f aca="false" t="array" ref="B10:B10">SUM(B$2:B$9 * $T$2:$T$9)</f>
        <v>11.7024722222222</v>
      </c>
      <c r="C10" s="0" t="n">
        <f aca="false" t="array" ref="C10:C10">SUM(C$2:C$9 * $T$2:$T$9)</f>
        <v>1.67602777777778</v>
      </c>
      <c r="D10" s="0" t="n">
        <f aca="false" t="array" ref="D10:D10">SUM(D$2:D$9 * $T$2:$T$9)</f>
        <v>8.37525</v>
      </c>
      <c r="E10" s="0" t="n">
        <f aca="false" t="array" ref="E10:E10">SUM(E$2:E$9 * $T$2:$T$9)</f>
        <v>3.30830555555556</v>
      </c>
      <c r="F10" s="0" t="n">
        <f aca="false" t="array" ref="F10:F10">SUM(F$2:F$9 * $T$2:$T$9)</f>
        <v>1.67291666666667</v>
      </c>
      <c r="G10" s="0" t="n">
        <f aca="false" t="array" ref="G10:G10">SUM(G$2:G$9 * $T$2:$T$9)</f>
        <v>1.69097222222222</v>
      </c>
      <c r="H10" s="0" t="n">
        <f aca="false" t="array" ref="H10:H10">SUM(H$2:H$9 * $T$2:$T$9)</f>
        <v>3.31652777777778</v>
      </c>
      <c r="I10" s="0" t="n">
        <f aca="false" t="array" ref="I10:I10">SUM(I$2:I$9 * $T$2:$T$9)</f>
        <v>1.69152777777778</v>
      </c>
      <c r="J10" s="3"/>
      <c r="K10" s="3"/>
      <c r="L10" s="3"/>
      <c r="M10" s="3"/>
      <c r="U10" s="0" t="n">
        <f aca="false">SUM(U$2:U$9)</f>
        <v>0.0136388888888882</v>
      </c>
      <c r="V10" s="0" t="n">
        <f aca="false">SUM(V$2:V$9)</f>
        <v>-0.0885833333333328</v>
      </c>
      <c r="W10" s="0" t="n">
        <f aca="false">SUM(W$2:W$9)</f>
        <v>0.281416666666658</v>
      </c>
      <c r="X10" s="0" t="n">
        <f aca="false">SUM(X$2:X$9)</f>
        <v>-0.00552777777777524</v>
      </c>
      <c r="Y10" s="0" t="n">
        <f aca="false">SUM(Y$2:Y$9)</f>
        <v>-0.0480277777777821</v>
      </c>
      <c r="Z10" s="0" t="n">
        <f aca="false">SUM(Z$2:Z$9)</f>
        <v>0.0155833333333443</v>
      </c>
      <c r="AA10" s="0" t="n">
        <f aca="false">SUM(AA$2:AA$9)</f>
        <v>-0.002194444444439</v>
      </c>
      <c r="AB10" s="0" t="n">
        <f aca="false">SUM(AB$2:AB$9)</f>
        <v>-0.0916388888888893</v>
      </c>
      <c r="AC10" s="0" t="n">
        <f aca="false">SUM(AC$2:AC$9)</f>
        <v>-0.0255277777777848</v>
      </c>
      <c r="AD10" s="0" t="n">
        <f aca="false">SUM(AD$2:AD$9)</f>
        <v>-0.0491388888888857</v>
      </c>
      <c r="AE10" s="0" t="s">
        <v>30</v>
      </c>
      <c r="AF10" s="1" t="n">
        <f aca="false">AF9+1</f>
        <v>9</v>
      </c>
      <c r="AG10" s="1" t="n">
        <v>4.24861111111111</v>
      </c>
    </row>
    <row r="11" customFormat="false" ht="12.75" hidden="false" customHeight="false" outlineLevel="0" collapsed="false">
      <c r="A11" s="0" t="s">
        <v>31</v>
      </c>
      <c r="B11" s="0" t="n">
        <f aca="false">B10/8</f>
        <v>1.46280902777778</v>
      </c>
      <c r="C11" s="0" t="n">
        <f aca="false">C10/8</f>
        <v>0.209503472222223</v>
      </c>
      <c r="D11" s="0" t="n">
        <f aca="false">D10/8</f>
        <v>1.04690625</v>
      </c>
      <c r="E11" s="0" t="n">
        <f aca="false">E10/8</f>
        <v>0.413538194444445</v>
      </c>
      <c r="F11" s="0" t="n">
        <f aca="false">F10/8</f>
        <v>0.209114583333334</v>
      </c>
      <c r="G11" s="0" t="n">
        <f aca="false">G10/8</f>
        <v>0.211371527777778</v>
      </c>
      <c r="H11" s="0" t="n">
        <f aca="false">H10/8</f>
        <v>0.414565972222222</v>
      </c>
      <c r="I11" s="0" t="n">
        <f aca="false">I10/8</f>
        <v>0.211440972222222</v>
      </c>
      <c r="J11" s="3"/>
      <c r="K11" s="3"/>
      <c r="L11" s="3"/>
      <c r="M11" s="3"/>
      <c r="U11" s="0" t="n">
        <f aca="false">U10/8</f>
        <v>0.00170486111111103</v>
      </c>
      <c r="V11" s="0" t="n">
        <f aca="false">V10/8</f>
        <v>-0.0110729166666666</v>
      </c>
      <c r="W11" s="0" t="n">
        <f aca="false">W10/8</f>
        <v>0.0351770833333322</v>
      </c>
      <c r="X11" s="0" t="n">
        <f aca="false">X10/8</f>
        <v>-0.000690972222221906</v>
      </c>
      <c r="Y11" s="0" t="n">
        <f aca="false">Y10/8</f>
        <v>-0.00600347222222276</v>
      </c>
      <c r="Z11" s="0" t="n">
        <f aca="false">Z10/8</f>
        <v>0.00194791666666803</v>
      </c>
      <c r="AA11" s="0" t="n">
        <f aca="false">AA10/8</f>
        <v>-0.000274305555554875</v>
      </c>
      <c r="AB11" s="0" t="n">
        <f aca="false">AB10/8</f>
        <v>-0.0114548611111112</v>
      </c>
      <c r="AC11" s="0" t="n">
        <f aca="false">AC10/8</f>
        <v>-0.00319097222222309</v>
      </c>
      <c r="AD11" s="0" t="n">
        <f aca="false">AD10/8</f>
        <v>-0.00614236111111072</v>
      </c>
      <c r="AE11" s="0" t="s">
        <v>31</v>
      </c>
      <c r="AF11" s="1" t="n">
        <f aca="false">AF10+1</f>
        <v>10</v>
      </c>
      <c r="AG11" s="1" t="n">
        <v>4.19777777777778</v>
      </c>
    </row>
    <row r="12" customFormat="false" ht="12.75" hidden="false" customHeight="false" outlineLevel="0" collapsed="false">
      <c r="A12" s="0" t="s">
        <v>63</v>
      </c>
      <c r="C12" s="0" t="n">
        <f aca="false">80*POWER(C11,2)</f>
        <v>3.51133638985341</v>
      </c>
      <c r="D12" s="0" t="n">
        <f aca="false">80*POWER(D11,2)</f>
        <v>87.681015703125</v>
      </c>
      <c r="E12" s="0" t="n">
        <f aca="false">80*POWER(E11,2)</f>
        <v>13.6811070611497</v>
      </c>
      <c r="F12" s="0" t="n">
        <f aca="false">80*POWER(F11,2)</f>
        <v>3.4983127170139</v>
      </c>
      <c r="G12" s="0" t="n">
        <f aca="false">80*POWER(G11,2)</f>
        <v>3.57423382040895</v>
      </c>
      <c r="H12" s="0" t="n">
        <f aca="false">80*POWER(H11,2)</f>
        <v>13.7491956259645</v>
      </c>
      <c r="I12" s="0" t="n">
        <f aca="false">80*POWER(I11,2)</f>
        <v>3.57658277874228</v>
      </c>
      <c r="J12" s="3"/>
      <c r="K12" s="3"/>
      <c r="L12" s="3"/>
      <c r="M12" s="3"/>
      <c r="U12" s="0" t="n">
        <f aca="false" t="array" ref="U12:U12">SUM(POWER(U2:U9, 2))</f>
        <v>0.00475857175925973</v>
      </c>
      <c r="V12" s="0" t="n">
        <f aca="false" t="array" ref="V12:V12">SUM(POWER(V2:V9, 2))</f>
        <v>0.0059334174382718</v>
      </c>
      <c r="W12" s="0" t="n">
        <f aca="false" t="array" ref="W12:W12">SUM(POWER(W2:W9, 2))</f>
        <v>0.0177894822530855</v>
      </c>
      <c r="X12" s="0" t="n">
        <f aca="false" t="array" ref="X12:X12">SUM(POWER(X2:X9, 2))</f>
        <v>0.00561875694444435</v>
      </c>
      <c r="Y12" s="0" t="n">
        <f aca="false" t="array" ref="Y12:Y12">SUM(POWER(Y2:Y9, 2))</f>
        <v>0.0147882168209874</v>
      </c>
      <c r="Z12" s="0" t="n">
        <f aca="false" t="array" ref="Z12:Z12">SUM(POWER(Z2:Z9, 2))</f>
        <v>0.00187185879629625</v>
      </c>
      <c r="AA12" s="0" t="n">
        <f aca="false" t="array" ref="AA12:AA12">SUM(POWER(AA2:AA9, 2))</f>
        <v>0.00198415817901242</v>
      </c>
      <c r="AB12" s="0" t="n">
        <f aca="false" t="array" ref="AB12:AB12">SUM(POWER(AB2:AB9, 2))</f>
        <v>0.00329499151234582</v>
      </c>
      <c r="AC12" s="0" t="n">
        <f aca="false" t="array" ref="AC12:AC12">SUM(POWER(AC2:AC9, 2))</f>
        <v>0.00760201311728359</v>
      </c>
      <c r="AD12" s="0" t="n">
        <f aca="false" t="array" ref="AD12:AD12">SUM(POWER(AD2:AD9, 2))</f>
        <v>0.00279125694444471</v>
      </c>
      <c r="AE12" s="0" t="s">
        <v>33</v>
      </c>
      <c r="AF12" s="1" t="n">
        <f aca="false">AF11+1</f>
        <v>11</v>
      </c>
      <c r="AG12" s="1" t="n">
        <v>0.403888888888889</v>
      </c>
    </row>
    <row r="13" customFormat="false" ht="12.75" hidden="false" customHeight="false" outlineLevel="0" collapsed="false">
      <c r="A13" s="0" t="s">
        <v>34</v>
      </c>
      <c r="C13" s="0" t="n">
        <f aca="false">C12/$B$17</f>
        <v>0.0271484830716315</v>
      </c>
      <c r="D13" s="0" t="n">
        <f aca="false">D12/$B$17</f>
        <v>0.677920400163974</v>
      </c>
      <c r="E13" s="0" t="n">
        <f aca="false">E12/$B$17</f>
        <v>0.105777761573652</v>
      </c>
      <c r="F13" s="0" t="n">
        <f aca="false">F12/$B$17</f>
        <v>0.027047788372418</v>
      </c>
      <c r="G13" s="0" t="n">
        <f aca="false">G12/$B$17</f>
        <v>0.0276347850487422</v>
      </c>
      <c r="H13" s="0" t="n">
        <f aca="false">H12/$B$17</f>
        <v>0.106304199671291</v>
      </c>
      <c r="I13" s="0" t="n">
        <f aca="false">I12/$B$17</f>
        <v>0.0276529464119578</v>
      </c>
      <c r="J13" s="3"/>
      <c r="K13" s="3"/>
      <c r="L13" s="3"/>
      <c r="M13" s="3"/>
      <c r="AF13" s="1" t="n">
        <f aca="false">AF12+1</f>
        <v>12</v>
      </c>
      <c r="AG13" s="1" t="n">
        <v>0.415277777777778</v>
      </c>
    </row>
    <row r="14" customFormat="false" ht="12.8" hidden="false" customHeight="false" outlineLevel="0" collapsed="false">
      <c r="A14" s="0" t="s">
        <v>36</v>
      </c>
      <c r="C14" s="0" t="n">
        <f aca="false">_xlfn.CONFIDENCE.T(0.01,$B$19,80)</f>
        <v>0.00027228705632563</v>
      </c>
      <c r="D14" s="0" t="n">
        <f aca="false">_xlfn.CONFIDENCE.T(0.01,$B$19,80)</f>
        <v>0.00027228705632563</v>
      </c>
      <c r="E14" s="0" t="n">
        <f aca="false">_xlfn.CONFIDENCE.T(0.01,$B$19,80)</f>
        <v>0.00027228705632563</v>
      </c>
      <c r="F14" s="0" t="n">
        <f aca="false">_xlfn.CONFIDENCE.T(0.01,$B$19,80)</f>
        <v>0.00027228705632563</v>
      </c>
      <c r="G14" s="0" t="n">
        <f aca="false">_xlfn.CONFIDENCE.T(0.01,$B$19,80)</f>
        <v>0.00027228705632563</v>
      </c>
      <c r="H14" s="0" t="n">
        <f aca="false">_xlfn.CONFIDENCE.T(0.01,$B$19,80)</f>
        <v>0.00027228705632563</v>
      </c>
      <c r="I14" s="0" t="n">
        <f aca="false">_xlfn.CONFIDENCE.T(0.01,$B$19,80)</f>
        <v>0.00027228705632563</v>
      </c>
      <c r="J14" s="3"/>
      <c r="K14" s="3"/>
      <c r="L14" s="3"/>
      <c r="M14" s="3"/>
      <c r="AF14" s="1" t="n">
        <f aca="false">AF13+1</f>
        <v>13</v>
      </c>
      <c r="AG14" s="1" t="n">
        <v>0.426388888888889</v>
      </c>
    </row>
    <row r="15" customFormat="false" ht="12.8" hidden="false" customHeight="false" outlineLevel="0" collapsed="false">
      <c r="I15" s="0" t="s">
        <v>29</v>
      </c>
      <c r="J15" s="3"/>
      <c r="K15" s="3"/>
      <c r="L15" s="3"/>
      <c r="M15" s="3"/>
      <c r="AF15" s="1" t="n">
        <f aca="false">AF14+1</f>
        <v>14</v>
      </c>
      <c r="AG15" s="1" t="n">
        <v>0.425555555555556</v>
      </c>
    </row>
    <row r="16" customFormat="false" ht="12.8" hidden="false" customHeight="false" outlineLevel="0" collapsed="false">
      <c r="U16" s="0" t="n">
        <f aca="false">SUM(U12:AD12)/$B$17</f>
        <v>0.000513635686332942</v>
      </c>
      <c r="AF16" s="1" t="n">
        <f aca="false">AF15+1</f>
        <v>15</v>
      </c>
      <c r="AG16" s="1" t="n">
        <v>0.417777777777778</v>
      </c>
    </row>
    <row r="17" customFormat="false" ht="12.8" hidden="false" customHeight="false" outlineLevel="0" collapsed="false">
      <c r="A17" s="0" t="s">
        <v>37</v>
      </c>
      <c r="B17" s="0" t="n">
        <f aca="false">SUM(C12:I12) + SUM(U12:AD12)</f>
        <v>129.338216820023</v>
      </c>
      <c r="AF17" s="1" t="n">
        <f aca="false">AF16+1</f>
        <v>16</v>
      </c>
      <c r="AG17" s="1" t="n">
        <v>0.428333333333333</v>
      </c>
    </row>
    <row r="18" customFormat="false" ht="12.8" hidden="false" customHeight="false" outlineLevel="0" collapsed="false">
      <c r="A18" s="0" t="s">
        <v>33</v>
      </c>
      <c r="B18" s="0" t="n">
        <f aca="false">SUM(U12:AD12)</f>
        <v>0.0664327237654315</v>
      </c>
      <c r="AF18" s="1" t="n">
        <f aca="false">AF17+1</f>
        <v>17</v>
      </c>
      <c r="AG18" s="1" t="n">
        <v>0.424722222222222</v>
      </c>
    </row>
    <row r="19" customFormat="false" ht="12.8" hidden="false" customHeight="false" outlineLevel="0" collapsed="false">
      <c r="A19" s="0" t="s">
        <v>38</v>
      </c>
      <c r="B19" s="0" t="n">
        <f aca="false">B18/72</f>
        <v>0.000922676718964327</v>
      </c>
      <c r="AF19" s="1" t="n">
        <f aca="false">AF18+1</f>
        <v>18</v>
      </c>
      <c r="AG19" s="1" t="n">
        <v>0.417222222222222</v>
      </c>
    </row>
    <row r="20" customFormat="false" ht="12.75" hidden="false" customHeight="false" outlineLevel="0" collapsed="false">
      <c r="E20" s="0" t="s">
        <v>39</v>
      </c>
      <c r="F20" s="0" t="n">
        <f aca="false">SUM(C13:I13) + U16</f>
        <v>1</v>
      </c>
      <c r="AF20" s="1" t="n">
        <f aca="false">AF19+1</f>
        <v>19</v>
      </c>
      <c r="AG20" s="1" t="n">
        <v>0.396944444444444</v>
      </c>
    </row>
    <row r="21" customFormat="false" ht="12.75" hidden="false" customHeight="false" outlineLevel="0" collapsed="false">
      <c r="AF21" s="1" t="n">
        <f aca="false">AF20+1</f>
        <v>20</v>
      </c>
      <c r="AG21" s="1" t="n">
        <v>0.417777777777778</v>
      </c>
    </row>
    <row r="22" customFormat="false" ht="12.75" hidden="false" customHeight="false" outlineLevel="0" collapsed="false">
      <c r="AF22" s="1" t="n">
        <f aca="false">AF21+1</f>
        <v>21</v>
      </c>
      <c r="AG22" s="1" t="n">
        <v>1.63083333333333</v>
      </c>
    </row>
    <row r="23" customFormat="false" ht="12.75" hidden="false" customHeight="false" outlineLevel="0" collapsed="false">
      <c r="AF23" s="1" t="n">
        <f aca="false">AF22+1</f>
        <v>22</v>
      </c>
      <c r="AG23" s="1" t="n">
        <v>1.70388888888889</v>
      </c>
    </row>
    <row r="24" customFormat="false" ht="12.75" hidden="false" customHeight="false" outlineLevel="0" collapsed="false">
      <c r="AF24" s="1" t="n">
        <f aca="false">AF23+1</f>
        <v>23</v>
      </c>
      <c r="AG24" s="1" t="n">
        <v>1.74472222222222</v>
      </c>
    </row>
    <row r="25" customFormat="false" ht="12.75" hidden="false" customHeight="false" outlineLevel="0" collapsed="false">
      <c r="AF25" s="1" t="n">
        <f aca="false">AF24+1</f>
        <v>24</v>
      </c>
      <c r="AG25" s="1" t="n">
        <v>1.67555555555556</v>
      </c>
    </row>
    <row r="26" customFormat="false" ht="12.75" hidden="false" customHeight="false" outlineLevel="0" collapsed="false">
      <c r="AF26" s="1" t="n">
        <f aca="false">AF25+1</f>
        <v>25</v>
      </c>
      <c r="AG26" s="1" t="n">
        <v>1.63305555555556</v>
      </c>
    </row>
    <row r="27" customFormat="false" ht="12.75" hidden="false" customHeight="false" outlineLevel="0" collapsed="false">
      <c r="AF27" s="1" t="n">
        <f aca="false">AF26+1</f>
        <v>26</v>
      </c>
      <c r="AG27" s="1" t="n">
        <v>1.69305555555556</v>
      </c>
    </row>
    <row r="28" customFormat="false" ht="12.75" hidden="false" customHeight="false" outlineLevel="0" collapsed="false">
      <c r="AF28" s="1" t="n">
        <f aca="false">AF27+1</f>
        <v>27</v>
      </c>
      <c r="AG28" s="1" t="n">
        <v>1.68916666666667</v>
      </c>
    </row>
    <row r="29" customFormat="false" ht="12.75" hidden="false" customHeight="false" outlineLevel="0" collapsed="false">
      <c r="AF29" s="1" t="n">
        <f aca="false">AF28+1</f>
        <v>28</v>
      </c>
      <c r="AG29" s="1" t="n">
        <v>1.67944444444444</v>
      </c>
    </row>
    <row r="30" customFormat="false" ht="12.75" hidden="false" customHeight="false" outlineLevel="0" collapsed="false">
      <c r="N30" s="0" t="n">
        <v>0.0271484830716315</v>
      </c>
      <c r="O30" s="0" t="n">
        <v>0.677920400163974</v>
      </c>
      <c r="P30" s="0" t="n">
        <v>0.105777761573652</v>
      </c>
      <c r="Q30" s="0" t="n">
        <v>0.027047788372418</v>
      </c>
      <c r="R30" s="0" t="n">
        <v>0.0276347850487421</v>
      </c>
      <c r="S30" s="0" t="n">
        <v>0.106304199671291</v>
      </c>
      <c r="T30" s="0" t="n">
        <v>0.0276529464119578</v>
      </c>
      <c r="AF30" s="1" t="n">
        <f aca="false">AF29+1</f>
        <v>29</v>
      </c>
      <c r="AG30" s="1" t="n">
        <v>1.67444444444444</v>
      </c>
    </row>
    <row r="31" customFormat="false" ht="12.75" hidden="false" customHeight="false" outlineLevel="0" collapsed="false">
      <c r="N31" s="0" t="n">
        <v>0.000437060926589969</v>
      </c>
      <c r="O31" s="0" t="n">
        <v>0.985975991478073</v>
      </c>
      <c r="P31" s="0" t="n">
        <v>0.00433343193944361</v>
      </c>
      <c r="Q31" s="0" t="n">
        <v>0.000374612166057744</v>
      </c>
      <c r="R31" s="0" t="n">
        <v>0.000429740246004921</v>
      </c>
      <c r="S31" s="0" t="n">
        <v>0.00552716901765463</v>
      </c>
      <c r="T31" s="0" t="n">
        <v>0.000452282819655756</v>
      </c>
      <c r="AF31" s="1" t="n">
        <f aca="false">AF30+1</f>
        <v>30</v>
      </c>
      <c r="AG31" s="1" t="n">
        <v>1.65</v>
      </c>
    </row>
    <row r="32" customFormat="false" ht="12.75" hidden="false" customHeight="false" outlineLevel="0" collapsed="false">
      <c r="AF32" s="1" t="n">
        <f aca="false">AF31+1</f>
        <v>31</v>
      </c>
      <c r="AG32" s="1" t="n">
        <v>0.417777777777778</v>
      </c>
    </row>
    <row r="33" customFormat="false" ht="12.75" hidden="false" customHeight="false" outlineLevel="0" collapsed="false">
      <c r="AF33" s="1" t="n">
        <f aca="false">AF32+1</f>
        <v>32</v>
      </c>
      <c r="AG33" s="1" t="n">
        <v>0.408055555555556</v>
      </c>
    </row>
    <row r="34" customFormat="false" ht="12.75" hidden="false" customHeight="false" outlineLevel="0" collapsed="false">
      <c r="AF34" s="1" t="n">
        <f aca="false">AF33+1</f>
        <v>33</v>
      </c>
      <c r="AG34" s="1" t="n">
        <v>0.417222222222222</v>
      </c>
    </row>
    <row r="35" customFormat="false" ht="12.75" hidden="false" customHeight="false" outlineLevel="0" collapsed="false">
      <c r="AF35" s="1" t="n">
        <f aca="false">AF34+1</f>
        <v>34</v>
      </c>
      <c r="AG35" s="1" t="n">
        <v>0.426666666666667</v>
      </c>
    </row>
    <row r="36" customFormat="false" ht="12.75" hidden="false" customHeight="false" outlineLevel="0" collapsed="false">
      <c r="B36" s="0" t="s">
        <v>1</v>
      </c>
      <c r="C36" s="0" t="s">
        <v>44</v>
      </c>
      <c r="E36" s="6" t="s">
        <v>64</v>
      </c>
      <c r="F36" s="6" t="s">
        <v>65</v>
      </c>
      <c r="G36" s="6" t="s">
        <v>58</v>
      </c>
      <c r="AF36" s="1" t="n">
        <f aca="false">AF35+1</f>
        <v>35</v>
      </c>
      <c r="AG36" s="1" t="n">
        <v>0.422222222222222</v>
      </c>
    </row>
    <row r="37" customFormat="false" ht="12.75" hidden="false" customHeight="false" outlineLevel="0" collapsed="false">
      <c r="B37" s="0" t="s">
        <v>2</v>
      </c>
      <c r="C37" s="0" t="s">
        <v>45</v>
      </c>
      <c r="E37" s="3" t="s">
        <v>66</v>
      </c>
      <c r="F37" s="3" t="s">
        <v>67</v>
      </c>
      <c r="G37" s="3" t="n">
        <v>9.84605263157895</v>
      </c>
      <c r="AF37" s="1" t="n">
        <f aca="false">AF36+1</f>
        <v>36</v>
      </c>
      <c r="AG37" s="1" t="n">
        <v>0.425</v>
      </c>
    </row>
    <row r="38" customFormat="false" ht="12.75" hidden="false" customHeight="false" outlineLevel="0" collapsed="false">
      <c r="B38" s="0" t="s">
        <v>3</v>
      </c>
      <c r="C38" s="0" t="s">
        <v>48</v>
      </c>
      <c r="E38" s="3" t="s">
        <v>66</v>
      </c>
      <c r="F38" s="3" t="s">
        <v>67</v>
      </c>
      <c r="G38" s="3" t="n">
        <v>9.76105263157895</v>
      </c>
      <c r="AF38" s="1" t="n">
        <f aca="false">AF37+1</f>
        <v>37</v>
      </c>
      <c r="AG38" s="1" t="n">
        <v>0.421111111111111</v>
      </c>
    </row>
    <row r="39" customFormat="false" ht="12.75" hidden="false" customHeight="false" outlineLevel="0" collapsed="false">
      <c r="B39" s="0" t="s">
        <v>49</v>
      </c>
      <c r="E39" s="3" t="s">
        <v>66</v>
      </c>
      <c r="F39" s="3" t="s">
        <v>67</v>
      </c>
      <c r="G39" s="3" t="n">
        <v>9.985</v>
      </c>
      <c r="P39" s="0" t="s">
        <v>46</v>
      </c>
      <c r="Q39" s="0" t="s">
        <v>47</v>
      </c>
      <c r="AF39" s="1" t="n">
        <f aca="false">AF38+1</f>
        <v>38</v>
      </c>
      <c r="AG39" s="1" t="n">
        <v>0.398055555555556</v>
      </c>
    </row>
    <row r="40" customFormat="false" ht="12.75" hidden="false" customHeight="false" outlineLevel="0" collapsed="false">
      <c r="B40" s="0" t="s">
        <v>50</v>
      </c>
      <c r="C40" s="0" t="n">
        <v>-1</v>
      </c>
      <c r="E40" s="3" t="s">
        <v>66</v>
      </c>
      <c r="F40" s="3" t="s">
        <v>67</v>
      </c>
      <c r="G40" s="3" t="n">
        <v>9.80210526315789</v>
      </c>
      <c r="O40" s="0" t="s">
        <v>44</v>
      </c>
      <c r="P40" s="0" t="n">
        <v>0.0271484830716315</v>
      </c>
      <c r="Q40" s="0" t="n">
        <v>0.000437060926589969</v>
      </c>
      <c r="AF40" s="1" t="n">
        <f aca="false">AF39+1</f>
        <v>39</v>
      </c>
      <c r="AG40" s="1" t="n">
        <v>0.394722222222222</v>
      </c>
    </row>
    <row r="41" customFormat="false" ht="12.75" hidden="false" customHeight="false" outlineLevel="0" collapsed="false">
      <c r="B41" s="0" t="s">
        <v>52</v>
      </c>
      <c r="C41" s="0" t="n">
        <v>1</v>
      </c>
      <c r="E41" s="3" t="s">
        <v>66</v>
      </c>
      <c r="F41" s="3" t="s">
        <v>67</v>
      </c>
      <c r="G41" s="3" t="n">
        <v>9.90763157894737</v>
      </c>
      <c r="O41" s="0" t="s">
        <v>45</v>
      </c>
      <c r="P41" s="0" t="n">
        <v>0.677920400163974</v>
      </c>
      <c r="Q41" s="0" t="n">
        <v>0.985975991478073</v>
      </c>
      <c r="AF41" s="1" t="n">
        <f aca="false">AF40+1</f>
        <v>40</v>
      </c>
      <c r="AG41" s="1" t="n">
        <v>0.421111111111111</v>
      </c>
    </row>
    <row r="42" customFormat="false" ht="12.75" hidden="false" customHeight="false" outlineLevel="0" collapsed="false">
      <c r="E42" s="3" t="s">
        <v>66</v>
      </c>
      <c r="F42" s="3" t="s">
        <v>67</v>
      </c>
      <c r="G42" s="3" t="n">
        <v>9.98684210526316</v>
      </c>
      <c r="O42" s="0" t="s">
        <v>51</v>
      </c>
      <c r="P42" s="0" t="n">
        <v>0.105777761573652</v>
      </c>
      <c r="Q42" s="0" t="n">
        <v>0.00433343193944361</v>
      </c>
      <c r="AF42" s="1" t="n">
        <f aca="false">AF41+1</f>
        <v>41</v>
      </c>
      <c r="AG42" s="1" t="n">
        <v>2.52416666666667</v>
      </c>
    </row>
    <row r="43" customFormat="false" ht="12.75" hidden="false" customHeight="false" outlineLevel="0" collapsed="false">
      <c r="E43" s="3" t="s">
        <v>66</v>
      </c>
      <c r="F43" s="3" t="s">
        <v>67</v>
      </c>
      <c r="G43" s="3" t="n">
        <v>9.74973684210526</v>
      </c>
      <c r="O43" s="0" t="s">
        <v>53</v>
      </c>
      <c r="P43" s="0" t="n">
        <v>0.027047788372418</v>
      </c>
      <c r="Q43" s="0" t="n">
        <v>0.000374612166057744</v>
      </c>
      <c r="AF43" s="1" t="n">
        <f aca="false">AF42+1</f>
        <v>42</v>
      </c>
      <c r="AG43" s="1" t="n">
        <v>2.44472222222222</v>
      </c>
    </row>
    <row r="44" customFormat="false" ht="12.75" hidden="false" customHeight="false" outlineLevel="0" collapsed="false">
      <c r="E44" s="3" t="s">
        <v>66</v>
      </c>
      <c r="F44" s="3" t="s">
        <v>67</v>
      </c>
      <c r="G44" s="3" t="n">
        <v>9.81</v>
      </c>
      <c r="O44" s="0" t="s">
        <v>54</v>
      </c>
      <c r="P44" s="0" t="n">
        <v>0.0276347850487421</v>
      </c>
      <c r="Q44" s="0" t="n">
        <v>0.000429740246004921</v>
      </c>
      <c r="AF44" s="1" t="n">
        <f aca="false">AF43+1</f>
        <v>43</v>
      </c>
      <c r="AG44" s="1" t="n">
        <v>2.53222222222222</v>
      </c>
    </row>
    <row r="45" customFormat="false" ht="12.75" hidden="false" customHeight="false" outlineLevel="0" collapsed="false">
      <c r="E45" s="3" t="s">
        <v>66</v>
      </c>
      <c r="F45" s="3" t="s">
        <v>67</v>
      </c>
      <c r="G45" s="3" t="n">
        <v>9.85552631578947</v>
      </c>
      <c r="O45" s="0" t="s">
        <v>55</v>
      </c>
      <c r="P45" s="0" t="n">
        <v>0.106304199671291</v>
      </c>
      <c r="Q45" s="0" t="n">
        <v>0.00552716901765463</v>
      </c>
      <c r="AF45" s="1" t="n">
        <f aca="false">AF44+1</f>
        <v>44</v>
      </c>
      <c r="AG45" s="1" t="n">
        <v>2.49611111111111</v>
      </c>
    </row>
    <row r="46" customFormat="false" ht="12.75" hidden="false" customHeight="false" outlineLevel="0" collapsed="false">
      <c r="E46" s="3" t="s">
        <v>66</v>
      </c>
      <c r="F46" s="3" t="s">
        <v>67</v>
      </c>
      <c r="G46" s="3" t="n">
        <v>9.83894736842105</v>
      </c>
      <c r="O46" s="0" t="s">
        <v>56</v>
      </c>
      <c r="P46" s="0" t="n">
        <v>0.0276529464119578</v>
      </c>
      <c r="Q46" s="0" t="n">
        <v>0.000452282819655756</v>
      </c>
      <c r="AF46" s="1" t="n">
        <f aca="false">AF45+1</f>
        <v>45</v>
      </c>
      <c r="AG46" s="1" t="n">
        <v>2.56583333333333</v>
      </c>
    </row>
    <row r="47" customFormat="false" ht="12.75" hidden="false" customHeight="false" outlineLevel="0" collapsed="false">
      <c r="E47" s="3" t="s">
        <v>66</v>
      </c>
      <c r="F47" s="3" t="s">
        <v>68</v>
      </c>
      <c r="G47" s="3" t="n">
        <v>1.01394736842105</v>
      </c>
      <c r="AF47" s="1" t="n">
        <f aca="false">AF46+1</f>
        <v>46</v>
      </c>
      <c r="AG47" s="1" t="n">
        <v>2.46416666666667</v>
      </c>
    </row>
    <row r="48" customFormat="false" ht="12.75" hidden="false" customHeight="false" outlineLevel="0" collapsed="false">
      <c r="E48" s="3" t="s">
        <v>66</v>
      </c>
      <c r="F48" s="3" t="s">
        <v>68</v>
      </c>
      <c r="G48" s="3" t="n">
        <v>0.957368421052632</v>
      </c>
      <c r="AF48" s="1" t="n">
        <f aca="false">AF47+1</f>
        <v>47</v>
      </c>
      <c r="AG48" s="1" t="n">
        <v>2.48972222222222</v>
      </c>
    </row>
    <row r="49" customFormat="false" ht="12.75" hidden="false" customHeight="false" outlineLevel="0" collapsed="false">
      <c r="E49" s="3" t="s">
        <v>66</v>
      </c>
      <c r="F49" s="3" t="s">
        <v>68</v>
      </c>
      <c r="G49" s="3" t="n">
        <v>1.00105263157895</v>
      </c>
      <c r="AF49" s="1" t="n">
        <f aca="false">AF48+1</f>
        <v>48</v>
      </c>
      <c r="AG49" s="1" t="n">
        <v>2.4775</v>
      </c>
    </row>
    <row r="50" customFormat="false" ht="12.75" hidden="false" customHeight="false" outlineLevel="0" collapsed="false">
      <c r="E50" s="3" t="s">
        <v>66</v>
      </c>
      <c r="F50" s="3" t="s">
        <v>68</v>
      </c>
      <c r="G50" s="3" t="n">
        <v>0.995263157894737</v>
      </c>
      <c r="AF50" s="1" t="n">
        <f aca="false">AF49+1</f>
        <v>49</v>
      </c>
      <c r="AG50" s="1" t="n">
        <v>2.47277777777778</v>
      </c>
    </row>
    <row r="51" customFormat="false" ht="12.75" hidden="false" customHeight="false" outlineLevel="0" collapsed="false">
      <c r="E51" s="3" t="s">
        <v>66</v>
      </c>
      <c r="F51" s="3" t="s">
        <v>68</v>
      </c>
      <c r="G51" s="3" t="n">
        <v>0.932105263157895</v>
      </c>
      <c r="AF51" s="1" t="n">
        <f aca="false">AF50+1</f>
        <v>50</v>
      </c>
      <c r="AG51" s="1" t="n">
        <v>2.49666666666667</v>
      </c>
    </row>
    <row r="52" customFormat="false" ht="12.75" hidden="false" customHeight="false" outlineLevel="0" collapsed="false">
      <c r="E52" s="3" t="s">
        <v>66</v>
      </c>
      <c r="F52" s="3" t="s">
        <v>68</v>
      </c>
      <c r="G52" s="3" t="n">
        <v>0.990526315789474</v>
      </c>
      <c r="AF52" s="1" t="n">
        <f aca="false">AF51+1</f>
        <v>51</v>
      </c>
      <c r="AG52" s="1" t="n">
        <v>0.432222222222222</v>
      </c>
    </row>
    <row r="53" customFormat="false" ht="12.75" hidden="false" customHeight="false" outlineLevel="0" collapsed="false">
      <c r="E53" s="3" t="s">
        <v>66</v>
      </c>
      <c r="F53" s="3" t="s">
        <v>68</v>
      </c>
      <c r="G53" s="3" t="n">
        <v>0.958947368421053</v>
      </c>
      <c r="AF53" s="1" t="n">
        <f aca="false">AF52+1</f>
        <v>52</v>
      </c>
      <c r="AG53" s="1" t="n">
        <v>0.421666666666667</v>
      </c>
    </row>
    <row r="54" customFormat="false" ht="12.75" hidden="false" customHeight="false" outlineLevel="0" collapsed="false">
      <c r="E54" s="3" t="s">
        <v>66</v>
      </c>
      <c r="F54" s="3" t="s">
        <v>68</v>
      </c>
      <c r="G54" s="3" t="n">
        <v>0.980263157894737</v>
      </c>
      <c r="AF54" s="1" t="n">
        <f aca="false">AF53+1</f>
        <v>53</v>
      </c>
      <c r="AG54" s="1" t="n">
        <v>0.418888888888889</v>
      </c>
    </row>
    <row r="55" customFormat="false" ht="12.75" hidden="false" customHeight="false" outlineLevel="0" collapsed="false">
      <c r="E55" s="3" t="s">
        <v>66</v>
      </c>
      <c r="F55" s="3" t="s">
        <v>68</v>
      </c>
      <c r="G55" s="3" t="n">
        <v>0.987631578947368</v>
      </c>
      <c r="AF55" s="1" t="n">
        <f aca="false">AF54+1</f>
        <v>54</v>
      </c>
      <c r="AG55" s="1" t="n">
        <v>0.443055555555556</v>
      </c>
    </row>
    <row r="56" customFormat="false" ht="12.75" hidden="false" customHeight="false" outlineLevel="0" collapsed="false">
      <c r="E56" s="3" t="s">
        <v>66</v>
      </c>
      <c r="F56" s="3" t="s">
        <v>68</v>
      </c>
      <c r="G56" s="3" t="n">
        <v>0.976842105263158</v>
      </c>
      <c r="AF56" s="1" t="n">
        <f aca="false">AF55+1</f>
        <v>55</v>
      </c>
      <c r="AG56" s="1" t="n">
        <v>0.415833333333333</v>
      </c>
    </row>
    <row r="57" customFormat="false" ht="12.75" hidden="false" customHeight="false" outlineLevel="0" collapsed="false">
      <c r="E57" s="3" t="s">
        <v>66</v>
      </c>
      <c r="F57" s="3" t="s">
        <v>69</v>
      </c>
      <c r="G57" s="3" t="n">
        <v>1.00710526315789</v>
      </c>
      <c r="AF57" s="1" t="n">
        <f aca="false">AF56+1</f>
        <v>56</v>
      </c>
      <c r="AG57" s="1" t="n">
        <v>0.416388888888889</v>
      </c>
    </row>
    <row r="58" customFormat="false" ht="12.75" hidden="false" customHeight="false" outlineLevel="0" collapsed="false">
      <c r="E58" s="3" t="s">
        <v>66</v>
      </c>
      <c r="F58" s="3" t="s">
        <v>69</v>
      </c>
      <c r="G58" s="3" t="n">
        <v>0.958684210526316</v>
      </c>
      <c r="AF58" s="1" t="n">
        <f aca="false">AF57+1</f>
        <v>57</v>
      </c>
      <c r="AG58" s="1" t="n">
        <v>0.393055555555556</v>
      </c>
    </row>
    <row r="59" customFormat="false" ht="12.75" hidden="false" customHeight="false" outlineLevel="0" collapsed="false">
      <c r="E59" s="3" t="s">
        <v>66</v>
      </c>
      <c r="F59" s="3" t="s">
        <v>69</v>
      </c>
      <c r="G59" s="3" t="n">
        <v>0.993947368421053</v>
      </c>
      <c r="AF59" s="1" t="n">
        <f aca="false">AF58+1</f>
        <v>58</v>
      </c>
      <c r="AG59" s="1" t="n">
        <v>0.406111111111111</v>
      </c>
    </row>
    <row r="60" customFormat="false" ht="12.75" hidden="false" customHeight="false" outlineLevel="0" collapsed="false">
      <c r="E60" s="3" t="s">
        <v>66</v>
      </c>
      <c r="F60" s="3" t="s">
        <v>69</v>
      </c>
      <c r="G60" s="3" t="n">
        <v>1</v>
      </c>
      <c r="AF60" s="1" t="n">
        <f aca="false">AF59+1</f>
        <v>59</v>
      </c>
      <c r="AG60" s="1" t="n">
        <v>0.4</v>
      </c>
    </row>
    <row r="61" customFormat="false" ht="12.75" hidden="false" customHeight="false" outlineLevel="0" collapsed="false">
      <c r="E61" s="3" t="s">
        <v>66</v>
      </c>
      <c r="F61" s="3" t="s">
        <v>69</v>
      </c>
      <c r="G61" s="3" t="n">
        <v>0.932894736842105</v>
      </c>
      <c r="AF61" s="1" t="n">
        <f aca="false">AF60+1</f>
        <v>60</v>
      </c>
      <c r="AG61" s="1" t="n">
        <v>0.4175</v>
      </c>
    </row>
    <row r="62" customFormat="false" ht="12.75" hidden="false" customHeight="false" outlineLevel="0" collapsed="false">
      <c r="E62" s="3" t="s">
        <v>66</v>
      </c>
      <c r="F62" s="3" t="s">
        <v>69</v>
      </c>
      <c r="G62" s="3" t="n">
        <v>0.993421052631579</v>
      </c>
      <c r="AF62" s="1" t="n">
        <f aca="false">AF61+1</f>
        <v>61</v>
      </c>
      <c r="AG62" s="1" t="n">
        <v>1.71222222222222</v>
      </c>
    </row>
    <row r="63" customFormat="false" ht="12.75" hidden="false" customHeight="false" outlineLevel="0" collapsed="false">
      <c r="E63" s="3" t="s">
        <v>66</v>
      </c>
      <c r="F63" s="3" t="s">
        <v>69</v>
      </c>
      <c r="G63" s="3" t="n">
        <v>0.958157894736842</v>
      </c>
      <c r="AF63" s="1" t="n">
        <f aca="false">AF62+1</f>
        <v>62</v>
      </c>
      <c r="AG63" s="1" t="n">
        <v>1.64722222222222</v>
      </c>
    </row>
    <row r="64" customFormat="false" ht="12.75" hidden="false" customHeight="false" outlineLevel="0" collapsed="false">
      <c r="E64" s="3" t="s">
        <v>66</v>
      </c>
      <c r="F64" s="3" t="s">
        <v>69</v>
      </c>
      <c r="G64" s="3" t="n">
        <v>0.983947368421053</v>
      </c>
      <c r="AF64" s="1" t="n">
        <f aca="false">AF63+1</f>
        <v>63</v>
      </c>
      <c r="AG64" s="1" t="n">
        <v>1.77611111111111</v>
      </c>
    </row>
    <row r="65" customFormat="false" ht="12.75" hidden="false" customHeight="false" outlineLevel="0" collapsed="false">
      <c r="E65" s="3" t="s">
        <v>66</v>
      </c>
      <c r="F65" s="3" t="s">
        <v>69</v>
      </c>
      <c r="G65" s="3" t="n">
        <v>0.981052631578947</v>
      </c>
      <c r="AF65" s="1" t="n">
        <f aca="false">AF64+1</f>
        <v>64</v>
      </c>
      <c r="AG65" s="1" t="n">
        <v>1.67694444444444</v>
      </c>
    </row>
    <row r="66" customFormat="false" ht="12.75" hidden="false" customHeight="false" outlineLevel="0" collapsed="false">
      <c r="E66" s="3" t="s">
        <v>66</v>
      </c>
      <c r="F66" s="3" t="s">
        <v>69</v>
      </c>
      <c r="G66" s="3" t="n">
        <v>0.987894736842105</v>
      </c>
      <c r="AF66" s="1" t="n">
        <f aca="false">AF65+1</f>
        <v>65</v>
      </c>
      <c r="AG66" s="1" t="n">
        <v>1.59694444444444</v>
      </c>
    </row>
    <row r="67" customFormat="false" ht="12.75" hidden="false" customHeight="false" outlineLevel="0" collapsed="false">
      <c r="E67" s="3" t="s">
        <v>66</v>
      </c>
      <c r="F67" s="3" t="s">
        <v>70</v>
      </c>
      <c r="G67" s="3" t="n">
        <v>9.29657894736842</v>
      </c>
      <c r="AF67" s="1" t="n">
        <f aca="false">AF66+1</f>
        <v>66</v>
      </c>
      <c r="AG67" s="1" t="n">
        <v>1.68388888888889</v>
      </c>
    </row>
    <row r="68" customFormat="false" ht="12.75" hidden="false" customHeight="false" outlineLevel="0" collapsed="false">
      <c r="E68" s="3" t="s">
        <v>66</v>
      </c>
      <c r="F68" s="3" t="s">
        <v>70</v>
      </c>
      <c r="G68" s="3" t="n">
        <v>9.30842105263158</v>
      </c>
      <c r="AF68" s="1" t="n">
        <f aca="false">AF67+1</f>
        <v>67</v>
      </c>
      <c r="AG68" s="1" t="n">
        <v>1.71138888888889</v>
      </c>
    </row>
    <row r="69" customFormat="false" ht="12.75" hidden="false" customHeight="false" outlineLevel="0" collapsed="false">
      <c r="E69" s="3" t="s">
        <v>66</v>
      </c>
      <c r="F69" s="3" t="s">
        <v>70</v>
      </c>
      <c r="G69" s="3" t="n">
        <v>9.43631578947368</v>
      </c>
      <c r="AF69" s="1" t="n">
        <f aca="false">AF68+1</f>
        <v>68</v>
      </c>
      <c r="AG69" s="1" t="n">
        <v>1.70416666666667</v>
      </c>
    </row>
    <row r="70" customFormat="false" ht="12.75" hidden="false" customHeight="false" outlineLevel="0" collapsed="false">
      <c r="E70" s="3" t="s">
        <v>66</v>
      </c>
      <c r="F70" s="3" t="s">
        <v>70</v>
      </c>
      <c r="G70" s="3" t="n">
        <v>9.31973684210526</v>
      </c>
      <c r="AF70" s="1" t="n">
        <f aca="false">AF69+1</f>
        <v>69</v>
      </c>
      <c r="AG70" s="1" t="n">
        <v>1.70333333333333</v>
      </c>
    </row>
    <row r="71" customFormat="false" ht="12.75" hidden="false" customHeight="false" outlineLevel="0" collapsed="false">
      <c r="E71" s="3" t="s">
        <v>66</v>
      </c>
      <c r="F71" s="3" t="s">
        <v>70</v>
      </c>
      <c r="G71" s="3" t="n">
        <v>9.34578947368421</v>
      </c>
      <c r="AF71" s="1" t="n">
        <f aca="false">AF70+1</f>
        <v>70</v>
      </c>
      <c r="AG71" s="1" t="n">
        <v>1.64583333333333</v>
      </c>
    </row>
    <row r="72" customFormat="false" ht="12.75" hidden="false" customHeight="false" outlineLevel="0" collapsed="false">
      <c r="E72" s="3" t="s">
        <v>66</v>
      </c>
      <c r="F72" s="3" t="s">
        <v>70</v>
      </c>
      <c r="G72" s="3" t="n">
        <v>9.44315789473684</v>
      </c>
      <c r="AF72" s="1" t="n">
        <f aca="false">AF71+1</f>
        <v>71</v>
      </c>
      <c r="AG72" s="1" t="n">
        <v>0.433611111111111</v>
      </c>
    </row>
    <row r="73" customFormat="false" ht="12.75" hidden="false" customHeight="false" outlineLevel="0" collapsed="false">
      <c r="E73" s="3" t="s">
        <v>66</v>
      </c>
      <c r="F73" s="3" t="s">
        <v>70</v>
      </c>
      <c r="G73" s="3" t="n">
        <v>9.19526315789474</v>
      </c>
      <c r="AF73" s="1" t="n">
        <f aca="false">AF72+1</f>
        <v>72</v>
      </c>
      <c r="AG73" s="1" t="n">
        <v>0.423888888888889</v>
      </c>
    </row>
    <row r="74" customFormat="false" ht="12.75" hidden="false" customHeight="false" outlineLevel="0" collapsed="false">
      <c r="E74" s="3" t="s">
        <v>66</v>
      </c>
      <c r="F74" s="3" t="s">
        <v>70</v>
      </c>
      <c r="G74" s="3" t="n">
        <v>9.33473684210526</v>
      </c>
      <c r="AF74" s="1" t="n">
        <f aca="false">AF73+1</f>
        <v>73</v>
      </c>
      <c r="AG74" s="1" t="n">
        <v>0.43</v>
      </c>
    </row>
    <row r="75" customFormat="false" ht="12.75" hidden="false" customHeight="false" outlineLevel="0" collapsed="false">
      <c r="E75" s="3" t="s">
        <v>66</v>
      </c>
      <c r="F75" s="3" t="s">
        <v>70</v>
      </c>
      <c r="G75" s="3" t="n">
        <v>9.24315789473684</v>
      </c>
      <c r="AF75" s="1" t="n">
        <f aca="false">AF74+1</f>
        <v>74</v>
      </c>
      <c r="AG75" s="1" t="n">
        <v>0.437777777777778</v>
      </c>
    </row>
    <row r="76" customFormat="false" ht="12.75" hidden="false" customHeight="false" outlineLevel="0" collapsed="false">
      <c r="E76" s="3" t="s">
        <v>66</v>
      </c>
      <c r="F76" s="3" t="s">
        <v>70</v>
      </c>
      <c r="G76" s="3" t="n">
        <v>9.33078947368421</v>
      </c>
      <c r="AF76" s="1" t="n">
        <f aca="false">AF75+1</f>
        <v>75</v>
      </c>
      <c r="AG76" s="1" t="n">
        <v>0.416666666666667</v>
      </c>
    </row>
    <row r="77" customFormat="false" ht="12.75" hidden="false" customHeight="false" outlineLevel="0" collapsed="false">
      <c r="E77" s="3" t="s">
        <v>66</v>
      </c>
      <c r="F77" s="3" t="s">
        <v>71</v>
      </c>
      <c r="G77" s="3" t="n">
        <v>9.83842105263158</v>
      </c>
      <c r="AF77" s="1" t="n">
        <f aca="false">AF76+1</f>
        <v>76</v>
      </c>
      <c r="AG77" s="1" t="n">
        <v>0.409444444444444</v>
      </c>
    </row>
    <row r="78" customFormat="false" ht="12.75" hidden="false" customHeight="false" outlineLevel="0" collapsed="false">
      <c r="E78" s="3" t="s">
        <v>66</v>
      </c>
      <c r="F78" s="3" t="s">
        <v>71</v>
      </c>
      <c r="G78" s="3" t="n">
        <v>9.71842105263158</v>
      </c>
      <c r="AF78" s="1" t="n">
        <f aca="false">AF77+1</f>
        <v>77</v>
      </c>
      <c r="AG78" s="1" t="n">
        <v>0.414444444444444</v>
      </c>
    </row>
    <row r="79" customFormat="false" ht="12.75" hidden="false" customHeight="false" outlineLevel="0" collapsed="false">
      <c r="E79" s="3" t="s">
        <v>66</v>
      </c>
      <c r="F79" s="3" t="s">
        <v>71</v>
      </c>
      <c r="G79" s="3" t="n">
        <v>9.94315789473684</v>
      </c>
      <c r="AF79" s="1" t="n">
        <f aca="false">AF78+1</f>
        <v>78</v>
      </c>
      <c r="AG79" s="1" t="n">
        <v>0.386944444444444</v>
      </c>
    </row>
    <row r="80" customFormat="false" ht="12.75" hidden="false" customHeight="false" outlineLevel="0" collapsed="false">
      <c r="E80" s="3" t="s">
        <v>66</v>
      </c>
      <c r="F80" s="3" t="s">
        <v>71</v>
      </c>
      <c r="G80" s="3" t="n">
        <v>9.79131578947368</v>
      </c>
      <c r="AF80" s="1" t="n">
        <f aca="false">AF79+1</f>
        <v>79</v>
      </c>
      <c r="AG80" s="1" t="n">
        <v>0.386111111111111</v>
      </c>
    </row>
    <row r="81" customFormat="false" ht="12.75" hidden="false" customHeight="false" outlineLevel="0" collapsed="false">
      <c r="E81" s="3" t="s">
        <v>66</v>
      </c>
      <c r="F81" s="3" t="s">
        <v>71</v>
      </c>
      <c r="G81" s="3" t="n">
        <v>9.91789473684211</v>
      </c>
      <c r="AF81" s="1" t="n">
        <f aca="false">AF80+1</f>
        <v>80</v>
      </c>
      <c r="AG81" s="1" t="n">
        <v>0.406666666666667</v>
      </c>
    </row>
    <row r="82" customFormat="false" ht="12.75" hidden="false" customHeight="false" outlineLevel="0" collapsed="false">
      <c r="E82" s="3" t="s">
        <v>66</v>
      </c>
      <c r="F82" s="3" t="s">
        <v>71</v>
      </c>
      <c r="G82" s="3" t="n">
        <v>10.0384210526316</v>
      </c>
      <c r="AF82" s="1" t="n">
        <f aca="false">AF81+1</f>
        <v>81</v>
      </c>
    </row>
    <row r="83" customFormat="false" ht="12.75" hidden="false" customHeight="false" outlineLevel="0" collapsed="false">
      <c r="E83" s="3" t="s">
        <v>66</v>
      </c>
      <c r="F83" s="3" t="s">
        <v>71</v>
      </c>
      <c r="G83" s="3" t="n">
        <v>9.80315789473684</v>
      </c>
      <c r="AF83" s="1" t="n">
        <f aca="false">AF82+1</f>
        <v>82</v>
      </c>
    </row>
    <row r="84" customFormat="false" ht="12.75" hidden="false" customHeight="false" outlineLevel="0" collapsed="false">
      <c r="E84" s="3" t="s">
        <v>66</v>
      </c>
      <c r="F84" s="3" t="s">
        <v>71</v>
      </c>
      <c r="G84" s="3" t="n">
        <v>9.75789473684211</v>
      </c>
      <c r="AF84" s="1" t="n">
        <f aca="false">AF83+1</f>
        <v>83</v>
      </c>
    </row>
    <row r="85" customFormat="false" ht="12.75" hidden="false" customHeight="false" outlineLevel="0" collapsed="false">
      <c r="E85" s="3" t="s">
        <v>66</v>
      </c>
      <c r="F85" s="3" t="s">
        <v>71</v>
      </c>
      <c r="G85" s="3" t="n">
        <v>9.78394736842105</v>
      </c>
      <c r="AF85" s="1" t="n">
        <f aca="false">AF84+1</f>
        <v>84</v>
      </c>
    </row>
    <row r="86" customFormat="false" ht="12.75" hidden="false" customHeight="false" outlineLevel="0" collapsed="false">
      <c r="E86" s="3" t="s">
        <v>66</v>
      </c>
      <c r="F86" s="3" t="s">
        <v>71</v>
      </c>
      <c r="G86" s="3" t="n">
        <v>9.82736842105263</v>
      </c>
      <c r="AF86" s="1" t="n">
        <f aca="false">AF85+1</f>
        <v>85</v>
      </c>
    </row>
    <row r="87" customFormat="false" ht="12.75" hidden="false" customHeight="false" outlineLevel="0" collapsed="false">
      <c r="E87" s="3" t="s">
        <v>66</v>
      </c>
      <c r="F87" s="3" t="s">
        <v>72</v>
      </c>
      <c r="G87" s="3" t="n">
        <v>1.00763157894737</v>
      </c>
      <c r="AF87" s="1" t="n">
        <f aca="false">AF86+1</f>
        <v>86</v>
      </c>
    </row>
    <row r="88" customFormat="false" ht="12.75" hidden="false" customHeight="false" outlineLevel="0" collapsed="false">
      <c r="E88" s="3" t="s">
        <v>66</v>
      </c>
      <c r="F88" s="3" t="s">
        <v>72</v>
      </c>
      <c r="G88" s="3" t="n">
        <v>0.965526315789474</v>
      </c>
      <c r="AF88" s="1" t="n">
        <f aca="false">AF87+1</f>
        <v>87</v>
      </c>
    </row>
    <row r="89" customFormat="false" ht="12.75" hidden="false" customHeight="false" outlineLevel="0" collapsed="false">
      <c r="E89" s="3" t="s">
        <v>66</v>
      </c>
      <c r="F89" s="3" t="s">
        <v>72</v>
      </c>
      <c r="G89" s="3" t="n">
        <v>0.994210526315789</v>
      </c>
      <c r="AF89" s="1" t="n">
        <f aca="false">AF88+1</f>
        <v>88</v>
      </c>
    </row>
    <row r="90" customFormat="false" ht="12.75" hidden="false" customHeight="false" outlineLevel="0" collapsed="false">
      <c r="E90" s="3" t="s">
        <v>66</v>
      </c>
      <c r="F90" s="3" t="s">
        <v>72</v>
      </c>
      <c r="G90" s="3" t="n">
        <v>1.00657894736842</v>
      </c>
      <c r="AF90" s="1" t="n">
        <f aca="false">AF89+1</f>
        <v>89</v>
      </c>
    </row>
    <row r="91" customFormat="false" ht="12.75" hidden="false" customHeight="false" outlineLevel="0" collapsed="false">
      <c r="E91" s="3" t="s">
        <v>66</v>
      </c>
      <c r="F91" s="3" t="s">
        <v>72</v>
      </c>
      <c r="G91" s="3" t="n">
        <v>0.940526315789474</v>
      </c>
      <c r="AF91" s="1" t="n">
        <f aca="false">AF90+1</f>
        <v>90</v>
      </c>
    </row>
    <row r="92" customFormat="false" ht="12.75" hidden="false" customHeight="false" outlineLevel="0" collapsed="false">
      <c r="E92" s="3" t="s">
        <v>66</v>
      </c>
      <c r="F92" s="3" t="s">
        <v>72</v>
      </c>
      <c r="G92" s="3" t="n">
        <v>0.989210526315789</v>
      </c>
      <c r="AF92" s="1" t="n">
        <f aca="false">AF91+1</f>
        <v>91</v>
      </c>
    </row>
    <row r="93" customFormat="false" ht="12.75" hidden="false" customHeight="false" outlineLevel="0" collapsed="false">
      <c r="E93" s="3" t="s">
        <v>66</v>
      </c>
      <c r="F93" s="3" t="s">
        <v>72</v>
      </c>
      <c r="G93" s="3" t="n">
        <v>0.956052631578947</v>
      </c>
      <c r="AF93" s="1" t="n">
        <f aca="false">AF92+1</f>
        <v>92</v>
      </c>
    </row>
    <row r="94" customFormat="false" ht="12.75" hidden="false" customHeight="false" outlineLevel="0" collapsed="false">
      <c r="E94" s="3" t="s">
        <v>66</v>
      </c>
      <c r="F94" s="3" t="s">
        <v>72</v>
      </c>
      <c r="G94" s="3" t="n">
        <v>0.992105263157895</v>
      </c>
      <c r="AF94" s="1" t="n">
        <f aca="false">AF93+1</f>
        <v>93</v>
      </c>
    </row>
    <row r="95" customFormat="false" ht="12.75" hidden="false" customHeight="false" outlineLevel="0" collapsed="false">
      <c r="E95" s="3" t="s">
        <v>66</v>
      </c>
      <c r="F95" s="3" t="s">
        <v>72</v>
      </c>
      <c r="G95" s="3" t="n">
        <v>0.977368421052632</v>
      </c>
      <c r="AF95" s="1" t="n">
        <f aca="false">AF94+1</f>
        <v>94</v>
      </c>
    </row>
    <row r="96" customFormat="false" ht="12.75" hidden="false" customHeight="false" outlineLevel="0" collapsed="false">
      <c r="E96" s="3" t="s">
        <v>66</v>
      </c>
      <c r="F96" s="3" t="s">
        <v>72</v>
      </c>
      <c r="G96" s="3" t="n">
        <v>0.978157894736842</v>
      </c>
      <c r="AF96" s="1" t="n">
        <f aca="false">AF95+1</f>
        <v>95</v>
      </c>
    </row>
    <row r="97" customFormat="false" ht="12.75" hidden="false" customHeight="false" outlineLevel="0" collapsed="false">
      <c r="E97" s="3" t="s">
        <v>66</v>
      </c>
      <c r="F97" s="3" t="s">
        <v>73</v>
      </c>
      <c r="G97" s="3" t="n">
        <v>1.01289473684211</v>
      </c>
      <c r="AF97" s="1" t="n">
        <f aca="false">AF96+1</f>
        <v>96</v>
      </c>
    </row>
    <row r="98" customFormat="false" ht="12.75" hidden="false" customHeight="false" outlineLevel="0" collapsed="false">
      <c r="E98" s="3" t="s">
        <v>66</v>
      </c>
      <c r="F98" s="3" t="s">
        <v>73</v>
      </c>
      <c r="G98" s="3" t="n">
        <v>0.953421052631579</v>
      </c>
      <c r="AF98" s="1" t="n">
        <f aca="false">AF97+1</f>
        <v>97</v>
      </c>
    </row>
    <row r="99" customFormat="false" ht="12.75" hidden="false" customHeight="false" outlineLevel="0" collapsed="false">
      <c r="E99" s="3" t="s">
        <v>66</v>
      </c>
      <c r="F99" s="3" t="s">
        <v>73</v>
      </c>
      <c r="G99" s="3" t="n">
        <v>0.991842105263158</v>
      </c>
      <c r="AF99" s="1" t="n">
        <f aca="false">AF98+1</f>
        <v>98</v>
      </c>
    </row>
    <row r="100" customFormat="false" ht="12.75" hidden="false" customHeight="false" outlineLevel="0" collapsed="false">
      <c r="E100" s="3" t="s">
        <v>66</v>
      </c>
      <c r="F100" s="3" t="s">
        <v>73</v>
      </c>
      <c r="G100" s="3" t="n">
        <v>1</v>
      </c>
      <c r="AF100" s="1" t="n">
        <f aca="false">AF99+1</f>
        <v>99</v>
      </c>
    </row>
    <row r="101" customFormat="false" ht="12.75" hidden="false" customHeight="false" outlineLevel="0" collapsed="false">
      <c r="E101" s="3" t="s">
        <v>66</v>
      </c>
      <c r="F101" s="3" t="s">
        <v>73</v>
      </c>
      <c r="G101" s="3" t="n">
        <v>0.938157894736842</v>
      </c>
      <c r="AF101" s="1" t="n">
        <f aca="false">AF100+1</f>
        <v>100</v>
      </c>
    </row>
    <row r="102" customFormat="false" ht="12.75" hidden="false" customHeight="false" outlineLevel="0" collapsed="false">
      <c r="E102" s="3" t="s">
        <v>66</v>
      </c>
      <c r="F102" s="3" t="s">
        <v>73</v>
      </c>
      <c r="G102" s="3" t="n">
        <v>0.999210526315789</v>
      </c>
      <c r="AF102" s="1" t="n">
        <f aca="false">AF101+1</f>
        <v>101</v>
      </c>
    </row>
    <row r="103" customFormat="false" ht="12.75" hidden="false" customHeight="false" outlineLevel="0" collapsed="false">
      <c r="E103" s="3" t="s">
        <v>66</v>
      </c>
      <c r="F103" s="3" t="s">
        <v>73</v>
      </c>
      <c r="G103" s="3" t="n">
        <v>0.952105263157895</v>
      </c>
      <c r="AF103" s="1" t="n">
        <f aca="false">AF102+1</f>
        <v>102</v>
      </c>
    </row>
    <row r="104" customFormat="false" ht="12.75" hidden="false" customHeight="false" outlineLevel="0" collapsed="false">
      <c r="E104" s="3" t="s">
        <v>66</v>
      </c>
      <c r="F104" s="3" t="s">
        <v>73</v>
      </c>
      <c r="G104" s="3" t="n">
        <v>0.983947368421053</v>
      </c>
      <c r="AF104" s="1" t="n">
        <f aca="false">AF103+1</f>
        <v>103</v>
      </c>
    </row>
    <row r="105" customFormat="false" ht="12.75" hidden="false" customHeight="false" outlineLevel="0" collapsed="false">
      <c r="E105" s="3" t="s">
        <v>66</v>
      </c>
      <c r="F105" s="3" t="s">
        <v>73</v>
      </c>
      <c r="G105" s="3" t="n">
        <v>0.977894736842105</v>
      </c>
      <c r="AF105" s="1" t="n">
        <f aca="false">AF104+1</f>
        <v>104</v>
      </c>
    </row>
    <row r="106" customFormat="false" ht="12.75" hidden="false" customHeight="false" outlineLevel="0" collapsed="false">
      <c r="E106" s="3" t="s">
        <v>66</v>
      </c>
      <c r="F106" s="3" t="s">
        <v>73</v>
      </c>
      <c r="G106" s="3" t="n">
        <v>0.981052631578947</v>
      </c>
      <c r="AF106" s="1" t="n">
        <f aca="false">AF105+1</f>
        <v>105</v>
      </c>
    </row>
    <row r="107" customFormat="false" ht="12.75" hidden="false" customHeight="false" outlineLevel="0" collapsed="false">
      <c r="E107" s="3" t="s">
        <v>66</v>
      </c>
      <c r="F107" s="3" t="s">
        <v>74</v>
      </c>
      <c r="G107" s="3" t="n">
        <v>9.34868421052632</v>
      </c>
      <c r="AF107" s="1" t="n">
        <f aca="false">AF106+1</f>
        <v>106</v>
      </c>
    </row>
    <row r="108" customFormat="false" ht="12.75" hidden="false" customHeight="false" outlineLevel="0" collapsed="false">
      <c r="E108" s="3" t="s">
        <v>66</v>
      </c>
      <c r="F108" s="3" t="s">
        <v>74</v>
      </c>
      <c r="G108" s="3" t="n">
        <v>9.33289473684211</v>
      </c>
      <c r="AF108" s="1" t="n">
        <f aca="false">AF107+1</f>
        <v>107</v>
      </c>
    </row>
    <row r="109" customFormat="false" ht="12.75" hidden="false" customHeight="false" outlineLevel="0" collapsed="false">
      <c r="E109" s="3" t="s">
        <v>66</v>
      </c>
      <c r="F109" s="3" t="s">
        <v>74</v>
      </c>
      <c r="G109" s="3" t="n">
        <v>9.40842105263158</v>
      </c>
      <c r="AF109" s="1" t="n">
        <f aca="false">AF108+1</f>
        <v>108</v>
      </c>
    </row>
    <row r="110" customFormat="false" ht="12.75" hidden="false" customHeight="false" outlineLevel="0" collapsed="false">
      <c r="E110" s="3" t="s">
        <v>66</v>
      </c>
      <c r="F110" s="3" t="s">
        <v>74</v>
      </c>
      <c r="G110" s="3" t="n">
        <v>9.26684210526316</v>
      </c>
      <c r="AF110" s="1" t="n">
        <f aca="false">AF109+1</f>
        <v>109</v>
      </c>
    </row>
    <row r="111" customFormat="false" ht="12.75" hidden="false" customHeight="false" outlineLevel="0" collapsed="false">
      <c r="E111" s="3" t="s">
        <v>66</v>
      </c>
      <c r="F111" s="3" t="s">
        <v>74</v>
      </c>
      <c r="G111" s="3" t="n">
        <v>9.35552631578947</v>
      </c>
      <c r="AF111" s="1" t="n">
        <f aca="false">AF110+1</f>
        <v>110</v>
      </c>
    </row>
    <row r="112" customFormat="false" ht="12.75" hidden="false" customHeight="false" outlineLevel="0" collapsed="false">
      <c r="E112" s="3" t="s">
        <v>66</v>
      </c>
      <c r="F112" s="3" t="s">
        <v>74</v>
      </c>
      <c r="G112" s="3" t="n">
        <v>9.36184210526316</v>
      </c>
      <c r="AF112" s="1" t="n">
        <f aca="false">AF111+1</f>
        <v>111</v>
      </c>
    </row>
    <row r="113" customFormat="false" ht="12.75" hidden="false" customHeight="false" outlineLevel="0" collapsed="false">
      <c r="E113" s="3" t="s">
        <v>66</v>
      </c>
      <c r="F113" s="3" t="s">
        <v>74</v>
      </c>
      <c r="G113" s="3" t="n">
        <v>9.20921052631579</v>
      </c>
      <c r="AF113" s="1" t="n">
        <f aca="false">AF112+1</f>
        <v>112</v>
      </c>
    </row>
    <row r="114" customFormat="false" ht="12.75" hidden="false" customHeight="false" outlineLevel="0" collapsed="false">
      <c r="E114" s="3" t="s">
        <v>66</v>
      </c>
      <c r="F114" s="3" t="s">
        <v>74</v>
      </c>
      <c r="G114" s="3" t="n">
        <v>9.19368421052632</v>
      </c>
      <c r="AF114" s="1" t="n">
        <f aca="false">AF113+1</f>
        <v>113</v>
      </c>
    </row>
    <row r="115" customFormat="false" ht="12.75" hidden="false" customHeight="false" outlineLevel="0" collapsed="false">
      <c r="E115" s="3" t="s">
        <v>66</v>
      </c>
      <c r="F115" s="3" t="s">
        <v>74</v>
      </c>
      <c r="G115" s="3" t="n">
        <v>9.32842105263158</v>
      </c>
      <c r="AF115" s="1" t="n">
        <f aca="false">AF114+1</f>
        <v>114</v>
      </c>
    </row>
    <row r="116" customFormat="false" ht="12.75" hidden="false" customHeight="false" outlineLevel="0" collapsed="false">
      <c r="E116" s="3" t="s">
        <v>66</v>
      </c>
      <c r="F116" s="3" t="s">
        <v>74</v>
      </c>
      <c r="G116" s="3" t="n">
        <v>9.33236842105263</v>
      </c>
      <c r="AF116" s="1" t="n">
        <f aca="false">AF115+1</f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16"/>
  <sheetViews>
    <sheetView showFormulas="false" showGridLines="true" showRowColHeaders="true" showZeros="true" rightToLeft="false" tabSelected="false" showOutlineSymbols="true" defaultGridColor="true" view="normal" topLeftCell="A4" colorId="64" zoomScale="60" zoomScaleNormal="60" zoomScalePageLayoutView="100" workbookViewId="0">
      <selection pane="topLeft" activeCell="A14" activeCellId="0" sqref="A14"/>
    </sheetView>
  </sheetViews>
  <sheetFormatPr defaultColWidth="11.58984375" defaultRowHeight="12.75" zeroHeight="false" outlineLevelRow="0" outlineLevelCol="0"/>
  <cols>
    <col collapsed="false" customWidth="true" hidden="false" outlineLevel="0" max="21" min="21" style="0" width="11.99"/>
    <col collapsed="false" customWidth="true" hidden="false" outlineLevel="0" max="23" min="23" style="0" width="11.99"/>
  </cols>
  <sheetData>
    <row r="1" customFormat="false" ht="12.7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F1" s="1" t="n">
        <v>1</v>
      </c>
      <c r="AG1" s="1" t="n">
        <v>11.7856404839722</v>
      </c>
    </row>
    <row r="2" customFormat="false" ht="12.75" hidden="false" customHeight="false" outlineLevel="0" collapsed="false">
      <c r="B2" s="0" t="n">
        <v>1</v>
      </c>
      <c r="C2" s="0" t="n">
        <v>1</v>
      </c>
      <c r="D2" s="0" t="n">
        <v>1</v>
      </c>
      <c r="E2" s="0" t="n">
        <v>1</v>
      </c>
      <c r="F2" s="0" t="n">
        <f aca="false">C2*D2</f>
        <v>1</v>
      </c>
      <c r="G2" s="0" t="n">
        <f aca="false">C2*E2</f>
        <v>1</v>
      </c>
      <c r="H2" s="0" t="n">
        <f aca="false">D2*E2</f>
        <v>1</v>
      </c>
      <c r="I2" s="0" t="n">
        <f aca="false">C2*D2*E2</f>
        <v>1</v>
      </c>
      <c r="J2" s="1" t="n">
        <v>11.7856404839722</v>
      </c>
      <c r="K2" s="1" t="n">
        <v>11.8091760056021</v>
      </c>
      <c r="L2" s="1" t="n">
        <v>11.554784193156</v>
      </c>
      <c r="M2" s="1" t="n">
        <v>11.9115627620172</v>
      </c>
      <c r="N2" s="1" t="n">
        <v>11.7144902231026</v>
      </c>
      <c r="O2" s="1" t="n">
        <v>11.6696182273539</v>
      </c>
      <c r="P2" s="1" t="n">
        <v>11.8059226667802</v>
      </c>
      <c r="Q2" s="1" t="n">
        <v>11.8374910192378</v>
      </c>
      <c r="R2" s="1" t="n">
        <v>11.5440550993632</v>
      </c>
      <c r="S2" s="1" t="n">
        <v>11.6610440303925</v>
      </c>
      <c r="T2" s="0" t="n">
        <f aca="false">AVERAGE(J2:S2)</f>
        <v>11.7293784710978</v>
      </c>
      <c r="U2" s="0" t="n">
        <f aca="false">J2-$T2</f>
        <v>0.0562620128744289</v>
      </c>
      <c r="V2" s="0" t="n">
        <f aca="false">K2-$T2</f>
        <v>0.079797534504328</v>
      </c>
      <c r="W2" s="0" t="n">
        <f aca="false">L2-$T2</f>
        <v>-0.174594277941772</v>
      </c>
      <c r="X2" s="0" t="n">
        <f aca="false">M2-$T2</f>
        <v>0.182184290919428</v>
      </c>
      <c r="Y2" s="0" t="n">
        <f aca="false">N2-$T2</f>
        <v>-0.014888247995172</v>
      </c>
      <c r="Z2" s="0" t="n">
        <f aca="false">O2-$T2</f>
        <v>-0.0597602437438702</v>
      </c>
      <c r="AA2" s="0" t="n">
        <f aca="false">P2-$T2</f>
        <v>0.0765441956824287</v>
      </c>
      <c r="AB2" s="0" t="n">
        <f aca="false">Q2-$T2</f>
        <v>0.10811254814003</v>
      </c>
      <c r="AC2" s="0" t="n">
        <f aca="false">R2-$T2</f>
        <v>-0.185323371734571</v>
      </c>
      <c r="AD2" s="0" t="n">
        <f aca="false">S2-$T2</f>
        <v>-0.0683344407052715</v>
      </c>
      <c r="AF2" s="1" t="n">
        <f aca="false">AF1+1</f>
        <v>2</v>
      </c>
      <c r="AG2" s="1" t="n">
        <v>11.8091760056021</v>
      </c>
    </row>
    <row r="3" customFormat="false" ht="12.75" hidden="false" customHeight="false" outlineLevel="0" collapsed="false">
      <c r="B3" s="0" t="n">
        <v>1</v>
      </c>
      <c r="C3" s="0" t="n">
        <v>1</v>
      </c>
      <c r="D3" s="0" t="n">
        <v>-1</v>
      </c>
      <c r="E3" s="0" t="n">
        <v>-1</v>
      </c>
      <c r="F3" s="0" t="n">
        <f aca="false">C3*D3</f>
        <v>-1</v>
      </c>
      <c r="G3" s="0" t="n">
        <f aca="false">C3*E3</f>
        <v>-1</v>
      </c>
      <c r="H3" s="0" t="n">
        <f aca="false">D3*E3</f>
        <v>1</v>
      </c>
      <c r="I3" s="0" t="n">
        <f aca="false">C3*D3*E3</f>
        <v>1</v>
      </c>
      <c r="J3" s="1" t="n">
        <v>123.153829809837</v>
      </c>
      <c r="K3" s="1" t="n">
        <v>119.048473882507</v>
      </c>
      <c r="L3" s="1" t="n">
        <v>115.312749687531</v>
      </c>
      <c r="M3" s="1" t="n">
        <v>115.063282986739</v>
      </c>
      <c r="N3" s="1" t="n">
        <v>115.475132858151</v>
      </c>
      <c r="O3" s="1" t="n">
        <v>115.173663655508</v>
      </c>
      <c r="P3" s="1" t="n">
        <v>115.334880944951</v>
      </c>
      <c r="Q3" s="1" t="n">
        <v>116.515054320111</v>
      </c>
      <c r="R3" s="1" t="n">
        <v>121.761001816663</v>
      </c>
      <c r="S3" s="1" t="n">
        <v>116.290990406446</v>
      </c>
      <c r="T3" s="0" t="n">
        <f aca="false">AVERAGE(J3:S3)</f>
        <v>117.312906036844</v>
      </c>
      <c r="U3" s="0" t="n">
        <f aca="false">J3-T3</f>
        <v>5.84092377299262</v>
      </c>
      <c r="V3" s="0" t="n">
        <f aca="false">K3-$T3</f>
        <v>1.73556784566262</v>
      </c>
      <c r="W3" s="0" t="n">
        <f aca="false">L3-$T3</f>
        <v>-2.00015634931339</v>
      </c>
      <c r="X3" s="0" t="n">
        <f aca="false">M3-$T3</f>
        <v>-2.24962305010538</v>
      </c>
      <c r="Y3" s="0" t="n">
        <f aca="false">N3-$T3</f>
        <v>-1.83777317869338</v>
      </c>
      <c r="Z3" s="0" t="n">
        <f aca="false">O3-$T3</f>
        <v>-2.13924238133639</v>
      </c>
      <c r="AA3" s="0" t="n">
        <f aca="false">P3-$T3</f>
        <v>-1.97802509189339</v>
      </c>
      <c r="AB3" s="0" t="n">
        <f aca="false">Q3-$T3</f>
        <v>-0.797851716733376</v>
      </c>
      <c r="AC3" s="0" t="n">
        <f aca="false">R3-$T3</f>
        <v>4.44809577981862</v>
      </c>
      <c r="AD3" s="0" t="n">
        <f aca="false">S3-$T3</f>
        <v>-1.02191563039838</v>
      </c>
      <c r="AF3" s="1" t="n">
        <f aca="false">AF2+1</f>
        <v>3</v>
      </c>
      <c r="AG3" s="1" t="n">
        <v>11.554784193156</v>
      </c>
    </row>
    <row r="4" customFormat="false" ht="12.75" hidden="false" customHeight="false" outlineLevel="0" collapsed="false">
      <c r="B4" s="0" t="n">
        <v>1</v>
      </c>
      <c r="C4" s="0" t="n">
        <v>1</v>
      </c>
      <c r="D4" s="0" t="n">
        <v>1</v>
      </c>
      <c r="E4" s="0" t="n">
        <v>-1</v>
      </c>
      <c r="F4" s="0" t="n">
        <f aca="false">C4*D4</f>
        <v>1</v>
      </c>
      <c r="G4" s="0" t="n">
        <f aca="false">C4*E4</f>
        <v>-1</v>
      </c>
      <c r="H4" s="0" t="n">
        <f aca="false">D4*E4</f>
        <v>-1</v>
      </c>
      <c r="I4" s="0" t="n">
        <f aca="false">C4*D4*E4</f>
        <v>-1</v>
      </c>
      <c r="J4" s="1" t="n">
        <v>30.0493780146175</v>
      </c>
      <c r="K4" s="1" t="n">
        <v>28.8630017122498</v>
      </c>
      <c r="L4" s="1" t="n">
        <v>28.1282819948857</v>
      </c>
      <c r="M4" s="1" t="n">
        <v>29.285296493012</v>
      </c>
      <c r="N4" s="1" t="n">
        <v>30.1113525069932</v>
      </c>
      <c r="O4" s="1" t="n">
        <v>28.9448730735888</v>
      </c>
      <c r="P4" s="1" t="n">
        <v>28.9553299100253</v>
      </c>
      <c r="Q4" s="1" t="n">
        <v>29.2647194379332</v>
      </c>
      <c r="R4" s="1" t="n">
        <v>29.1293659160667</v>
      </c>
      <c r="S4" s="1" t="n">
        <v>29.5976066079589</v>
      </c>
      <c r="T4" s="0" t="n">
        <f aca="false">AVERAGE(J4:S4)</f>
        <v>29.2329205667331</v>
      </c>
      <c r="U4" s="0" t="n">
        <f aca="false">J4-T4</f>
        <v>0.816457447884389</v>
      </c>
      <c r="V4" s="0" t="n">
        <f aca="false">K4-$T4</f>
        <v>-0.369918854483309</v>
      </c>
      <c r="W4" s="0" t="n">
        <f aca="false">L4-$T4</f>
        <v>-1.10463857184741</v>
      </c>
      <c r="X4" s="0" t="n">
        <f aca="false">M4-$T4</f>
        <v>0.0523759262788914</v>
      </c>
      <c r="Y4" s="0" t="n">
        <f aca="false">N4-$T4</f>
        <v>0.878431940260089</v>
      </c>
      <c r="Z4" s="0" t="n">
        <f aca="false">O4-$T4</f>
        <v>-0.288047493144312</v>
      </c>
      <c r="AA4" s="0" t="n">
        <f aca="false">P4-$T4</f>
        <v>-0.277590656707812</v>
      </c>
      <c r="AB4" s="0" t="n">
        <f aca="false">Q4-$T4</f>
        <v>0.0317988712000883</v>
      </c>
      <c r="AC4" s="0" t="n">
        <f aca="false">R4-$T4</f>
        <v>-0.10355465066641</v>
      </c>
      <c r="AD4" s="0" t="n">
        <f aca="false">S4-$T4</f>
        <v>0.364686041225792</v>
      </c>
      <c r="AF4" s="1" t="n">
        <f aca="false">AF3+1</f>
        <v>4</v>
      </c>
      <c r="AG4" s="1" t="n">
        <v>11.9115627620172</v>
      </c>
    </row>
    <row r="5" customFormat="false" ht="12.75" hidden="false" customHeight="false" outlineLevel="0" collapsed="false">
      <c r="B5" s="0" t="n">
        <v>1</v>
      </c>
      <c r="C5" s="0" t="n">
        <v>1</v>
      </c>
      <c r="D5" s="0" t="n">
        <v>-1</v>
      </c>
      <c r="E5" s="0" t="n">
        <v>1</v>
      </c>
      <c r="F5" s="0" t="n">
        <f aca="false">C5*D5</f>
        <v>-1</v>
      </c>
      <c r="G5" s="0" t="n">
        <f aca="false">C5*E5</f>
        <v>1</v>
      </c>
      <c r="H5" s="0" t="n">
        <f aca="false">D5*E5</f>
        <v>-1</v>
      </c>
      <c r="I5" s="0" t="n">
        <f aca="false">C5*D5*E5</f>
        <v>-1</v>
      </c>
      <c r="J5" s="1" t="n">
        <v>119.610486192187</v>
      </c>
      <c r="K5" s="1" t="n">
        <v>121.192219602035</v>
      </c>
      <c r="L5" s="1" t="n">
        <v>116.626880270682</v>
      </c>
      <c r="M5" s="1" t="n">
        <v>116.007298563879</v>
      </c>
      <c r="N5" s="1" t="n">
        <v>115.27942948224</v>
      </c>
      <c r="O5" s="1" t="n">
        <v>116.102762879897</v>
      </c>
      <c r="P5" s="1" t="n">
        <v>116.767353435256</v>
      </c>
      <c r="Q5" s="1" t="n">
        <v>122.075956938314</v>
      </c>
      <c r="R5" s="1" t="n">
        <v>121.465954379213</v>
      </c>
      <c r="S5" s="1" t="n">
        <v>116.699016207783</v>
      </c>
      <c r="T5" s="0" t="n">
        <f aca="false">AVERAGE(J5:S5)</f>
        <v>118.182735795149</v>
      </c>
      <c r="U5" s="0" t="n">
        <f aca="false">J5-T5</f>
        <v>1.42775039703839</v>
      </c>
      <c r="V5" s="0" t="n">
        <f aca="false">K5-$T5</f>
        <v>3.00948380688639</v>
      </c>
      <c r="W5" s="0" t="n">
        <f aca="false">L5-$T5</f>
        <v>-1.55585552446661</v>
      </c>
      <c r="X5" s="0" t="n">
        <f aca="false">M5-$T5</f>
        <v>-2.1754372312696</v>
      </c>
      <c r="Y5" s="0" t="n">
        <f aca="false">N5-$T5</f>
        <v>-2.9033063129086</v>
      </c>
      <c r="Z5" s="0" t="n">
        <f aca="false">O5-$T5</f>
        <v>-2.0799729152516</v>
      </c>
      <c r="AA5" s="0" t="n">
        <f aca="false">P5-$T5</f>
        <v>-1.4153823598926</v>
      </c>
      <c r="AB5" s="0" t="n">
        <f aca="false">Q5-$T5</f>
        <v>3.89322114316539</v>
      </c>
      <c r="AC5" s="0" t="n">
        <f aca="false">R5-$T5</f>
        <v>3.2832185840644</v>
      </c>
      <c r="AD5" s="0" t="n">
        <f aca="false">S5-$T5</f>
        <v>-1.4837195873656</v>
      </c>
      <c r="AF5" s="1" t="n">
        <f aca="false">AF4+1</f>
        <v>5</v>
      </c>
      <c r="AG5" s="1" t="n">
        <v>11.7144902231026</v>
      </c>
    </row>
    <row r="6" customFormat="false" ht="12.75" hidden="false" customHeight="false" outlineLevel="0" collapsed="false">
      <c r="B6" s="0" t="n">
        <v>1</v>
      </c>
      <c r="C6" s="0" t="n">
        <v>-1</v>
      </c>
      <c r="D6" s="0" t="n">
        <v>1</v>
      </c>
      <c r="E6" s="0" t="n">
        <v>1</v>
      </c>
      <c r="F6" s="0" t="n">
        <f aca="false">C6*D6</f>
        <v>-1</v>
      </c>
      <c r="G6" s="0" t="n">
        <f aca="false">C6*E6</f>
        <v>-1</v>
      </c>
      <c r="H6" s="0" t="n">
        <f aca="false">D6*E6</f>
        <v>1</v>
      </c>
      <c r="I6" s="0" t="n">
        <f aca="false">C6*D6*E6</f>
        <v>-1</v>
      </c>
      <c r="J6" s="1" t="n">
        <v>19.4078469090341</v>
      </c>
      <c r="K6" s="1" t="n">
        <v>20.0602123401787</v>
      </c>
      <c r="L6" s="1" t="n">
        <v>19.3590786409481</v>
      </c>
      <c r="M6" s="1" t="n">
        <v>19.6025881901468</v>
      </c>
      <c r="N6" s="1" t="n">
        <v>19.0851814236032</v>
      </c>
      <c r="O6" s="1" t="n">
        <v>19.9076110191302</v>
      </c>
      <c r="P6" s="1" t="n">
        <v>19.6789160735458</v>
      </c>
      <c r="Q6" s="1" t="n">
        <v>19.7656828631302</v>
      </c>
      <c r="R6" s="1" t="n">
        <v>19.8424790343029</v>
      </c>
      <c r="S6" s="1" t="n">
        <v>19.6202506612084</v>
      </c>
      <c r="T6" s="0" t="n">
        <f aca="false">AVERAGE(J6:S6)</f>
        <v>19.6329847155228</v>
      </c>
      <c r="U6" s="0" t="n">
        <f aca="false">J6-T6</f>
        <v>-0.225137806488739</v>
      </c>
      <c r="V6" s="0" t="n">
        <f aca="false">K6-$T6</f>
        <v>0.427227624655863</v>
      </c>
      <c r="W6" s="0" t="n">
        <f aca="false">L6-$T6</f>
        <v>-0.273906074574739</v>
      </c>
      <c r="X6" s="0" t="n">
        <f aca="false">M6-$T6</f>
        <v>-0.0303965253760374</v>
      </c>
      <c r="Y6" s="0" t="n">
        <f aca="false">N6-$T6</f>
        <v>-0.547803291919639</v>
      </c>
      <c r="Z6" s="0" t="n">
        <f aca="false">O6-$T6</f>
        <v>0.274626303607363</v>
      </c>
      <c r="AA6" s="0" t="n">
        <f aca="false">P6-$T6</f>
        <v>0.0459313580229619</v>
      </c>
      <c r="AB6" s="0" t="n">
        <f aca="false">Q6-$T6</f>
        <v>0.132698147607361</v>
      </c>
      <c r="AC6" s="0" t="n">
        <f aca="false">R6-$T6</f>
        <v>0.209494318780063</v>
      </c>
      <c r="AD6" s="0" t="n">
        <f aca="false">S6-$T6</f>
        <v>-0.0127340543144392</v>
      </c>
      <c r="AF6" s="1" t="n">
        <f aca="false">AF5+1</f>
        <v>6</v>
      </c>
      <c r="AG6" s="1" t="n">
        <v>11.6696182273539</v>
      </c>
    </row>
    <row r="7" customFormat="false" ht="12.75" hidden="false" customHeight="false" outlineLevel="0" collapsed="false">
      <c r="B7" s="0" t="n">
        <v>1</v>
      </c>
      <c r="C7" s="0" t="n">
        <v>-1</v>
      </c>
      <c r="D7" s="0" t="n">
        <v>-1</v>
      </c>
      <c r="E7" s="0" t="n">
        <v>-1</v>
      </c>
      <c r="F7" s="0" t="n">
        <f aca="false">C7*D7</f>
        <v>1</v>
      </c>
      <c r="G7" s="0" t="n">
        <f aca="false">C7*E7</f>
        <v>1</v>
      </c>
      <c r="H7" s="0" t="n">
        <f aca="false">D7*E7</f>
        <v>1</v>
      </c>
      <c r="I7" s="0" t="n">
        <f aca="false">C7*D7*E7</f>
        <v>-1</v>
      </c>
      <c r="J7" s="1" t="n">
        <v>114.513189102955</v>
      </c>
      <c r="K7" s="1" t="n">
        <v>115.625180618075</v>
      </c>
      <c r="L7" s="1" t="n">
        <v>117.972107831737</v>
      </c>
      <c r="M7" s="1" t="n">
        <v>110.796387932469</v>
      </c>
      <c r="N7" s="1" t="n">
        <v>115.444560199432</v>
      </c>
      <c r="O7" s="1" t="n">
        <v>118.546152470864</v>
      </c>
      <c r="P7" s="1" t="n">
        <v>123.687091359606</v>
      </c>
      <c r="Q7" s="1" t="n">
        <v>119.729886109304</v>
      </c>
      <c r="R7" s="1" t="n">
        <v>121.362606808928</v>
      </c>
      <c r="S7" s="1" t="n">
        <v>117.457985039096</v>
      </c>
      <c r="T7" s="0" t="n">
        <f aca="false">AVERAGE(J7:S7)</f>
        <v>117.513514747247</v>
      </c>
      <c r="U7" s="0" t="n">
        <f aca="false">J7-T7</f>
        <v>-3.00032564429161</v>
      </c>
      <c r="V7" s="0" t="n">
        <f aca="false">K7-$T7</f>
        <v>-1.8883341291716</v>
      </c>
      <c r="W7" s="0" t="n">
        <f aca="false">L7-$T7</f>
        <v>0.458593084490403</v>
      </c>
      <c r="X7" s="0" t="n">
        <f aca="false">M7-$T7</f>
        <v>-6.7171268147776</v>
      </c>
      <c r="Y7" s="0" t="n">
        <f aca="false">N7-$T7</f>
        <v>-2.0689545478146</v>
      </c>
      <c r="Z7" s="0" t="n">
        <f aca="false">O7-$T7</f>
        <v>1.0326377236174</v>
      </c>
      <c r="AA7" s="0" t="n">
        <f aca="false">P7-$T7</f>
        <v>6.1735766123594</v>
      </c>
      <c r="AB7" s="0" t="n">
        <f aca="false">Q7-$T7</f>
        <v>2.2163713620574</v>
      </c>
      <c r="AC7" s="0" t="n">
        <f aca="false">R7-$T7</f>
        <v>3.8490920616814</v>
      </c>
      <c r="AD7" s="0" t="n">
        <f aca="false">S7-$T7</f>
        <v>-0.0555297081506012</v>
      </c>
      <c r="AF7" s="1" t="n">
        <f aca="false">AF6+1</f>
        <v>7</v>
      </c>
      <c r="AG7" s="1" t="n">
        <v>11.8059226667802</v>
      </c>
    </row>
    <row r="8" customFormat="false" ht="12.75" hidden="false" customHeight="false" outlineLevel="0" collapsed="false">
      <c r="B8" s="0" t="n">
        <v>1</v>
      </c>
      <c r="C8" s="0" t="n">
        <v>-1</v>
      </c>
      <c r="D8" s="0" t="n">
        <v>1</v>
      </c>
      <c r="E8" s="0" t="n">
        <v>-1</v>
      </c>
      <c r="F8" s="0" t="n">
        <f aca="false">C8*D8</f>
        <v>-1</v>
      </c>
      <c r="G8" s="0" t="n">
        <f aca="false">C8*E8</f>
        <v>1</v>
      </c>
      <c r="H8" s="0" t="n">
        <f aca="false">D8*E8</f>
        <v>-1</v>
      </c>
      <c r="I8" s="0" t="n">
        <f aca="false">C8*D8*E8</f>
        <v>1</v>
      </c>
      <c r="J8" s="1" t="n">
        <v>28.5703106405664</v>
      </c>
      <c r="K8" s="1" t="n">
        <v>29.8628509344959</v>
      </c>
      <c r="L8" s="1" t="n">
        <v>27.4430559732506</v>
      </c>
      <c r="M8" s="1" t="n">
        <v>29.2367201391837</v>
      </c>
      <c r="N8" s="1" t="n">
        <v>30.7118640215232</v>
      </c>
      <c r="O8" s="1" t="n">
        <v>29.1418042133019</v>
      </c>
      <c r="P8" s="1" t="n">
        <v>28.5628059703078</v>
      </c>
      <c r="Q8" s="1" t="n">
        <v>28.8459310677631</v>
      </c>
      <c r="R8" s="1" t="n">
        <v>28.6937662391023</v>
      </c>
      <c r="S8" s="1" t="n">
        <v>29.5918855776199</v>
      </c>
      <c r="T8" s="0" t="n">
        <f aca="false">AVERAGE(J8:S8)</f>
        <v>29.0660994777115</v>
      </c>
      <c r="U8" s="0" t="n">
        <f aca="false">J8-T8</f>
        <v>-0.495788837145081</v>
      </c>
      <c r="V8" s="0" t="n">
        <f aca="false">K8-$T8</f>
        <v>0.796751456784417</v>
      </c>
      <c r="W8" s="0" t="n">
        <f aca="false">L8-$T8</f>
        <v>-1.62304350446088</v>
      </c>
      <c r="X8" s="0" t="n">
        <f aca="false">M8-$T8</f>
        <v>0.170620661472217</v>
      </c>
      <c r="Y8" s="0" t="n">
        <f aca="false">N8-$T8</f>
        <v>1.64576454381172</v>
      </c>
      <c r="Z8" s="0" t="n">
        <f aca="false">O8-$T8</f>
        <v>0.075704735590417</v>
      </c>
      <c r="AA8" s="0" t="n">
        <f aca="false">P8-$T8</f>
        <v>-0.503293507403683</v>
      </c>
      <c r="AB8" s="0" t="n">
        <f aca="false">Q8-$T8</f>
        <v>-0.220168409948382</v>
      </c>
      <c r="AC8" s="0" t="n">
        <f aca="false">R8-$T8</f>
        <v>-0.372333238609183</v>
      </c>
      <c r="AD8" s="0" t="n">
        <f aca="false">S8-$T8</f>
        <v>0.525786099908419</v>
      </c>
      <c r="AF8" s="1" t="n">
        <f aca="false">AF7+1</f>
        <v>8</v>
      </c>
      <c r="AG8" s="1" t="n">
        <v>11.8374910192378</v>
      </c>
    </row>
    <row r="9" customFormat="false" ht="12.75" hidden="false" customHeight="false" outlineLevel="0" collapsed="false">
      <c r="B9" s="0" t="n">
        <v>1</v>
      </c>
      <c r="C9" s="0" t="n">
        <v>-1</v>
      </c>
      <c r="D9" s="0" t="n">
        <v>-1</v>
      </c>
      <c r="E9" s="0" t="n">
        <v>1</v>
      </c>
      <c r="F9" s="0" t="n">
        <f aca="false">C9*D9</f>
        <v>1</v>
      </c>
      <c r="G9" s="0" t="n">
        <f aca="false">C9*E9</f>
        <v>-1</v>
      </c>
      <c r="H9" s="0" t="n">
        <f aca="false">D9*E9</f>
        <v>-1</v>
      </c>
      <c r="I9" s="0" t="n">
        <f aca="false">C9*D9*E9</f>
        <v>1</v>
      </c>
      <c r="J9" s="1" t="n">
        <v>115.013418637517</v>
      </c>
      <c r="K9" s="1" t="n">
        <v>116.558544377555</v>
      </c>
      <c r="L9" s="1" t="n">
        <v>114.330876653012</v>
      </c>
      <c r="M9" s="1" t="n">
        <v>111.942729604983</v>
      </c>
      <c r="N9" s="1" t="n">
        <v>116.136463167995</v>
      </c>
      <c r="O9" s="1" t="n">
        <v>120.20973506636</v>
      </c>
      <c r="P9" s="1" t="n">
        <v>117.357913792799</v>
      </c>
      <c r="Q9" s="1" t="n">
        <v>124.988224112683</v>
      </c>
      <c r="R9" s="1" t="n">
        <v>125.646448245478</v>
      </c>
      <c r="S9" s="1" t="n">
        <v>120.617610882113</v>
      </c>
      <c r="T9" s="0" t="n">
        <f aca="false">AVERAGE(J9:S9)</f>
        <v>118.28019645405</v>
      </c>
      <c r="U9" s="0" t="n">
        <f aca="false">J9-T9</f>
        <v>-3.2667778165325</v>
      </c>
      <c r="V9" s="0" t="n">
        <f aca="false">K9-$T9</f>
        <v>-1.72165207649451</v>
      </c>
      <c r="W9" s="0" t="n">
        <f aca="false">L9-$T9</f>
        <v>-3.9493198010375</v>
      </c>
      <c r="X9" s="0" t="n">
        <f aca="false">M9-$T9</f>
        <v>-6.3374668490665</v>
      </c>
      <c r="Y9" s="0" t="n">
        <f aca="false">N9-$T9</f>
        <v>-2.1437332860545</v>
      </c>
      <c r="Z9" s="0" t="n">
        <f aca="false">O9-$T9</f>
        <v>1.92953861231049</v>
      </c>
      <c r="AA9" s="0" t="n">
        <f aca="false">P9-$T9</f>
        <v>-0.922282661250506</v>
      </c>
      <c r="AB9" s="0" t="n">
        <f aca="false">Q9-$T9</f>
        <v>6.7080276586335</v>
      </c>
      <c r="AC9" s="0" t="n">
        <f aca="false">R9-$T9</f>
        <v>7.3662517914285</v>
      </c>
      <c r="AD9" s="0" t="n">
        <f aca="false">S9-$T9</f>
        <v>2.3374144280635</v>
      </c>
      <c r="AF9" s="1" t="n">
        <f aca="false">AF8+1</f>
        <v>9</v>
      </c>
      <c r="AG9" s="1" t="n">
        <v>11.5440550993632</v>
      </c>
    </row>
    <row r="10" customFormat="false" ht="12.75" hidden="false" customHeight="false" outlineLevel="0" collapsed="false">
      <c r="A10" s="0" t="s">
        <v>30</v>
      </c>
      <c r="B10" s="0" t="n">
        <f aca="false" t="array" ref="B10:B10">SUM(B$2:B$9 * $T$2:$T$9)</f>
        <v>560.950736264354</v>
      </c>
      <c r="C10" s="0" t="n">
        <f aca="false" t="array" ref="C10:C10">SUM(C$2:C$9 * $T$2:$T$9)</f>
        <v>-8.03485452470652</v>
      </c>
      <c r="D10" s="0" t="n">
        <f aca="false" t="array" ref="D10:D10">SUM(D$2:D$9 * $T$2:$T$9)</f>
        <v>-381.627969802224</v>
      </c>
      <c r="E10" s="0" t="n">
        <f aca="false" t="array" ref="E10:E10">SUM(E$2:E$9 * $T$2:$T$9)</f>
        <v>-25.3001453927169</v>
      </c>
      <c r="F10" s="0" t="n">
        <f aca="false" t="array" ref="F10:F10">SUM(F$2:F$9 * $T$2:$T$9)</f>
        <v>-7.43871578610031</v>
      </c>
      <c r="G10" s="0" t="n">
        <f aca="false" t="array" ref="G10:G10">SUM(G$2:G$9 * $T$2:$T$9)</f>
        <v>-7.96727928194538</v>
      </c>
      <c r="H10" s="0" t="n">
        <f aca="false" t="array" ref="H10:H10">SUM(H$2:H$9 * $T$2:$T$9)</f>
        <v>-28.5731683229311</v>
      </c>
      <c r="I10" s="0" t="n">
        <f aca="false" t="array" ref="I10:I10">SUM(I$2:I$9 * $T$2:$T$9)</f>
        <v>-8.17357538494803</v>
      </c>
      <c r="J10" s="3"/>
      <c r="K10" s="3"/>
      <c r="L10" s="3"/>
      <c r="M10" s="3"/>
      <c r="U10" s="0" t="n">
        <f aca="false">SUM(U$2:U$9)</f>
        <v>1.15336352633191</v>
      </c>
      <c r="V10" s="0" t="n">
        <f aca="false">SUM(V$2:V$9)</f>
        <v>2.0689232083442</v>
      </c>
      <c r="W10" s="0" t="n">
        <f aca="false">SUM(W$2:W$9)</f>
        <v>-10.2229210191519</v>
      </c>
      <c r="X10" s="0" t="n">
        <f aca="false">SUM(X$2:X$9)</f>
        <v>-17.1048695919246</v>
      </c>
      <c r="Y10" s="0" t="n">
        <f aca="false">SUM(Y$2:Y$9)</f>
        <v>-6.99226238131408</v>
      </c>
      <c r="Z10" s="0" t="n">
        <f aca="false">SUM(Z$2:Z$9)</f>
        <v>-1.2545156583505</v>
      </c>
      <c r="AA10" s="0" t="n">
        <f aca="false">SUM(AA$2:AA$9)</f>
        <v>1.1994778889168</v>
      </c>
      <c r="AB10" s="0" t="n">
        <f aca="false">SUM(AB$2:AB$9)</f>
        <v>12.072209604122</v>
      </c>
      <c r="AC10" s="0" t="n">
        <f aca="false">SUM(AC$2:AC$9)</f>
        <v>18.4949412747628</v>
      </c>
      <c r="AD10" s="0" t="n">
        <f aca="false">SUM(AD$2:AD$9)</f>
        <v>0.585653148263415</v>
      </c>
      <c r="AE10" s="0" t="s">
        <v>30</v>
      </c>
      <c r="AF10" s="1" t="n">
        <f aca="false">AF9+1</f>
        <v>10</v>
      </c>
      <c r="AG10" s="1" t="n">
        <v>11.6610440303925</v>
      </c>
    </row>
    <row r="11" customFormat="false" ht="12.75" hidden="false" customHeight="false" outlineLevel="0" collapsed="false">
      <c r="A11" s="0" t="s">
        <v>31</v>
      </c>
      <c r="B11" s="0" t="n">
        <f aca="false">B10/8</f>
        <v>70.1188420330443</v>
      </c>
      <c r="C11" s="0" t="n">
        <f aca="false">C10/8</f>
        <v>-1.00435681558832</v>
      </c>
      <c r="D11" s="0" t="n">
        <f aca="false">D10/8</f>
        <v>-47.703496225278</v>
      </c>
      <c r="E11" s="0" t="n">
        <f aca="false">E10/8</f>
        <v>-3.16251817408961</v>
      </c>
      <c r="F11" s="0" t="n">
        <f aca="false">F10/8</f>
        <v>-0.929839473262538</v>
      </c>
      <c r="G11" s="0" t="n">
        <f aca="false">G10/8</f>
        <v>-0.995909910243173</v>
      </c>
      <c r="H11" s="0" t="n">
        <f aca="false">H10/8</f>
        <v>-3.57164604036639</v>
      </c>
      <c r="I11" s="0" t="n">
        <f aca="false">I10/8</f>
        <v>-1.0216969231185</v>
      </c>
      <c r="J11" s="3"/>
      <c r="K11" s="3"/>
      <c r="L11" s="3"/>
      <c r="M11" s="3"/>
      <c r="U11" s="0" t="n">
        <f aca="false">U10/8</f>
        <v>0.144170440791489</v>
      </c>
      <c r="V11" s="0" t="n">
        <f aca="false">V10/8</f>
        <v>0.258615401043025</v>
      </c>
      <c r="W11" s="0" t="n">
        <f aca="false">W10/8</f>
        <v>-1.27786512739399</v>
      </c>
      <c r="X11" s="0" t="n">
        <f aca="false">X10/8</f>
        <v>-2.13810869899057</v>
      </c>
      <c r="Y11" s="0" t="n">
        <f aca="false">Y10/8</f>
        <v>-0.87403279766426</v>
      </c>
      <c r="Z11" s="0" t="n">
        <f aca="false">Z10/8</f>
        <v>-0.156814457293812</v>
      </c>
      <c r="AA11" s="0" t="n">
        <f aca="false">AA10/8</f>
        <v>0.1499347361146</v>
      </c>
      <c r="AB11" s="0" t="n">
        <f aca="false">AB10/8</f>
        <v>1.50902620051525</v>
      </c>
      <c r="AC11" s="0" t="n">
        <f aca="false">AC10/8</f>
        <v>2.31186765934535</v>
      </c>
      <c r="AD11" s="0" t="n">
        <f aca="false">AD10/8</f>
        <v>0.0732066435329268</v>
      </c>
      <c r="AE11" s="0" t="s">
        <v>31</v>
      </c>
      <c r="AF11" s="1" t="n">
        <f aca="false">AF10+1</f>
        <v>11</v>
      </c>
      <c r="AG11" s="1" t="n">
        <v>123.153829809837</v>
      </c>
    </row>
    <row r="12" customFormat="false" ht="12.75" hidden="false" customHeight="false" outlineLevel="0" collapsed="false">
      <c r="A12" s="0" t="s">
        <v>63</v>
      </c>
      <c r="C12" s="0" t="n">
        <f aca="false">80*POWER(C11,2)</f>
        <v>80.6986090414961</v>
      </c>
      <c r="D12" s="0" t="n">
        <f aca="false">80*POWER(D11,2)</f>
        <v>182049.884169209</v>
      </c>
      <c r="E12" s="0" t="n">
        <f aca="false">80*POWER(E11,2)</f>
        <v>800.121696115765</v>
      </c>
      <c r="F12" s="0" t="n">
        <f aca="false">80*POWER(F11,2)</f>
        <v>69.1681156829724</v>
      </c>
      <c r="G12" s="0" t="n">
        <f aca="false">80*POWER(G11,2)</f>
        <v>79.3469239456452</v>
      </c>
      <c r="H12" s="0" t="n">
        <f aca="false">80*POWER(H11,2)</f>
        <v>1020.53243501319</v>
      </c>
      <c r="I12" s="0" t="n">
        <f aca="false">80*POWER(I11,2)</f>
        <v>83.5091682167854</v>
      </c>
      <c r="J12" s="3"/>
      <c r="K12" s="3"/>
      <c r="L12" s="3"/>
      <c r="M12" s="3"/>
      <c r="U12" s="0" t="n">
        <f aca="false" t="array" ref="U12:U12">SUM(POWER(U2:U9, 2))</f>
        <v>56.7949147737832</v>
      </c>
      <c r="V12" s="0" t="n">
        <f aca="false" t="array" ref="V12:V12">SUM(POWER(V2:V9, 2))</f>
        <v>19.5596241192739</v>
      </c>
      <c r="W12" s="0" t="n">
        <f aca="false" t="array" ref="W12:W12">SUM(POWER(W2:W9, 2))</f>
        <v>26.1887506340859</v>
      </c>
      <c r="X12" s="0" t="n">
        <f aca="false" t="array" ref="X12:X12">SUM(POWER(X2:X9, 2))</f>
        <v>95.1425794359681</v>
      </c>
      <c r="Y12" s="0" t="n">
        <f aca="false" t="array" ref="Y12:Y12">SUM(POWER(Y2:Y9, 2))</f>
        <v>24.4632568394637</v>
      </c>
      <c r="Z12" s="0" t="n">
        <f aca="false" t="array" ref="Z12:Z12">SUM(POWER(Z2:Z9, 2))</f>
        <v>13.8597986775838</v>
      </c>
      <c r="AA12" s="0" t="n">
        <f aca="false" t="array" ref="AA12:AA12">SUM(POWER(AA2:AA9, 2))</f>
        <v>45.2178736155979</v>
      </c>
      <c r="AB12" s="0" t="n">
        <f aca="false" t="array" ref="AB12:AB12">SUM(POWER(AB2:AB9, 2))</f>
        <v>65.7824577334172</v>
      </c>
      <c r="AC12" s="0" t="n">
        <f aca="false" t="array" ref="AC12:AC12">SUM(POWER(AC2:AC9, 2))</f>
        <v>99.8698437191684</v>
      </c>
      <c r="AD12" s="0" t="n">
        <f aca="false" t="array" ref="AD12:AD12">SUM(POWER(AD2:AD9, 2))</f>
        <v>9.12660381003919</v>
      </c>
      <c r="AE12" s="0" t="s">
        <v>33</v>
      </c>
      <c r="AF12" s="1" t="n">
        <f aca="false">AF11+1</f>
        <v>12</v>
      </c>
      <c r="AG12" s="1" t="n">
        <v>119.048473882507</v>
      </c>
    </row>
    <row r="13" customFormat="false" ht="12.75" hidden="false" customHeight="false" outlineLevel="0" collapsed="false">
      <c r="A13" s="0" t="s">
        <v>34</v>
      </c>
      <c r="C13" s="0" t="n">
        <f aca="false">C12/$B$17</f>
        <v>0.000437060926589966</v>
      </c>
      <c r="D13" s="0" t="n">
        <f aca="false">D12/$B$17</f>
        <v>0.985975991478073</v>
      </c>
      <c r="E13" s="0" t="n">
        <f aca="false">E12/$B$17</f>
        <v>0.00433343193944361</v>
      </c>
      <c r="F13" s="0" t="n">
        <f aca="false">F12/$B$17</f>
        <v>0.000374612166057744</v>
      </c>
      <c r="G13" s="0" t="n">
        <f aca="false">G12/$B$17</f>
        <v>0.000429740246004919</v>
      </c>
      <c r="H13" s="0" t="n">
        <f aca="false">H12/$B$17</f>
        <v>0.00552716901765462</v>
      </c>
      <c r="I13" s="0" t="n">
        <f aca="false">I12/$B$17</f>
        <v>0.000452282819655759</v>
      </c>
      <c r="J13" s="3"/>
      <c r="K13" s="3"/>
      <c r="L13" s="3"/>
      <c r="M13" s="3"/>
      <c r="AF13" s="1" t="n">
        <f aca="false">AF12+1</f>
        <v>13</v>
      </c>
      <c r="AG13" s="1" t="n">
        <v>115.312749687531</v>
      </c>
    </row>
    <row r="14" customFormat="false" ht="12.8" hidden="false" customHeight="false" outlineLevel="0" collapsed="false">
      <c r="A14" s="0" t="s">
        <v>36</v>
      </c>
      <c r="C14" s="0" t="n">
        <f aca="false">_xlfn.CONFIDENCE.T(0.01,$B$19,80)</f>
        <v>1.86902543802911</v>
      </c>
      <c r="D14" s="0" t="n">
        <f aca="false">_xlfn.CONFIDENCE.T(0.01,$B$19,80)</f>
        <v>1.86902543802911</v>
      </c>
      <c r="E14" s="0" t="n">
        <f aca="false">_xlfn.CONFIDENCE.T(0.01,$B$19,80)</f>
        <v>1.86902543802911</v>
      </c>
      <c r="F14" s="0" t="n">
        <f aca="false">_xlfn.CONFIDENCE.T(0.01,$B$19,80)</f>
        <v>1.86902543802911</v>
      </c>
      <c r="G14" s="0" t="n">
        <f aca="false">_xlfn.CONFIDENCE.T(0.01,$B$19,80)</f>
        <v>1.86902543802911</v>
      </c>
      <c r="H14" s="0" t="n">
        <f aca="false">_xlfn.CONFIDENCE.T(0.01,$B$19,80)</f>
        <v>1.86902543802911</v>
      </c>
      <c r="I14" s="0" t="n">
        <f aca="false">_xlfn.CONFIDENCE.T(0.01,$B$19,80)</f>
        <v>1.86902543802911</v>
      </c>
      <c r="J14" s="3"/>
      <c r="K14" s="3"/>
      <c r="L14" s="3"/>
      <c r="M14" s="3"/>
      <c r="AF14" s="1" t="n">
        <f aca="false">AF13+1</f>
        <v>14</v>
      </c>
      <c r="AG14" s="1" t="n">
        <v>115.063282986739</v>
      </c>
    </row>
    <row r="15" customFormat="false" ht="12.8" hidden="false" customHeight="false" outlineLevel="0" collapsed="false">
      <c r="I15" s="0" t="s">
        <v>29</v>
      </c>
      <c r="J15" s="3"/>
      <c r="K15" s="3"/>
      <c r="L15" s="3"/>
      <c r="M15" s="3"/>
      <c r="AF15" s="1" t="n">
        <f aca="false">AF14+1</f>
        <v>15</v>
      </c>
      <c r="AG15" s="1" t="n">
        <v>115.475132858151</v>
      </c>
    </row>
    <row r="16" customFormat="false" ht="12.8" hidden="false" customHeight="false" outlineLevel="0" collapsed="false">
      <c r="U16" s="0" t="n">
        <f aca="false">SUM(U12:AD12)/$B$17</f>
        <v>0.00246971140652053</v>
      </c>
      <c r="AF16" s="1" t="n">
        <f aca="false">AF15+1</f>
        <v>16</v>
      </c>
      <c r="AG16" s="1" t="n">
        <v>115.173663655508</v>
      </c>
    </row>
    <row r="17" customFormat="false" ht="12.8" hidden="false" customHeight="false" outlineLevel="0" collapsed="false">
      <c r="A17" s="0" t="s">
        <v>37</v>
      </c>
      <c r="B17" s="0" t="n">
        <f aca="false">SUM(C12:I12) + SUM(U12:AD12)</f>
        <v>184639.266820583</v>
      </c>
      <c r="AF17" s="1" t="n">
        <f aca="false">AF16+1</f>
        <v>17</v>
      </c>
      <c r="AG17" s="1" t="n">
        <v>115.334880944951</v>
      </c>
    </row>
    <row r="18" customFormat="false" ht="12.8" hidden="false" customHeight="false" outlineLevel="0" collapsed="false">
      <c r="A18" s="0" t="s">
        <v>33</v>
      </c>
      <c r="B18" s="0" t="n">
        <f aca="false">SUM(U12:AD12)</f>
        <v>456.005703358381</v>
      </c>
      <c r="AF18" s="1" t="n">
        <f aca="false">AF17+1</f>
        <v>18</v>
      </c>
      <c r="AG18" s="1" t="n">
        <v>116.515054320111</v>
      </c>
    </row>
    <row r="19" customFormat="false" ht="12.8" hidden="false" customHeight="false" outlineLevel="0" collapsed="false">
      <c r="A19" s="0" t="s">
        <v>38</v>
      </c>
      <c r="B19" s="0" t="n">
        <f aca="false">B18/72</f>
        <v>6.33341254664418</v>
      </c>
      <c r="AF19" s="1" t="n">
        <f aca="false">AF18+1</f>
        <v>19</v>
      </c>
      <c r="AG19" s="1" t="n">
        <v>121.761001816663</v>
      </c>
    </row>
    <row r="20" customFormat="false" ht="12.75" hidden="false" customHeight="false" outlineLevel="0" collapsed="false">
      <c r="E20" s="0" t="s">
        <v>39</v>
      </c>
      <c r="F20" s="0" t="n">
        <f aca="false">SUM(C13:I13) + U16</f>
        <v>1</v>
      </c>
      <c r="AF20" s="1" t="n">
        <f aca="false">AF19+1</f>
        <v>20</v>
      </c>
      <c r="AG20" s="1" t="n">
        <v>116.290990406446</v>
      </c>
    </row>
    <row r="21" customFormat="false" ht="12.75" hidden="false" customHeight="false" outlineLevel="0" collapsed="false">
      <c r="AF21" s="1" t="n">
        <f aca="false">AF20+1</f>
        <v>21</v>
      </c>
      <c r="AG21" s="1" t="n">
        <v>30.0493780146175</v>
      </c>
    </row>
    <row r="22" customFormat="false" ht="12.75" hidden="false" customHeight="false" outlineLevel="0" collapsed="false">
      <c r="AF22" s="1" t="n">
        <f aca="false">AF21+1</f>
        <v>22</v>
      </c>
      <c r="AG22" s="1" t="n">
        <v>28.8630017122498</v>
      </c>
    </row>
    <row r="23" customFormat="false" ht="12.75" hidden="false" customHeight="false" outlineLevel="0" collapsed="false">
      <c r="AF23" s="1" t="n">
        <f aca="false">AF22+1</f>
        <v>23</v>
      </c>
      <c r="AG23" s="1" t="n">
        <v>28.1282819948857</v>
      </c>
    </row>
    <row r="24" customFormat="false" ht="12.75" hidden="false" customHeight="false" outlineLevel="0" collapsed="false">
      <c r="AF24" s="1" t="n">
        <f aca="false">AF23+1</f>
        <v>24</v>
      </c>
      <c r="AG24" s="1" t="n">
        <v>29.285296493012</v>
      </c>
    </row>
    <row r="25" customFormat="false" ht="12.75" hidden="false" customHeight="false" outlineLevel="0" collapsed="false">
      <c r="AF25" s="1" t="n">
        <f aca="false">AF24+1</f>
        <v>25</v>
      </c>
      <c r="AG25" s="1" t="n">
        <v>30.1113525069932</v>
      </c>
    </row>
    <row r="26" customFormat="false" ht="12.75" hidden="false" customHeight="false" outlineLevel="0" collapsed="false">
      <c r="AF26" s="1" t="n">
        <f aca="false">AF25+1</f>
        <v>26</v>
      </c>
      <c r="AG26" s="1" t="n">
        <v>28.9448730735888</v>
      </c>
    </row>
    <row r="27" customFormat="false" ht="12.75" hidden="false" customHeight="false" outlineLevel="0" collapsed="false">
      <c r="AF27" s="1" t="n">
        <f aca="false">AF26+1</f>
        <v>27</v>
      </c>
      <c r="AG27" s="1" t="n">
        <v>28.9553299100253</v>
      </c>
    </row>
    <row r="28" customFormat="false" ht="12.75" hidden="false" customHeight="false" outlineLevel="0" collapsed="false">
      <c r="AF28" s="1" t="n">
        <f aca="false">AF27+1</f>
        <v>28</v>
      </c>
      <c r="AG28" s="1" t="n">
        <v>29.2647194379332</v>
      </c>
    </row>
    <row r="29" customFormat="false" ht="12.75" hidden="false" customHeight="false" outlineLevel="0" collapsed="false">
      <c r="AF29" s="1" t="n">
        <f aca="false">AF28+1</f>
        <v>29</v>
      </c>
      <c r="AG29" s="1" t="n">
        <v>29.1293659160667</v>
      </c>
    </row>
    <row r="30" customFormat="false" ht="12.75" hidden="false" customHeight="false" outlineLevel="0" collapsed="false">
      <c r="AF30" s="1" t="n">
        <f aca="false">AF29+1</f>
        <v>30</v>
      </c>
      <c r="AG30" s="1" t="n">
        <v>29.5976066079589</v>
      </c>
    </row>
    <row r="31" customFormat="false" ht="12.75" hidden="false" customHeight="false" outlineLevel="0" collapsed="false">
      <c r="AF31" s="1" t="n">
        <f aca="false">AF30+1</f>
        <v>31</v>
      </c>
      <c r="AG31" s="1" t="n">
        <v>119.610486192187</v>
      </c>
    </row>
    <row r="32" customFormat="false" ht="12.75" hidden="false" customHeight="false" outlineLevel="0" collapsed="false">
      <c r="AF32" s="1" t="n">
        <f aca="false">AF31+1</f>
        <v>32</v>
      </c>
      <c r="AG32" s="1" t="n">
        <v>121.192219602035</v>
      </c>
    </row>
    <row r="33" customFormat="false" ht="12.75" hidden="false" customHeight="false" outlineLevel="0" collapsed="false">
      <c r="AF33" s="1" t="n">
        <f aca="false">AF32+1</f>
        <v>33</v>
      </c>
      <c r="AG33" s="1" t="n">
        <v>116.626880270682</v>
      </c>
    </row>
    <row r="34" customFormat="false" ht="12.75" hidden="false" customHeight="false" outlineLevel="0" collapsed="false">
      <c r="AF34" s="1" t="n">
        <f aca="false">AF33+1</f>
        <v>34</v>
      </c>
      <c r="AG34" s="1" t="n">
        <v>116.007298563879</v>
      </c>
    </row>
    <row r="35" customFormat="false" ht="12.75" hidden="false" customHeight="false" outlineLevel="0" collapsed="false">
      <c r="AF35" s="1" t="n">
        <f aca="false">AF34+1</f>
        <v>35</v>
      </c>
      <c r="AG35" s="1" t="n">
        <v>115.27942948224</v>
      </c>
    </row>
    <row r="36" customFormat="false" ht="12.75" hidden="false" customHeight="false" outlineLevel="0" collapsed="false">
      <c r="B36" s="0" t="s">
        <v>1</v>
      </c>
      <c r="C36" s="0" t="s">
        <v>44</v>
      </c>
      <c r="E36" s="6" t="s">
        <v>64</v>
      </c>
      <c r="F36" s="6" t="s">
        <v>65</v>
      </c>
      <c r="G36" s="6" t="s">
        <v>58</v>
      </c>
      <c r="AF36" s="1" t="n">
        <f aca="false">AF35+1</f>
        <v>36</v>
      </c>
      <c r="AG36" s="1" t="n">
        <v>116.102762879897</v>
      </c>
    </row>
    <row r="37" customFormat="false" ht="12.75" hidden="false" customHeight="false" outlineLevel="0" collapsed="false">
      <c r="B37" s="0" t="s">
        <v>2</v>
      </c>
      <c r="C37" s="0" t="s">
        <v>45</v>
      </c>
      <c r="E37" s="3" t="s">
        <v>66</v>
      </c>
      <c r="F37" s="3" t="s">
        <v>67</v>
      </c>
      <c r="G37" s="3" t="n">
        <v>9.84605263157895</v>
      </c>
      <c r="AF37" s="1" t="n">
        <f aca="false">AF36+1</f>
        <v>37</v>
      </c>
      <c r="AG37" s="1" t="n">
        <v>116.767353435256</v>
      </c>
    </row>
    <row r="38" customFormat="false" ht="12.75" hidden="false" customHeight="false" outlineLevel="0" collapsed="false">
      <c r="B38" s="0" t="s">
        <v>3</v>
      </c>
      <c r="C38" s="0" t="s">
        <v>48</v>
      </c>
      <c r="E38" s="3" t="s">
        <v>66</v>
      </c>
      <c r="F38" s="3" t="s">
        <v>67</v>
      </c>
      <c r="G38" s="3" t="n">
        <v>9.76105263157895</v>
      </c>
      <c r="AF38" s="1" t="n">
        <f aca="false">AF37+1</f>
        <v>38</v>
      </c>
      <c r="AG38" s="1" t="n">
        <v>122.075956938314</v>
      </c>
    </row>
    <row r="39" customFormat="false" ht="12.75" hidden="false" customHeight="false" outlineLevel="0" collapsed="false">
      <c r="B39" s="0" t="s">
        <v>49</v>
      </c>
      <c r="E39" s="3" t="s">
        <v>66</v>
      </c>
      <c r="F39" s="3" t="s">
        <v>67</v>
      </c>
      <c r="G39" s="3" t="n">
        <v>9.985</v>
      </c>
      <c r="AF39" s="1" t="n">
        <f aca="false">AF38+1</f>
        <v>39</v>
      </c>
      <c r="AG39" s="1" t="n">
        <v>121.465954379213</v>
      </c>
    </row>
    <row r="40" customFormat="false" ht="12.75" hidden="false" customHeight="false" outlineLevel="0" collapsed="false">
      <c r="B40" s="0" t="s">
        <v>50</v>
      </c>
      <c r="C40" s="0" t="n">
        <v>-1</v>
      </c>
      <c r="E40" s="3" t="s">
        <v>66</v>
      </c>
      <c r="F40" s="3" t="s">
        <v>67</v>
      </c>
      <c r="G40" s="3" t="n">
        <v>9.80210526315789</v>
      </c>
      <c r="AF40" s="1" t="n">
        <f aca="false">AF39+1</f>
        <v>40</v>
      </c>
      <c r="AG40" s="1" t="n">
        <v>116.699016207783</v>
      </c>
    </row>
    <row r="41" customFormat="false" ht="12.75" hidden="false" customHeight="false" outlineLevel="0" collapsed="false">
      <c r="B41" s="0" t="s">
        <v>52</v>
      </c>
      <c r="C41" s="0" t="n">
        <v>1</v>
      </c>
      <c r="E41" s="3" t="s">
        <v>66</v>
      </c>
      <c r="F41" s="3" t="s">
        <v>67</v>
      </c>
      <c r="G41" s="3" t="n">
        <v>9.90763157894737</v>
      </c>
      <c r="AF41" s="1" t="n">
        <f aca="false">AF40+1</f>
        <v>41</v>
      </c>
      <c r="AG41" s="1" t="n">
        <v>19.4078469090341</v>
      </c>
    </row>
    <row r="42" customFormat="false" ht="12.75" hidden="false" customHeight="false" outlineLevel="0" collapsed="false">
      <c r="E42" s="3" t="s">
        <v>66</v>
      </c>
      <c r="F42" s="3" t="s">
        <v>67</v>
      </c>
      <c r="G42" s="3" t="n">
        <v>9.98684210526316</v>
      </c>
      <c r="AF42" s="1" t="n">
        <f aca="false">AF41+1</f>
        <v>42</v>
      </c>
      <c r="AG42" s="1" t="n">
        <v>20.0602123401787</v>
      </c>
    </row>
    <row r="43" customFormat="false" ht="12.75" hidden="false" customHeight="false" outlineLevel="0" collapsed="false">
      <c r="E43" s="3" t="s">
        <v>66</v>
      </c>
      <c r="F43" s="3" t="s">
        <v>67</v>
      </c>
      <c r="G43" s="3" t="n">
        <v>9.74973684210526</v>
      </c>
      <c r="AF43" s="1" t="n">
        <f aca="false">AF42+1</f>
        <v>43</v>
      </c>
      <c r="AG43" s="1" t="n">
        <v>19.3590786409481</v>
      </c>
    </row>
    <row r="44" customFormat="false" ht="12.75" hidden="false" customHeight="false" outlineLevel="0" collapsed="false">
      <c r="E44" s="3" t="s">
        <v>66</v>
      </c>
      <c r="F44" s="3" t="s">
        <v>67</v>
      </c>
      <c r="G44" s="3" t="n">
        <v>9.81</v>
      </c>
      <c r="AF44" s="1" t="n">
        <f aca="false">AF43+1</f>
        <v>44</v>
      </c>
      <c r="AG44" s="1" t="n">
        <v>19.6025881901468</v>
      </c>
    </row>
    <row r="45" customFormat="false" ht="12.75" hidden="false" customHeight="false" outlineLevel="0" collapsed="false">
      <c r="E45" s="3" t="s">
        <v>66</v>
      </c>
      <c r="F45" s="3" t="s">
        <v>67</v>
      </c>
      <c r="G45" s="3" t="n">
        <v>9.85552631578947</v>
      </c>
      <c r="AF45" s="1" t="n">
        <f aca="false">AF44+1</f>
        <v>45</v>
      </c>
      <c r="AG45" s="1" t="n">
        <v>19.0851814236032</v>
      </c>
    </row>
    <row r="46" customFormat="false" ht="12.75" hidden="false" customHeight="false" outlineLevel="0" collapsed="false">
      <c r="E46" s="3" t="s">
        <v>66</v>
      </c>
      <c r="F46" s="3" t="s">
        <v>67</v>
      </c>
      <c r="G46" s="3" t="n">
        <v>9.83894736842105</v>
      </c>
      <c r="AF46" s="1" t="n">
        <f aca="false">AF45+1</f>
        <v>46</v>
      </c>
      <c r="AG46" s="1" t="n">
        <v>19.9076110191302</v>
      </c>
    </row>
    <row r="47" customFormat="false" ht="12.75" hidden="false" customHeight="false" outlineLevel="0" collapsed="false">
      <c r="E47" s="3" t="s">
        <v>66</v>
      </c>
      <c r="F47" s="3" t="s">
        <v>68</v>
      </c>
      <c r="G47" s="3" t="n">
        <v>1.01394736842105</v>
      </c>
      <c r="AF47" s="1" t="n">
        <f aca="false">AF46+1</f>
        <v>47</v>
      </c>
      <c r="AG47" s="1" t="n">
        <v>19.6789160735458</v>
      </c>
    </row>
    <row r="48" customFormat="false" ht="12.75" hidden="false" customHeight="false" outlineLevel="0" collapsed="false">
      <c r="E48" s="3" t="s">
        <v>66</v>
      </c>
      <c r="F48" s="3" t="s">
        <v>68</v>
      </c>
      <c r="G48" s="3" t="n">
        <v>0.957368421052632</v>
      </c>
      <c r="AF48" s="1" t="n">
        <f aca="false">AF47+1</f>
        <v>48</v>
      </c>
      <c r="AG48" s="1" t="n">
        <v>19.7656828631302</v>
      </c>
    </row>
    <row r="49" customFormat="false" ht="12.75" hidden="false" customHeight="false" outlineLevel="0" collapsed="false">
      <c r="E49" s="3" t="s">
        <v>66</v>
      </c>
      <c r="F49" s="3" t="s">
        <v>68</v>
      </c>
      <c r="G49" s="3" t="n">
        <v>1.00105263157895</v>
      </c>
      <c r="AF49" s="1" t="n">
        <f aca="false">AF48+1</f>
        <v>49</v>
      </c>
      <c r="AG49" s="1" t="n">
        <v>19.8424790343029</v>
      </c>
    </row>
    <row r="50" customFormat="false" ht="12.75" hidden="false" customHeight="false" outlineLevel="0" collapsed="false">
      <c r="E50" s="3" t="s">
        <v>66</v>
      </c>
      <c r="F50" s="3" t="s">
        <v>68</v>
      </c>
      <c r="G50" s="3" t="n">
        <v>0.995263157894737</v>
      </c>
      <c r="AF50" s="1" t="n">
        <f aca="false">AF49+1</f>
        <v>50</v>
      </c>
      <c r="AG50" s="1" t="n">
        <v>19.6202506612084</v>
      </c>
    </row>
    <row r="51" customFormat="false" ht="12.75" hidden="false" customHeight="false" outlineLevel="0" collapsed="false">
      <c r="E51" s="3" t="s">
        <v>66</v>
      </c>
      <c r="F51" s="3" t="s">
        <v>68</v>
      </c>
      <c r="G51" s="3" t="n">
        <v>0.932105263157895</v>
      </c>
      <c r="AF51" s="1" t="n">
        <f aca="false">AF50+1</f>
        <v>51</v>
      </c>
      <c r="AG51" s="1" t="n">
        <v>114.513189102955</v>
      </c>
    </row>
    <row r="52" customFormat="false" ht="12.75" hidden="false" customHeight="false" outlineLevel="0" collapsed="false">
      <c r="E52" s="3" t="s">
        <v>66</v>
      </c>
      <c r="F52" s="3" t="s">
        <v>68</v>
      </c>
      <c r="G52" s="3" t="n">
        <v>0.990526315789474</v>
      </c>
      <c r="AF52" s="1" t="n">
        <f aca="false">AF51+1</f>
        <v>52</v>
      </c>
      <c r="AG52" s="1" t="n">
        <v>115.625180618075</v>
      </c>
    </row>
    <row r="53" customFormat="false" ht="12.75" hidden="false" customHeight="false" outlineLevel="0" collapsed="false">
      <c r="E53" s="3" t="s">
        <v>66</v>
      </c>
      <c r="F53" s="3" t="s">
        <v>68</v>
      </c>
      <c r="G53" s="3" t="n">
        <v>0.958947368421053</v>
      </c>
      <c r="AF53" s="1" t="n">
        <f aca="false">AF52+1</f>
        <v>53</v>
      </c>
      <c r="AG53" s="1" t="n">
        <v>117.972107831737</v>
      </c>
    </row>
    <row r="54" customFormat="false" ht="12.75" hidden="false" customHeight="false" outlineLevel="0" collapsed="false">
      <c r="E54" s="3" t="s">
        <v>66</v>
      </c>
      <c r="F54" s="3" t="s">
        <v>68</v>
      </c>
      <c r="G54" s="3" t="n">
        <v>0.980263157894737</v>
      </c>
      <c r="AF54" s="1" t="n">
        <f aca="false">AF53+1</f>
        <v>54</v>
      </c>
      <c r="AG54" s="1" t="n">
        <v>110.796387932469</v>
      </c>
    </row>
    <row r="55" customFormat="false" ht="12.75" hidden="false" customHeight="false" outlineLevel="0" collapsed="false">
      <c r="E55" s="3" t="s">
        <v>66</v>
      </c>
      <c r="F55" s="3" t="s">
        <v>68</v>
      </c>
      <c r="G55" s="3" t="n">
        <v>0.987631578947368</v>
      </c>
      <c r="AF55" s="1" t="n">
        <f aca="false">AF54+1</f>
        <v>55</v>
      </c>
      <c r="AG55" s="1" t="n">
        <v>115.444560199432</v>
      </c>
    </row>
    <row r="56" customFormat="false" ht="12.75" hidden="false" customHeight="false" outlineLevel="0" collapsed="false">
      <c r="E56" s="3" t="s">
        <v>66</v>
      </c>
      <c r="F56" s="3" t="s">
        <v>68</v>
      </c>
      <c r="G56" s="3" t="n">
        <v>0.976842105263158</v>
      </c>
      <c r="AF56" s="1" t="n">
        <f aca="false">AF55+1</f>
        <v>56</v>
      </c>
      <c r="AG56" s="1" t="n">
        <v>118.546152470864</v>
      </c>
    </row>
    <row r="57" customFormat="false" ht="12.75" hidden="false" customHeight="false" outlineLevel="0" collapsed="false">
      <c r="E57" s="3" t="s">
        <v>66</v>
      </c>
      <c r="F57" s="3" t="s">
        <v>69</v>
      </c>
      <c r="G57" s="3" t="n">
        <v>1.00710526315789</v>
      </c>
      <c r="AF57" s="1" t="n">
        <f aca="false">AF56+1</f>
        <v>57</v>
      </c>
      <c r="AG57" s="1" t="n">
        <v>123.687091359606</v>
      </c>
    </row>
    <row r="58" customFormat="false" ht="12.75" hidden="false" customHeight="false" outlineLevel="0" collapsed="false">
      <c r="E58" s="3" t="s">
        <v>66</v>
      </c>
      <c r="F58" s="3" t="s">
        <v>69</v>
      </c>
      <c r="G58" s="3" t="n">
        <v>0.958684210526316</v>
      </c>
      <c r="AF58" s="1" t="n">
        <f aca="false">AF57+1</f>
        <v>58</v>
      </c>
      <c r="AG58" s="1" t="n">
        <v>119.729886109304</v>
      </c>
    </row>
    <row r="59" customFormat="false" ht="12.75" hidden="false" customHeight="false" outlineLevel="0" collapsed="false">
      <c r="E59" s="3" t="s">
        <v>66</v>
      </c>
      <c r="F59" s="3" t="s">
        <v>69</v>
      </c>
      <c r="G59" s="3" t="n">
        <v>0.993947368421053</v>
      </c>
      <c r="AF59" s="1" t="n">
        <f aca="false">AF58+1</f>
        <v>59</v>
      </c>
      <c r="AG59" s="1" t="n">
        <v>121.362606808928</v>
      </c>
    </row>
    <row r="60" customFormat="false" ht="12.75" hidden="false" customHeight="false" outlineLevel="0" collapsed="false">
      <c r="E60" s="3" t="s">
        <v>66</v>
      </c>
      <c r="F60" s="3" t="s">
        <v>69</v>
      </c>
      <c r="G60" s="3" t="n">
        <v>1</v>
      </c>
      <c r="AF60" s="1" t="n">
        <f aca="false">AF59+1</f>
        <v>60</v>
      </c>
      <c r="AG60" s="1" t="n">
        <v>117.457985039096</v>
      </c>
    </row>
    <row r="61" customFormat="false" ht="12.75" hidden="false" customHeight="false" outlineLevel="0" collapsed="false">
      <c r="E61" s="3" t="s">
        <v>66</v>
      </c>
      <c r="F61" s="3" t="s">
        <v>69</v>
      </c>
      <c r="G61" s="3" t="n">
        <v>0.932894736842105</v>
      </c>
      <c r="AF61" s="1" t="n">
        <f aca="false">AF60+1</f>
        <v>61</v>
      </c>
      <c r="AG61" s="1" t="n">
        <v>28.5703106405664</v>
      </c>
    </row>
    <row r="62" customFormat="false" ht="12.75" hidden="false" customHeight="false" outlineLevel="0" collapsed="false">
      <c r="E62" s="3" t="s">
        <v>66</v>
      </c>
      <c r="F62" s="3" t="s">
        <v>69</v>
      </c>
      <c r="G62" s="3" t="n">
        <v>0.993421052631579</v>
      </c>
      <c r="AF62" s="1" t="n">
        <f aca="false">AF61+1</f>
        <v>62</v>
      </c>
      <c r="AG62" s="1" t="n">
        <v>29.8628509344959</v>
      </c>
    </row>
    <row r="63" customFormat="false" ht="12.75" hidden="false" customHeight="false" outlineLevel="0" collapsed="false">
      <c r="E63" s="3" t="s">
        <v>66</v>
      </c>
      <c r="F63" s="3" t="s">
        <v>69</v>
      </c>
      <c r="G63" s="3" t="n">
        <v>0.958157894736842</v>
      </c>
      <c r="AF63" s="1" t="n">
        <f aca="false">AF62+1</f>
        <v>63</v>
      </c>
      <c r="AG63" s="1" t="n">
        <v>27.4430559732506</v>
      </c>
    </row>
    <row r="64" customFormat="false" ht="12.75" hidden="false" customHeight="false" outlineLevel="0" collapsed="false">
      <c r="E64" s="3" t="s">
        <v>66</v>
      </c>
      <c r="F64" s="3" t="s">
        <v>69</v>
      </c>
      <c r="G64" s="3" t="n">
        <v>0.983947368421053</v>
      </c>
      <c r="AF64" s="1" t="n">
        <f aca="false">AF63+1</f>
        <v>64</v>
      </c>
      <c r="AG64" s="1" t="n">
        <v>29.2367201391837</v>
      </c>
    </row>
    <row r="65" customFormat="false" ht="12.75" hidden="false" customHeight="false" outlineLevel="0" collapsed="false">
      <c r="E65" s="3" t="s">
        <v>66</v>
      </c>
      <c r="F65" s="3" t="s">
        <v>69</v>
      </c>
      <c r="G65" s="3" t="n">
        <v>0.981052631578947</v>
      </c>
      <c r="AF65" s="1" t="n">
        <f aca="false">AF64+1</f>
        <v>65</v>
      </c>
      <c r="AG65" s="1" t="n">
        <v>30.7118640215232</v>
      </c>
    </row>
    <row r="66" customFormat="false" ht="12.75" hidden="false" customHeight="false" outlineLevel="0" collapsed="false">
      <c r="E66" s="3" t="s">
        <v>66</v>
      </c>
      <c r="F66" s="3" t="s">
        <v>69</v>
      </c>
      <c r="G66" s="3" t="n">
        <v>0.987894736842105</v>
      </c>
      <c r="AF66" s="1" t="n">
        <f aca="false">AF65+1</f>
        <v>66</v>
      </c>
      <c r="AG66" s="1" t="n">
        <v>29.1418042133019</v>
      </c>
    </row>
    <row r="67" customFormat="false" ht="12.75" hidden="false" customHeight="false" outlineLevel="0" collapsed="false">
      <c r="E67" s="3" t="s">
        <v>66</v>
      </c>
      <c r="F67" s="3" t="s">
        <v>70</v>
      </c>
      <c r="G67" s="3" t="n">
        <v>9.29657894736842</v>
      </c>
      <c r="AF67" s="1" t="n">
        <f aca="false">AF66+1</f>
        <v>67</v>
      </c>
      <c r="AG67" s="1" t="n">
        <v>28.5628059703078</v>
      </c>
    </row>
    <row r="68" customFormat="false" ht="12.75" hidden="false" customHeight="false" outlineLevel="0" collapsed="false">
      <c r="E68" s="3" t="s">
        <v>66</v>
      </c>
      <c r="F68" s="3" t="s">
        <v>70</v>
      </c>
      <c r="G68" s="3" t="n">
        <v>9.30842105263158</v>
      </c>
      <c r="AF68" s="1" t="n">
        <f aca="false">AF67+1</f>
        <v>68</v>
      </c>
      <c r="AG68" s="1" t="n">
        <v>28.8459310677631</v>
      </c>
    </row>
    <row r="69" customFormat="false" ht="12.75" hidden="false" customHeight="false" outlineLevel="0" collapsed="false">
      <c r="E69" s="3" t="s">
        <v>66</v>
      </c>
      <c r="F69" s="3" t="s">
        <v>70</v>
      </c>
      <c r="G69" s="3" t="n">
        <v>9.43631578947368</v>
      </c>
      <c r="AF69" s="1" t="n">
        <f aca="false">AF68+1</f>
        <v>69</v>
      </c>
      <c r="AG69" s="1" t="n">
        <v>28.6937662391023</v>
      </c>
    </row>
    <row r="70" customFormat="false" ht="12.75" hidden="false" customHeight="false" outlineLevel="0" collapsed="false">
      <c r="E70" s="3" t="s">
        <v>66</v>
      </c>
      <c r="F70" s="3" t="s">
        <v>70</v>
      </c>
      <c r="G70" s="3" t="n">
        <v>9.31973684210526</v>
      </c>
      <c r="AF70" s="1" t="n">
        <f aca="false">AF69+1</f>
        <v>70</v>
      </c>
      <c r="AG70" s="1" t="n">
        <v>29.5918855776199</v>
      </c>
    </row>
    <row r="71" customFormat="false" ht="12.75" hidden="false" customHeight="false" outlineLevel="0" collapsed="false">
      <c r="E71" s="3" t="s">
        <v>66</v>
      </c>
      <c r="F71" s="3" t="s">
        <v>70</v>
      </c>
      <c r="G71" s="3" t="n">
        <v>9.34578947368421</v>
      </c>
      <c r="AF71" s="1" t="n">
        <f aca="false">AF70+1</f>
        <v>71</v>
      </c>
      <c r="AG71" s="1" t="n">
        <v>115.013418637517</v>
      </c>
    </row>
    <row r="72" customFormat="false" ht="12.75" hidden="false" customHeight="false" outlineLevel="0" collapsed="false">
      <c r="E72" s="3" t="s">
        <v>66</v>
      </c>
      <c r="F72" s="3" t="s">
        <v>70</v>
      </c>
      <c r="G72" s="3" t="n">
        <v>9.44315789473684</v>
      </c>
      <c r="AF72" s="1" t="n">
        <f aca="false">AF71+1</f>
        <v>72</v>
      </c>
      <c r="AG72" s="1" t="n">
        <v>116.558544377555</v>
      </c>
    </row>
    <row r="73" customFormat="false" ht="12.75" hidden="false" customHeight="false" outlineLevel="0" collapsed="false">
      <c r="E73" s="3" t="s">
        <v>66</v>
      </c>
      <c r="F73" s="3" t="s">
        <v>70</v>
      </c>
      <c r="G73" s="3" t="n">
        <v>9.19526315789474</v>
      </c>
      <c r="AF73" s="1" t="n">
        <f aca="false">AF72+1</f>
        <v>73</v>
      </c>
      <c r="AG73" s="1" t="n">
        <v>114.330876653012</v>
      </c>
    </row>
    <row r="74" customFormat="false" ht="12.75" hidden="false" customHeight="false" outlineLevel="0" collapsed="false">
      <c r="E74" s="3" t="s">
        <v>66</v>
      </c>
      <c r="F74" s="3" t="s">
        <v>70</v>
      </c>
      <c r="G74" s="3" t="n">
        <v>9.33473684210526</v>
      </c>
      <c r="AF74" s="1" t="n">
        <f aca="false">AF73+1</f>
        <v>74</v>
      </c>
      <c r="AG74" s="1" t="n">
        <v>111.942729604983</v>
      </c>
    </row>
    <row r="75" customFormat="false" ht="12.75" hidden="false" customHeight="false" outlineLevel="0" collapsed="false">
      <c r="E75" s="3" t="s">
        <v>66</v>
      </c>
      <c r="F75" s="3" t="s">
        <v>70</v>
      </c>
      <c r="G75" s="3" t="n">
        <v>9.24315789473684</v>
      </c>
      <c r="AF75" s="1" t="n">
        <f aca="false">AF74+1</f>
        <v>75</v>
      </c>
      <c r="AG75" s="1" t="n">
        <v>116.136463167995</v>
      </c>
    </row>
    <row r="76" customFormat="false" ht="12.75" hidden="false" customHeight="false" outlineLevel="0" collapsed="false">
      <c r="E76" s="3" t="s">
        <v>66</v>
      </c>
      <c r="F76" s="3" t="s">
        <v>70</v>
      </c>
      <c r="G76" s="3" t="n">
        <v>9.33078947368421</v>
      </c>
      <c r="AF76" s="1" t="n">
        <f aca="false">AF75+1</f>
        <v>76</v>
      </c>
      <c r="AG76" s="1" t="n">
        <v>120.20973506636</v>
      </c>
    </row>
    <row r="77" customFormat="false" ht="12.75" hidden="false" customHeight="false" outlineLevel="0" collapsed="false">
      <c r="E77" s="3" t="s">
        <v>66</v>
      </c>
      <c r="F77" s="3" t="s">
        <v>71</v>
      </c>
      <c r="G77" s="3" t="n">
        <v>9.83842105263158</v>
      </c>
      <c r="AF77" s="1" t="n">
        <f aca="false">AF76+1</f>
        <v>77</v>
      </c>
      <c r="AG77" s="1" t="n">
        <v>117.357913792799</v>
      </c>
    </row>
    <row r="78" customFormat="false" ht="12.75" hidden="false" customHeight="false" outlineLevel="0" collapsed="false">
      <c r="E78" s="3" t="s">
        <v>66</v>
      </c>
      <c r="F78" s="3" t="s">
        <v>71</v>
      </c>
      <c r="G78" s="3" t="n">
        <v>9.71842105263158</v>
      </c>
      <c r="AF78" s="1" t="n">
        <f aca="false">AF77+1</f>
        <v>78</v>
      </c>
      <c r="AG78" s="1" t="n">
        <v>124.988224112683</v>
      </c>
    </row>
    <row r="79" customFormat="false" ht="12.75" hidden="false" customHeight="false" outlineLevel="0" collapsed="false">
      <c r="E79" s="3" t="s">
        <v>66</v>
      </c>
      <c r="F79" s="3" t="s">
        <v>71</v>
      </c>
      <c r="G79" s="3" t="n">
        <v>9.94315789473684</v>
      </c>
      <c r="AF79" s="1" t="n">
        <f aca="false">AF78+1</f>
        <v>79</v>
      </c>
      <c r="AG79" s="1" t="n">
        <v>125.646448245478</v>
      </c>
    </row>
    <row r="80" customFormat="false" ht="12.75" hidden="false" customHeight="false" outlineLevel="0" collapsed="false">
      <c r="E80" s="3" t="s">
        <v>66</v>
      </c>
      <c r="F80" s="3" t="s">
        <v>71</v>
      </c>
      <c r="G80" s="3" t="n">
        <v>9.79131578947368</v>
      </c>
      <c r="AF80" s="1" t="n">
        <f aca="false">AF79+1</f>
        <v>80</v>
      </c>
      <c r="AG80" s="1" t="n">
        <v>120.617610882113</v>
      </c>
    </row>
    <row r="81" customFormat="false" ht="12.75" hidden="false" customHeight="false" outlineLevel="0" collapsed="false">
      <c r="E81" s="3" t="s">
        <v>66</v>
      </c>
      <c r="F81" s="3" t="s">
        <v>71</v>
      </c>
      <c r="G81" s="3" t="n">
        <v>9.91789473684211</v>
      </c>
      <c r="AF81" s="1" t="n">
        <f aca="false">AF80+1</f>
        <v>81</v>
      </c>
    </row>
    <row r="82" customFormat="false" ht="12.75" hidden="false" customHeight="false" outlineLevel="0" collapsed="false">
      <c r="E82" s="3" t="s">
        <v>66</v>
      </c>
      <c r="F82" s="3" t="s">
        <v>71</v>
      </c>
      <c r="G82" s="3" t="n">
        <v>10.0384210526316</v>
      </c>
      <c r="AF82" s="1" t="n">
        <f aca="false">AF81+1</f>
        <v>82</v>
      </c>
    </row>
    <row r="83" customFormat="false" ht="12.75" hidden="false" customHeight="false" outlineLevel="0" collapsed="false">
      <c r="E83" s="3" t="s">
        <v>66</v>
      </c>
      <c r="F83" s="3" t="s">
        <v>71</v>
      </c>
      <c r="G83" s="3" t="n">
        <v>9.80315789473684</v>
      </c>
      <c r="AF83" s="1" t="n">
        <f aca="false">AF82+1</f>
        <v>83</v>
      </c>
    </row>
    <row r="84" customFormat="false" ht="12.75" hidden="false" customHeight="false" outlineLevel="0" collapsed="false">
      <c r="E84" s="3" t="s">
        <v>66</v>
      </c>
      <c r="F84" s="3" t="s">
        <v>71</v>
      </c>
      <c r="G84" s="3" t="n">
        <v>9.75789473684211</v>
      </c>
      <c r="AF84" s="1" t="n">
        <f aca="false">AF83+1</f>
        <v>84</v>
      </c>
    </row>
    <row r="85" customFormat="false" ht="12.75" hidden="false" customHeight="false" outlineLevel="0" collapsed="false">
      <c r="E85" s="3" t="s">
        <v>66</v>
      </c>
      <c r="F85" s="3" t="s">
        <v>71</v>
      </c>
      <c r="G85" s="3" t="n">
        <v>9.78394736842105</v>
      </c>
      <c r="AF85" s="1" t="n">
        <f aca="false">AF84+1</f>
        <v>85</v>
      </c>
    </row>
    <row r="86" customFormat="false" ht="12.75" hidden="false" customHeight="false" outlineLevel="0" collapsed="false">
      <c r="E86" s="3" t="s">
        <v>66</v>
      </c>
      <c r="F86" s="3" t="s">
        <v>71</v>
      </c>
      <c r="G86" s="3" t="n">
        <v>9.82736842105263</v>
      </c>
      <c r="AF86" s="1" t="n">
        <f aca="false">AF85+1</f>
        <v>86</v>
      </c>
    </row>
    <row r="87" customFormat="false" ht="12.75" hidden="false" customHeight="false" outlineLevel="0" collapsed="false">
      <c r="E87" s="3" t="s">
        <v>66</v>
      </c>
      <c r="F87" s="3" t="s">
        <v>72</v>
      </c>
      <c r="G87" s="3" t="n">
        <v>1.00763157894737</v>
      </c>
      <c r="AF87" s="1" t="n">
        <f aca="false">AF86+1</f>
        <v>87</v>
      </c>
    </row>
    <row r="88" customFormat="false" ht="12.75" hidden="false" customHeight="false" outlineLevel="0" collapsed="false">
      <c r="E88" s="3" t="s">
        <v>66</v>
      </c>
      <c r="F88" s="3" t="s">
        <v>72</v>
      </c>
      <c r="G88" s="3" t="n">
        <v>0.965526315789474</v>
      </c>
      <c r="AF88" s="1" t="n">
        <f aca="false">AF87+1</f>
        <v>88</v>
      </c>
    </row>
    <row r="89" customFormat="false" ht="12.75" hidden="false" customHeight="false" outlineLevel="0" collapsed="false">
      <c r="E89" s="3" t="s">
        <v>66</v>
      </c>
      <c r="F89" s="3" t="s">
        <v>72</v>
      </c>
      <c r="G89" s="3" t="n">
        <v>0.994210526315789</v>
      </c>
      <c r="AF89" s="1" t="n">
        <f aca="false">AF88+1</f>
        <v>89</v>
      </c>
    </row>
    <row r="90" customFormat="false" ht="12.75" hidden="false" customHeight="false" outlineLevel="0" collapsed="false">
      <c r="E90" s="3" t="s">
        <v>66</v>
      </c>
      <c r="F90" s="3" t="s">
        <v>72</v>
      </c>
      <c r="G90" s="3" t="n">
        <v>1.00657894736842</v>
      </c>
      <c r="AF90" s="1" t="n">
        <f aca="false">AF89+1</f>
        <v>90</v>
      </c>
    </row>
    <row r="91" customFormat="false" ht="12.75" hidden="false" customHeight="false" outlineLevel="0" collapsed="false">
      <c r="E91" s="3" t="s">
        <v>66</v>
      </c>
      <c r="F91" s="3" t="s">
        <v>72</v>
      </c>
      <c r="G91" s="3" t="n">
        <v>0.940526315789474</v>
      </c>
      <c r="AF91" s="1" t="n">
        <f aca="false">AF90+1</f>
        <v>91</v>
      </c>
    </row>
    <row r="92" customFormat="false" ht="12.75" hidden="false" customHeight="false" outlineLevel="0" collapsed="false">
      <c r="E92" s="3" t="s">
        <v>66</v>
      </c>
      <c r="F92" s="3" t="s">
        <v>72</v>
      </c>
      <c r="G92" s="3" t="n">
        <v>0.989210526315789</v>
      </c>
      <c r="AF92" s="1" t="n">
        <f aca="false">AF91+1</f>
        <v>92</v>
      </c>
    </row>
    <row r="93" customFormat="false" ht="12.75" hidden="false" customHeight="false" outlineLevel="0" collapsed="false">
      <c r="E93" s="3" t="s">
        <v>66</v>
      </c>
      <c r="F93" s="3" t="s">
        <v>72</v>
      </c>
      <c r="G93" s="3" t="n">
        <v>0.956052631578947</v>
      </c>
      <c r="AF93" s="1" t="n">
        <f aca="false">AF92+1</f>
        <v>93</v>
      </c>
    </row>
    <row r="94" customFormat="false" ht="12.75" hidden="false" customHeight="false" outlineLevel="0" collapsed="false">
      <c r="E94" s="3" t="s">
        <v>66</v>
      </c>
      <c r="F94" s="3" t="s">
        <v>72</v>
      </c>
      <c r="G94" s="3" t="n">
        <v>0.992105263157895</v>
      </c>
      <c r="AF94" s="1" t="n">
        <f aca="false">AF93+1</f>
        <v>94</v>
      </c>
    </row>
    <row r="95" customFormat="false" ht="12.75" hidden="false" customHeight="false" outlineLevel="0" collapsed="false">
      <c r="E95" s="3" t="s">
        <v>66</v>
      </c>
      <c r="F95" s="3" t="s">
        <v>72</v>
      </c>
      <c r="G95" s="3" t="n">
        <v>0.977368421052632</v>
      </c>
      <c r="AF95" s="1" t="n">
        <f aca="false">AF94+1</f>
        <v>95</v>
      </c>
    </row>
    <row r="96" customFormat="false" ht="12.75" hidden="false" customHeight="false" outlineLevel="0" collapsed="false">
      <c r="E96" s="3" t="s">
        <v>66</v>
      </c>
      <c r="F96" s="3" t="s">
        <v>72</v>
      </c>
      <c r="G96" s="3" t="n">
        <v>0.978157894736842</v>
      </c>
      <c r="AF96" s="1" t="n">
        <f aca="false">AF95+1</f>
        <v>96</v>
      </c>
    </row>
    <row r="97" customFormat="false" ht="12.75" hidden="false" customHeight="false" outlineLevel="0" collapsed="false">
      <c r="E97" s="3" t="s">
        <v>66</v>
      </c>
      <c r="F97" s="3" t="s">
        <v>73</v>
      </c>
      <c r="G97" s="3" t="n">
        <v>1.01289473684211</v>
      </c>
      <c r="AF97" s="1" t="n">
        <f aca="false">AF96+1</f>
        <v>97</v>
      </c>
    </row>
    <row r="98" customFormat="false" ht="12.75" hidden="false" customHeight="false" outlineLevel="0" collapsed="false">
      <c r="E98" s="3" t="s">
        <v>66</v>
      </c>
      <c r="F98" s="3" t="s">
        <v>73</v>
      </c>
      <c r="G98" s="3" t="n">
        <v>0.953421052631579</v>
      </c>
      <c r="AF98" s="1" t="n">
        <f aca="false">AF97+1</f>
        <v>98</v>
      </c>
    </row>
    <row r="99" customFormat="false" ht="12.75" hidden="false" customHeight="false" outlineLevel="0" collapsed="false">
      <c r="E99" s="3" t="s">
        <v>66</v>
      </c>
      <c r="F99" s="3" t="s">
        <v>73</v>
      </c>
      <c r="G99" s="3" t="n">
        <v>0.991842105263158</v>
      </c>
      <c r="AF99" s="1" t="n">
        <f aca="false">AF98+1</f>
        <v>99</v>
      </c>
    </row>
    <row r="100" customFormat="false" ht="12.75" hidden="false" customHeight="false" outlineLevel="0" collapsed="false">
      <c r="E100" s="3" t="s">
        <v>66</v>
      </c>
      <c r="F100" s="3" t="s">
        <v>73</v>
      </c>
      <c r="G100" s="3" t="n">
        <v>1</v>
      </c>
      <c r="AF100" s="1" t="n">
        <f aca="false">AF99+1</f>
        <v>100</v>
      </c>
    </row>
    <row r="101" customFormat="false" ht="12.75" hidden="false" customHeight="false" outlineLevel="0" collapsed="false">
      <c r="E101" s="3" t="s">
        <v>66</v>
      </c>
      <c r="F101" s="3" t="s">
        <v>73</v>
      </c>
      <c r="G101" s="3" t="n">
        <v>0.938157894736842</v>
      </c>
      <c r="AF101" s="1" t="n">
        <f aca="false">AF100+1</f>
        <v>101</v>
      </c>
    </row>
    <row r="102" customFormat="false" ht="12.75" hidden="false" customHeight="false" outlineLevel="0" collapsed="false">
      <c r="E102" s="3" t="s">
        <v>66</v>
      </c>
      <c r="F102" s="3" t="s">
        <v>73</v>
      </c>
      <c r="G102" s="3" t="n">
        <v>0.999210526315789</v>
      </c>
      <c r="AF102" s="1" t="n">
        <f aca="false">AF101+1</f>
        <v>102</v>
      </c>
    </row>
    <row r="103" customFormat="false" ht="12.75" hidden="false" customHeight="false" outlineLevel="0" collapsed="false">
      <c r="E103" s="3" t="s">
        <v>66</v>
      </c>
      <c r="F103" s="3" t="s">
        <v>73</v>
      </c>
      <c r="G103" s="3" t="n">
        <v>0.952105263157895</v>
      </c>
      <c r="AF103" s="1" t="n">
        <f aca="false">AF102+1</f>
        <v>103</v>
      </c>
    </row>
    <row r="104" customFormat="false" ht="12.75" hidden="false" customHeight="false" outlineLevel="0" collapsed="false">
      <c r="E104" s="3" t="s">
        <v>66</v>
      </c>
      <c r="F104" s="3" t="s">
        <v>73</v>
      </c>
      <c r="G104" s="3" t="n">
        <v>0.983947368421053</v>
      </c>
      <c r="AF104" s="1" t="n">
        <f aca="false">AF103+1</f>
        <v>104</v>
      </c>
    </row>
    <row r="105" customFormat="false" ht="12.75" hidden="false" customHeight="false" outlineLevel="0" collapsed="false">
      <c r="E105" s="3" t="s">
        <v>66</v>
      </c>
      <c r="F105" s="3" t="s">
        <v>73</v>
      </c>
      <c r="G105" s="3" t="n">
        <v>0.977894736842105</v>
      </c>
      <c r="AF105" s="1" t="n">
        <f aca="false">AF104+1</f>
        <v>105</v>
      </c>
    </row>
    <row r="106" customFormat="false" ht="12.75" hidden="false" customHeight="false" outlineLevel="0" collapsed="false">
      <c r="E106" s="3" t="s">
        <v>66</v>
      </c>
      <c r="F106" s="3" t="s">
        <v>73</v>
      </c>
      <c r="G106" s="3" t="n">
        <v>0.981052631578947</v>
      </c>
      <c r="AF106" s="1" t="n">
        <f aca="false">AF105+1</f>
        <v>106</v>
      </c>
    </row>
    <row r="107" customFormat="false" ht="12.75" hidden="false" customHeight="false" outlineLevel="0" collapsed="false">
      <c r="E107" s="3" t="s">
        <v>66</v>
      </c>
      <c r="F107" s="3" t="s">
        <v>74</v>
      </c>
      <c r="G107" s="3" t="n">
        <v>9.34868421052632</v>
      </c>
      <c r="AF107" s="1" t="n">
        <f aca="false">AF106+1</f>
        <v>107</v>
      </c>
    </row>
    <row r="108" customFormat="false" ht="12.75" hidden="false" customHeight="false" outlineLevel="0" collapsed="false">
      <c r="E108" s="3" t="s">
        <v>66</v>
      </c>
      <c r="F108" s="3" t="s">
        <v>74</v>
      </c>
      <c r="G108" s="3" t="n">
        <v>9.33289473684211</v>
      </c>
      <c r="AF108" s="1" t="n">
        <f aca="false">AF107+1</f>
        <v>108</v>
      </c>
    </row>
    <row r="109" customFormat="false" ht="12.75" hidden="false" customHeight="false" outlineLevel="0" collapsed="false">
      <c r="E109" s="3" t="s">
        <v>66</v>
      </c>
      <c r="F109" s="3" t="s">
        <v>74</v>
      </c>
      <c r="G109" s="3" t="n">
        <v>9.40842105263158</v>
      </c>
      <c r="AF109" s="1" t="n">
        <f aca="false">AF108+1</f>
        <v>109</v>
      </c>
    </row>
    <row r="110" customFormat="false" ht="12.75" hidden="false" customHeight="false" outlineLevel="0" collapsed="false">
      <c r="E110" s="3" t="s">
        <v>66</v>
      </c>
      <c r="F110" s="3" t="s">
        <v>74</v>
      </c>
      <c r="G110" s="3" t="n">
        <v>9.26684210526316</v>
      </c>
      <c r="AF110" s="1" t="n">
        <f aca="false">AF109+1</f>
        <v>110</v>
      </c>
    </row>
    <row r="111" customFormat="false" ht="12.75" hidden="false" customHeight="false" outlineLevel="0" collapsed="false">
      <c r="E111" s="3" t="s">
        <v>66</v>
      </c>
      <c r="F111" s="3" t="s">
        <v>74</v>
      </c>
      <c r="G111" s="3" t="n">
        <v>9.35552631578947</v>
      </c>
      <c r="AF111" s="1" t="n">
        <f aca="false">AF110+1</f>
        <v>111</v>
      </c>
    </row>
    <row r="112" customFormat="false" ht="12.75" hidden="false" customHeight="false" outlineLevel="0" collapsed="false">
      <c r="E112" s="3" t="s">
        <v>66</v>
      </c>
      <c r="F112" s="3" t="s">
        <v>74</v>
      </c>
      <c r="G112" s="3" t="n">
        <v>9.36184210526316</v>
      </c>
      <c r="AF112" s="1" t="n">
        <f aca="false">AF111+1</f>
        <v>112</v>
      </c>
    </row>
    <row r="113" customFormat="false" ht="12.75" hidden="false" customHeight="false" outlineLevel="0" collapsed="false">
      <c r="E113" s="3" t="s">
        <v>66</v>
      </c>
      <c r="F113" s="3" t="s">
        <v>74</v>
      </c>
      <c r="G113" s="3" t="n">
        <v>9.20921052631579</v>
      </c>
      <c r="AF113" s="1" t="n">
        <f aca="false">AF112+1</f>
        <v>113</v>
      </c>
    </row>
    <row r="114" customFormat="false" ht="12.75" hidden="false" customHeight="false" outlineLevel="0" collapsed="false">
      <c r="E114" s="3" t="s">
        <v>66</v>
      </c>
      <c r="F114" s="3" t="s">
        <v>74</v>
      </c>
      <c r="G114" s="3" t="n">
        <v>9.19368421052632</v>
      </c>
      <c r="AF114" s="1" t="n">
        <f aca="false">AF113+1</f>
        <v>114</v>
      </c>
    </row>
    <row r="115" customFormat="false" ht="12.75" hidden="false" customHeight="false" outlineLevel="0" collapsed="false">
      <c r="E115" s="3" t="s">
        <v>66</v>
      </c>
      <c r="F115" s="3" t="s">
        <v>74</v>
      </c>
      <c r="G115" s="3" t="n">
        <v>9.32842105263158</v>
      </c>
      <c r="AF115" s="1" t="n">
        <f aca="false">AF114+1</f>
        <v>115</v>
      </c>
    </row>
    <row r="116" customFormat="false" ht="12.75" hidden="false" customHeight="false" outlineLevel="0" collapsed="false">
      <c r="E116" s="3" t="s">
        <v>66</v>
      </c>
      <c r="F116" s="3" t="s">
        <v>74</v>
      </c>
      <c r="G116" s="3" t="n">
        <v>9.33236842105263</v>
      </c>
      <c r="AF116" s="1" t="n">
        <f aca="false">AF115+1</f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1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4" activeCellId="0" sqref="A14"/>
    </sheetView>
  </sheetViews>
  <sheetFormatPr defaultColWidth="11.58984375" defaultRowHeight="12.75" zeroHeight="false" outlineLevelRow="0" outlineLevelCol="0"/>
  <cols>
    <col collapsed="false" customWidth="true" hidden="false" outlineLevel="0" max="21" min="21" style="0" width="11.99"/>
    <col collapsed="false" customWidth="true" hidden="false" outlineLevel="0" max="23" min="23" style="0" width="11.99"/>
  </cols>
  <sheetData>
    <row r="1" customFormat="false" ht="12.7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F1" s="1"/>
      <c r="AG1" s="2" t="s">
        <v>58</v>
      </c>
    </row>
    <row r="2" customFormat="false" ht="12.75" hidden="false" customHeight="false" outlineLevel="0" collapsed="false">
      <c r="B2" s="0" t="n">
        <v>1</v>
      </c>
      <c r="C2" s="0" t="n">
        <v>1</v>
      </c>
      <c r="D2" s="0" t="n">
        <v>1</v>
      </c>
      <c r="E2" s="0" t="n">
        <v>1</v>
      </c>
      <c r="F2" s="0" t="n">
        <f aca="false">C2*D2</f>
        <v>1</v>
      </c>
      <c r="G2" s="0" t="n">
        <f aca="false">C2*E2</f>
        <v>1</v>
      </c>
      <c r="H2" s="0" t="n">
        <f aca="false">D2*E2</f>
        <v>1</v>
      </c>
      <c r="I2" s="0" t="n">
        <f aca="false">C2*D2*E2</f>
        <v>1</v>
      </c>
      <c r="J2" s="1" t="n">
        <v>2.52166666666667</v>
      </c>
      <c r="K2" s="1" t="n">
        <v>2.45</v>
      </c>
      <c r="L2" s="1" t="n">
        <v>2.56055555555556</v>
      </c>
      <c r="M2" s="1" t="n">
        <v>2.48111111111111</v>
      </c>
      <c r="N2" s="1" t="n">
        <v>2.52111111111111</v>
      </c>
      <c r="O2" s="1" t="n">
        <v>2.54222222222222</v>
      </c>
      <c r="P2" s="1" t="n">
        <v>2.48472222222222</v>
      </c>
      <c r="Q2" s="1" t="n">
        <v>2.48277777777778</v>
      </c>
      <c r="R2" s="1" t="n">
        <v>2.52388888888889</v>
      </c>
      <c r="S2" s="1" t="n">
        <v>2.47166666666667</v>
      </c>
      <c r="T2" s="0" t="n">
        <f aca="false">AVERAGE(J2:S2)</f>
        <v>2.50397222222222</v>
      </c>
      <c r="U2" s="0" t="n">
        <f aca="false">J2-$T2</f>
        <v>0.0176944444444471</v>
      </c>
      <c r="V2" s="0" t="n">
        <f aca="false">K2-$T2</f>
        <v>-0.0539722222222228</v>
      </c>
      <c r="W2" s="0" t="n">
        <f aca="false">L2-$T2</f>
        <v>0.0565833333333372</v>
      </c>
      <c r="X2" s="0" t="n">
        <f aca="false">M2-$T2</f>
        <v>-0.022861111111113</v>
      </c>
      <c r="Y2" s="0" t="n">
        <f aca="false">N2-$T2</f>
        <v>0.017138888888887</v>
      </c>
      <c r="Z2" s="0" t="n">
        <f aca="false">O2-$T2</f>
        <v>0.038249999999997</v>
      </c>
      <c r="AA2" s="0" t="n">
        <f aca="false">P2-$T2</f>
        <v>-0.0192500000000031</v>
      </c>
      <c r="AB2" s="0" t="n">
        <f aca="false">Q2-$T2</f>
        <v>-0.021194444444443</v>
      </c>
      <c r="AC2" s="0" t="n">
        <f aca="false">R2-$T2</f>
        <v>0.019916666666667</v>
      </c>
      <c r="AD2" s="0" t="n">
        <f aca="false">S2-$T2</f>
        <v>-0.0323055555555531</v>
      </c>
      <c r="AF2" s="1" t="n">
        <v>1</v>
      </c>
      <c r="AG2" s="1" t="n">
        <v>2.52166666666667</v>
      </c>
    </row>
    <row r="3" customFormat="false" ht="12.75" hidden="false" customHeight="false" outlineLevel="0" collapsed="false">
      <c r="B3" s="0" t="n">
        <v>1</v>
      </c>
      <c r="C3" s="0" t="n">
        <v>1</v>
      </c>
      <c r="D3" s="0" t="n">
        <v>-1</v>
      </c>
      <c r="E3" s="0" t="n">
        <v>-1</v>
      </c>
      <c r="F3" s="0" t="n">
        <f aca="false">C3*D3</f>
        <v>-1</v>
      </c>
      <c r="G3" s="0" t="n">
        <f aca="false">C3*E3</f>
        <v>-1</v>
      </c>
      <c r="H3" s="0" t="n">
        <f aca="false">D3*E3</f>
        <v>1</v>
      </c>
      <c r="I3" s="0" t="n">
        <f aca="false">C3*D3*E3</f>
        <v>1</v>
      </c>
      <c r="J3" s="1" t="n">
        <v>0.260277777777778</v>
      </c>
      <c r="K3" s="1" t="n">
        <v>0.252777777777778</v>
      </c>
      <c r="L3" s="1" t="n">
        <v>0.255277777777778</v>
      </c>
      <c r="M3" s="1" t="n">
        <v>0.24</v>
      </c>
      <c r="N3" s="1" t="n">
        <v>0.256111111111111</v>
      </c>
      <c r="O3" s="1" t="n">
        <v>0.256388888888889</v>
      </c>
      <c r="P3" s="1" t="n">
        <v>0.263055555555556</v>
      </c>
      <c r="Q3" s="1" t="n">
        <v>0.243888888888889</v>
      </c>
      <c r="R3" s="1" t="n">
        <v>0.261944444444444</v>
      </c>
      <c r="S3" s="1" t="n">
        <v>0.251666666666667</v>
      </c>
      <c r="T3" s="0" t="n">
        <f aca="false">AVERAGE(J3:S3)</f>
        <v>0.254138888888889</v>
      </c>
      <c r="U3" s="0" t="n">
        <f aca="false">J3-T3</f>
        <v>0.00613888888888897</v>
      </c>
      <c r="V3" s="0" t="n">
        <f aca="false">K3-$T3</f>
        <v>-0.00136111111111098</v>
      </c>
      <c r="W3" s="0" t="n">
        <f aca="false">L3-$T3</f>
        <v>0.00113888888888897</v>
      </c>
      <c r="X3" s="0" t="n">
        <f aca="false">M3-$T3</f>
        <v>-0.014138888888889</v>
      </c>
      <c r="Y3" s="0" t="n">
        <f aca="false">N3-$T3</f>
        <v>0.00197222222222199</v>
      </c>
      <c r="Z3" s="0" t="n">
        <f aca="false">O3-$T3</f>
        <v>0.00224999999999997</v>
      </c>
      <c r="AA3" s="0" t="n">
        <f aca="false">P3-$T3</f>
        <v>0.00891666666666702</v>
      </c>
      <c r="AB3" s="0" t="n">
        <f aca="false">Q3-$T3</f>
        <v>-0.01025</v>
      </c>
      <c r="AC3" s="0" t="n">
        <f aca="false">R3-$T3</f>
        <v>0.00780555555555501</v>
      </c>
      <c r="AD3" s="0" t="n">
        <f aca="false">S3-$T3</f>
        <v>-0.00247222222222204</v>
      </c>
      <c r="AF3" s="1" t="n">
        <f aca="false">AF2+1</f>
        <v>2</v>
      </c>
      <c r="AG3" s="1" t="n">
        <v>2.45</v>
      </c>
    </row>
    <row r="4" customFormat="false" ht="12.75" hidden="false" customHeight="false" outlineLevel="0" collapsed="false">
      <c r="B4" s="0" t="n">
        <v>1</v>
      </c>
      <c r="C4" s="0" t="n">
        <v>1</v>
      </c>
      <c r="D4" s="0" t="n">
        <v>1</v>
      </c>
      <c r="E4" s="0" t="n">
        <v>-1</v>
      </c>
      <c r="F4" s="0" t="n">
        <f aca="false">C4*D4</f>
        <v>1</v>
      </c>
      <c r="G4" s="0" t="n">
        <f aca="false">C4*E4</f>
        <v>-1</v>
      </c>
      <c r="H4" s="0" t="n">
        <f aca="false">D4*E4</f>
        <v>-1</v>
      </c>
      <c r="I4" s="0" t="n">
        <f aca="false">C4*D4*E4</f>
        <v>-1</v>
      </c>
      <c r="J4" s="1" t="n">
        <v>0.263611111111111</v>
      </c>
      <c r="K4" s="1" t="n">
        <v>0.257777777777778</v>
      </c>
      <c r="L4" s="1" t="n">
        <v>0.257777777777778</v>
      </c>
      <c r="M4" s="1" t="n">
        <v>0.241666666666667</v>
      </c>
      <c r="N4" s="1" t="n">
        <v>0.260833333333333</v>
      </c>
      <c r="O4" s="1" t="n">
        <v>0.256388888888889</v>
      </c>
      <c r="P4" s="1" t="n">
        <v>0.266388888888889</v>
      </c>
      <c r="Q4" s="1" t="n">
        <v>0.246388888888889</v>
      </c>
      <c r="R4" s="1" t="n">
        <v>0.253333333333333</v>
      </c>
      <c r="S4" s="1" t="n">
        <v>0.239722222222222</v>
      </c>
      <c r="T4" s="0" t="n">
        <f aca="false">AVERAGE(J4:S4)</f>
        <v>0.254388888888889</v>
      </c>
      <c r="U4" s="0" t="n">
        <f aca="false">J4-T4</f>
        <v>0.00922222222222219</v>
      </c>
      <c r="V4" s="0" t="n">
        <f aca="false">K4-$T4</f>
        <v>0.00338888888888911</v>
      </c>
      <c r="W4" s="0" t="n">
        <f aca="false">L4-$T4</f>
        <v>0.00338888888888911</v>
      </c>
      <c r="X4" s="0" t="n">
        <f aca="false">M4-$T4</f>
        <v>-0.0127222222222219</v>
      </c>
      <c r="Y4" s="0" t="n">
        <f aca="false">N4-$T4</f>
        <v>0.00644444444444409</v>
      </c>
      <c r="Z4" s="0" t="n">
        <f aca="false">O4-$T4</f>
        <v>0.00200000000000011</v>
      </c>
      <c r="AA4" s="0" t="n">
        <f aca="false">P4-$T4</f>
        <v>0.0120000000000001</v>
      </c>
      <c r="AB4" s="0" t="n">
        <f aca="false">Q4-$T4</f>
        <v>-0.0079999999999999</v>
      </c>
      <c r="AC4" s="0" t="n">
        <f aca="false">R4-$T4</f>
        <v>-0.00105555555555581</v>
      </c>
      <c r="AD4" s="0" t="n">
        <f aca="false">S4-$T4</f>
        <v>-0.0146666666666669</v>
      </c>
      <c r="AF4" s="1" t="n">
        <f aca="false">AF3+1</f>
        <v>3</v>
      </c>
      <c r="AG4" s="1" t="n">
        <v>2.56055555555556</v>
      </c>
    </row>
    <row r="5" customFormat="false" ht="12.75" hidden="false" customHeight="false" outlineLevel="0" collapsed="false">
      <c r="B5" s="0" t="n">
        <v>1</v>
      </c>
      <c r="C5" s="0" t="n">
        <v>1</v>
      </c>
      <c r="D5" s="0" t="n">
        <v>-1</v>
      </c>
      <c r="E5" s="0" t="n">
        <v>1</v>
      </c>
      <c r="F5" s="0" t="n">
        <f aca="false">C5*D5</f>
        <v>-1</v>
      </c>
      <c r="G5" s="0" t="n">
        <f aca="false">C5*E5</f>
        <v>1</v>
      </c>
      <c r="H5" s="0" t="n">
        <f aca="false">D5*E5</f>
        <v>-1</v>
      </c>
      <c r="I5" s="0" t="n">
        <f aca="false">C5*D5*E5</f>
        <v>-1</v>
      </c>
      <c r="J5" s="1" t="n">
        <v>0.610277777777778</v>
      </c>
      <c r="K5" s="1" t="n">
        <v>0.600833333333333</v>
      </c>
      <c r="L5" s="1" t="n">
        <v>0.580277777777778</v>
      </c>
      <c r="M5" s="1" t="n">
        <v>0.573333333333333</v>
      </c>
      <c r="N5" s="1" t="n">
        <v>0.568333333333333</v>
      </c>
      <c r="O5" s="1" t="n">
        <v>0.592222222222222</v>
      </c>
      <c r="P5" s="1" t="n">
        <v>0.594444444444444</v>
      </c>
      <c r="Q5" s="1" t="n">
        <v>0.615833333333333</v>
      </c>
      <c r="R5" s="1" t="n">
        <v>0.611111111111111</v>
      </c>
      <c r="S5" s="1" t="n">
        <v>0.578055555555556</v>
      </c>
      <c r="T5" s="0" t="n">
        <f aca="false">AVERAGE(J5:S5)</f>
        <v>0.592472222222222</v>
      </c>
      <c r="U5" s="0" t="n">
        <f aca="false">J5-T5</f>
        <v>0.0178055555555559</v>
      </c>
      <c r="V5" s="0" t="n">
        <f aca="false">K5-$T5</f>
        <v>0.00836111111111082</v>
      </c>
      <c r="W5" s="0" t="n">
        <f aca="false">L5-$T5</f>
        <v>-0.0121944444444442</v>
      </c>
      <c r="X5" s="0" t="n">
        <f aca="false">M5-$T5</f>
        <v>-0.0191388888888892</v>
      </c>
      <c r="Y5" s="0" t="n">
        <f aca="false">N5-$T5</f>
        <v>-0.0241388888888892</v>
      </c>
      <c r="Z5" s="0" t="n">
        <f aca="false">O5-$T5</f>
        <v>-0.000250000000000083</v>
      </c>
      <c r="AA5" s="0" t="n">
        <f aca="false">P5-$T5</f>
        <v>0.00197222222222182</v>
      </c>
      <c r="AB5" s="0" t="n">
        <f aca="false">Q5-$T5</f>
        <v>0.0233611111111108</v>
      </c>
      <c r="AC5" s="0" t="n">
        <f aca="false">R5-$T5</f>
        <v>0.018638888888889</v>
      </c>
      <c r="AD5" s="0" t="n">
        <f aca="false">S5-$T5</f>
        <v>-0.0144166666666662</v>
      </c>
      <c r="AF5" s="1" t="n">
        <f aca="false">AF4+1</f>
        <v>4</v>
      </c>
      <c r="AG5" s="1" t="n">
        <v>2.48111111111111</v>
      </c>
    </row>
    <row r="6" customFormat="false" ht="12.75" hidden="false" customHeight="false" outlineLevel="0" collapsed="false">
      <c r="B6" s="0" t="n">
        <v>1</v>
      </c>
      <c r="C6" s="0" t="n">
        <v>-1</v>
      </c>
      <c r="D6" s="0" t="n">
        <v>1</v>
      </c>
      <c r="E6" s="0" t="n">
        <v>1</v>
      </c>
      <c r="F6" s="0" t="n">
        <f aca="false">C6*D6</f>
        <v>-1</v>
      </c>
      <c r="G6" s="0" t="n">
        <f aca="false">C6*E6</f>
        <v>-1</v>
      </c>
      <c r="H6" s="0" t="n">
        <f aca="false">D6*E6</f>
        <v>1</v>
      </c>
      <c r="I6" s="0" t="n">
        <f aca="false">C6*D6*E6</f>
        <v>-1</v>
      </c>
      <c r="J6" s="1" t="n">
        <v>1.51944444444444</v>
      </c>
      <c r="K6" s="1" t="n">
        <v>1.47888888888889</v>
      </c>
      <c r="L6" s="1" t="n">
        <v>1.55777777777778</v>
      </c>
      <c r="M6" s="1" t="n">
        <v>1.49611111111111</v>
      </c>
      <c r="N6" s="1" t="n">
        <v>1.5225</v>
      </c>
      <c r="O6" s="1" t="n">
        <v>1.47611111111111</v>
      </c>
      <c r="P6" s="1" t="n">
        <v>1.47277777777778</v>
      </c>
      <c r="Q6" s="1" t="n">
        <v>1.51583333333333</v>
      </c>
      <c r="R6" s="1" t="n">
        <v>1.52472222222222</v>
      </c>
      <c r="S6" s="1" t="n">
        <v>1.46972222222222</v>
      </c>
      <c r="T6" s="0" t="n">
        <f aca="false">AVERAGE(J6:S6)</f>
        <v>1.50338888888889</v>
      </c>
      <c r="U6" s="0" t="n">
        <f aca="false">J6-T6</f>
        <v>0.0160555555555519</v>
      </c>
      <c r="V6" s="0" t="n">
        <f aca="false">K6-$T6</f>
        <v>-0.024499999999998</v>
      </c>
      <c r="W6" s="0" t="n">
        <f aca="false">L6-$T6</f>
        <v>0.0543888888888919</v>
      </c>
      <c r="X6" s="0" t="n">
        <f aca="false">M6-$T6</f>
        <v>-0.00727777777777794</v>
      </c>
      <c r="Y6" s="0" t="n">
        <f aca="false">N6-$T6</f>
        <v>0.019111111111112</v>
      </c>
      <c r="Z6" s="0" t="n">
        <f aca="false">O6-$T6</f>
        <v>-0.027277777777778</v>
      </c>
      <c r="AA6" s="0" t="n">
        <f aca="false">P6-$T6</f>
        <v>-0.030611111111108</v>
      </c>
      <c r="AB6" s="0" t="n">
        <f aca="false">Q6-$T6</f>
        <v>0.012444444444442</v>
      </c>
      <c r="AC6" s="0" t="n">
        <f aca="false">R6-$T6</f>
        <v>0.0213333333333321</v>
      </c>
      <c r="AD6" s="0" t="n">
        <f aca="false">S6-$T6</f>
        <v>-0.0336666666666681</v>
      </c>
      <c r="AF6" s="1" t="n">
        <f aca="false">AF5+1</f>
        <v>5</v>
      </c>
      <c r="AG6" s="1" t="n">
        <v>2.52111111111111</v>
      </c>
    </row>
    <row r="7" customFormat="false" ht="12.75" hidden="false" customHeight="false" outlineLevel="0" collapsed="false">
      <c r="B7" s="0" t="n">
        <v>1</v>
      </c>
      <c r="C7" s="0" t="n">
        <v>-1</v>
      </c>
      <c r="D7" s="0" t="n">
        <v>-1</v>
      </c>
      <c r="E7" s="0" t="n">
        <v>-1</v>
      </c>
      <c r="F7" s="0" t="n">
        <f aca="false">C7*D7</f>
        <v>1</v>
      </c>
      <c r="G7" s="0" t="n">
        <f aca="false">C7*E7</f>
        <v>1</v>
      </c>
      <c r="H7" s="0" t="n">
        <f aca="false">D7*E7</f>
        <v>1</v>
      </c>
      <c r="I7" s="0" t="n">
        <f aca="false">C7*D7*E7</f>
        <v>-1</v>
      </c>
      <c r="J7" s="1" t="n">
        <v>0.264444444444444</v>
      </c>
      <c r="K7" s="1" t="n">
        <v>0.2525</v>
      </c>
      <c r="L7" s="1" t="n">
        <v>0.260277777777778</v>
      </c>
      <c r="M7" s="1" t="n">
        <v>0.245</v>
      </c>
      <c r="N7" s="1" t="n">
        <v>0.250277777777778</v>
      </c>
      <c r="O7" s="1" t="n">
        <v>0.251666666666667</v>
      </c>
      <c r="P7" s="1" t="n">
        <v>0.262222222222222</v>
      </c>
      <c r="Q7" s="1" t="n">
        <v>0.247777777777778</v>
      </c>
      <c r="R7" s="1" t="n">
        <v>0.258888888888889</v>
      </c>
      <c r="S7" s="1" t="n">
        <v>0.249444444444444</v>
      </c>
      <c r="T7" s="0" t="n">
        <f aca="false">AVERAGE(J7:S7)</f>
        <v>0.25425</v>
      </c>
      <c r="U7" s="0" t="n">
        <f aca="false">J7-T7</f>
        <v>0.0101944444444441</v>
      </c>
      <c r="V7" s="0" t="n">
        <f aca="false">K7-$T7</f>
        <v>-0.00174999999999997</v>
      </c>
      <c r="W7" s="0" t="n">
        <f aca="false">L7-$T7</f>
        <v>0.00602777777777802</v>
      </c>
      <c r="X7" s="0" t="n">
        <f aca="false">M7-$T7</f>
        <v>-0.00924999999999998</v>
      </c>
      <c r="Y7" s="0" t="n">
        <f aca="false">N7-$T7</f>
        <v>-0.00397222222222193</v>
      </c>
      <c r="Z7" s="0" t="n">
        <f aca="false">O7-$T7</f>
        <v>-0.00258333333333299</v>
      </c>
      <c r="AA7" s="0" t="n">
        <f aca="false">P7-$T7</f>
        <v>0.00797222222222205</v>
      </c>
      <c r="AB7" s="0" t="n">
        <f aca="false">Q7-$T7</f>
        <v>-0.00647222222222196</v>
      </c>
      <c r="AC7" s="0" t="n">
        <f aca="false">R7-$T7</f>
        <v>0.00463888888888903</v>
      </c>
      <c r="AD7" s="0" t="n">
        <f aca="false">S7-$T7</f>
        <v>-0.00480555555555595</v>
      </c>
      <c r="AF7" s="1" t="n">
        <f aca="false">AF6+1</f>
        <v>6</v>
      </c>
      <c r="AG7" s="1" t="n">
        <v>2.54222222222222</v>
      </c>
    </row>
    <row r="8" customFormat="false" ht="12.75" hidden="false" customHeight="false" outlineLevel="0" collapsed="false">
      <c r="B8" s="0" t="n">
        <v>1</v>
      </c>
      <c r="C8" s="0" t="n">
        <v>-1</v>
      </c>
      <c r="D8" s="0" t="n">
        <v>1</v>
      </c>
      <c r="E8" s="0" t="n">
        <v>-1</v>
      </c>
      <c r="F8" s="0" t="n">
        <f aca="false">C8*D8</f>
        <v>-1</v>
      </c>
      <c r="G8" s="0" t="n">
        <f aca="false">C8*E8</f>
        <v>1</v>
      </c>
      <c r="H8" s="0" t="n">
        <f aca="false">D8*E8</f>
        <v>-1</v>
      </c>
      <c r="I8" s="0" t="n">
        <f aca="false">C8*D8*E8</f>
        <v>1</v>
      </c>
      <c r="J8" s="1" t="n">
        <v>0.263055555555556</v>
      </c>
      <c r="K8" s="1" t="n">
        <v>0.257222222222222</v>
      </c>
      <c r="L8" s="1" t="n">
        <v>0.255555555555556</v>
      </c>
      <c r="M8" s="1" t="n">
        <v>0.244166666666667</v>
      </c>
      <c r="N8" s="1" t="n">
        <v>0.2625</v>
      </c>
      <c r="O8" s="1" t="n">
        <v>0.252777777777778</v>
      </c>
      <c r="P8" s="1" t="n">
        <v>0.263888888888889</v>
      </c>
      <c r="Q8" s="1" t="n">
        <v>0.245833333333333</v>
      </c>
      <c r="R8" s="1" t="n">
        <v>0.250555555555556</v>
      </c>
      <c r="S8" s="1" t="n">
        <v>0.238333333333333</v>
      </c>
      <c r="T8" s="0" t="n">
        <f aca="false">AVERAGE(J8:S8)</f>
        <v>0.253388888888889</v>
      </c>
      <c r="U8" s="0" t="n">
        <f aca="false">J8-T8</f>
        <v>0.00966666666666704</v>
      </c>
      <c r="V8" s="0" t="n">
        <f aca="false">K8-$T8</f>
        <v>0.00383333333333302</v>
      </c>
      <c r="W8" s="0" t="n">
        <f aca="false">L8-$T8</f>
        <v>0.00216666666666704</v>
      </c>
      <c r="X8" s="0" t="n">
        <f aca="false">M8-$T8</f>
        <v>-0.00922222222222197</v>
      </c>
      <c r="Y8" s="0" t="n">
        <f aca="false">N8-$T8</f>
        <v>0.00911111111111102</v>
      </c>
      <c r="Z8" s="0" t="n">
        <f aca="false">O8-$T8</f>
        <v>-0.000611111111110951</v>
      </c>
      <c r="AA8" s="0" t="n">
        <f aca="false">P8-$T8</f>
        <v>0.0105</v>
      </c>
      <c r="AB8" s="0" t="n">
        <f aca="false">Q8-$T8</f>
        <v>-0.00755555555555601</v>
      </c>
      <c r="AC8" s="0" t="n">
        <f aca="false">R8-$T8</f>
        <v>-0.00283333333333297</v>
      </c>
      <c r="AD8" s="0" t="n">
        <f aca="false">S8-$T8</f>
        <v>-0.015055555555556</v>
      </c>
      <c r="AF8" s="1" t="n">
        <f aca="false">AF7+1</f>
        <v>7</v>
      </c>
      <c r="AG8" s="1" t="n">
        <v>2.48472222222222</v>
      </c>
    </row>
    <row r="9" customFormat="false" ht="12.75" hidden="false" customHeight="false" outlineLevel="0" collapsed="false">
      <c r="B9" s="0" t="n">
        <v>1</v>
      </c>
      <c r="C9" s="0" t="n">
        <v>-1</v>
      </c>
      <c r="D9" s="0" t="n">
        <v>-1</v>
      </c>
      <c r="E9" s="0" t="n">
        <v>1</v>
      </c>
      <c r="F9" s="0" t="n">
        <f aca="false">C9*D9</f>
        <v>1</v>
      </c>
      <c r="G9" s="0" t="n">
        <f aca="false">C9*E9</f>
        <v>-1</v>
      </c>
      <c r="H9" s="0" t="n">
        <f aca="false">D9*E9</f>
        <v>-1</v>
      </c>
      <c r="I9" s="0" t="n">
        <f aca="false">C9*D9*E9</f>
        <v>1</v>
      </c>
      <c r="J9" s="1" t="n">
        <v>0.644722222222222</v>
      </c>
      <c r="K9" s="1" t="n">
        <v>0.609166666666667</v>
      </c>
      <c r="L9" s="1" t="n">
        <v>0.609722222222222</v>
      </c>
      <c r="M9" s="1" t="n">
        <v>0.639444444444444</v>
      </c>
      <c r="N9" s="1" t="n">
        <v>0.611944444444444</v>
      </c>
      <c r="O9" s="1" t="n">
        <v>0.628055555555556</v>
      </c>
      <c r="P9" s="1" t="n">
        <v>0.593055555555556</v>
      </c>
      <c r="Q9" s="1" t="n">
        <v>0.620833333333333</v>
      </c>
      <c r="R9" s="1" t="n">
        <v>0.587222222222222</v>
      </c>
      <c r="S9" s="1" t="n">
        <v>0.589444444444444</v>
      </c>
      <c r="T9" s="0" t="n">
        <f aca="false">AVERAGE(J9:S9)</f>
        <v>0.613361111111111</v>
      </c>
      <c r="U9" s="0" t="n">
        <f aca="false">J9-T9</f>
        <v>0.0313611111111111</v>
      </c>
      <c r="V9" s="0" t="n">
        <f aca="false">K9-$T9</f>
        <v>-0.00419444444444406</v>
      </c>
      <c r="W9" s="0" t="n">
        <f aca="false">L9-$T9</f>
        <v>-0.00363888888888886</v>
      </c>
      <c r="X9" s="0" t="n">
        <f aca="false">M9-$T9</f>
        <v>0.026083333333333</v>
      </c>
      <c r="Y9" s="0" t="n">
        <f aca="false">N9-$T9</f>
        <v>-0.00141666666666695</v>
      </c>
      <c r="Z9" s="0" t="n">
        <f aca="false">O9-$T9</f>
        <v>0.014694444444445</v>
      </c>
      <c r="AA9" s="0" t="n">
        <f aca="false">P9-$T9</f>
        <v>-0.020305555555555</v>
      </c>
      <c r="AB9" s="0" t="n">
        <f aca="false">Q9-$T9</f>
        <v>0.00747222222222199</v>
      </c>
      <c r="AC9" s="0" t="n">
        <f aca="false">R9-$T9</f>
        <v>-0.0261388888888889</v>
      </c>
      <c r="AD9" s="0" t="n">
        <f aca="false">S9-$T9</f>
        <v>-0.023916666666667</v>
      </c>
      <c r="AF9" s="1" t="n">
        <f aca="false">AF8+1</f>
        <v>8</v>
      </c>
      <c r="AG9" s="1" t="n">
        <v>2.48277777777778</v>
      </c>
    </row>
    <row r="10" customFormat="false" ht="12.75" hidden="false" customHeight="false" outlineLevel="0" collapsed="false">
      <c r="A10" s="0" t="s">
        <v>30</v>
      </c>
      <c r="B10" s="0" t="n">
        <f aca="false" t="array" ref="B10:B10">SUM(B$2:B$9 * $T$2:$T$9)</f>
        <v>6.22936111111111</v>
      </c>
      <c r="C10" s="0" t="n">
        <f aca="false" t="array" ref="C10:C10">SUM(C$2:C$9 * $T$2:$T$9)</f>
        <v>0.980583333333335</v>
      </c>
      <c r="D10" s="0" t="n">
        <f aca="false" t="array" ref="D10:D10">SUM(D$2:D$9 * $T$2:$T$9)</f>
        <v>2.80091666666667</v>
      </c>
      <c r="E10" s="0" t="n">
        <f aca="false" t="array" ref="E10:E10">SUM(E$2:E$9 * $T$2:$T$9)</f>
        <v>4.19702777777778</v>
      </c>
      <c r="F10" s="0" t="n">
        <f aca="false" t="array" ref="F10:F10">SUM(F$2:F$9 * $T$2:$T$9)</f>
        <v>1.02258333333333</v>
      </c>
      <c r="G10" s="0" t="n">
        <f aca="false" t="array" ref="G10:G10">SUM(G$2:G$9 * $T$2:$T$9)</f>
        <v>0.978805555555557</v>
      </c>
      <c r="H10" s="0" t="n">
        <f aca="false" t="array" ref="H10:H10">SUM(H$2:H$9 * $T$2:$T$9)</f>
        <v>2.80213888888889</v>
      </c>
      <c r="I10" s="0" t="n">
        <f aca="false" t="array" ref="I10:I10">SUM(I$2:I$9 * $T$2:$T$9)</f>
        <v>1.02036111111111</v>
      </c>
      <c r="J10" s="3"/>
      <c r="K10" s="3"/>
      <c r="L10" s="3"/>
      <c r="M10" s="3"/>
      <c r="U10" s="0" t="n">
        <f aca="false">SUM(U$2:U$9)</f>
        <v>0.118138888888888</v>
      </c>
      <c r="V10" s="0" t="n">
        <f aca="false">SUM(V$2:V$9)</f>
        <v>-0.0701944444444428</v>
      </c>
      <c r="W10" s="0" t="n">
        <f aca="false">SUM(W$2:W$9)</f>
        <v>0.107861111111119</v>
      </c>
      <c r="X10" s="0" t="n">
        <f aca="false">SUM(X$2:X$9)</f>
        <v>-0.0685277777777799</v>
      </c>
      <c r="Y10" s="0" t="n">
        <f aca="false">SUM(Y$2:Y$9)</f>
        <v>0.024249999999998</v>
      </c>
      <c r="Z10" s="0" t="n">
        <f aca="false">SUM(Z$2:Z$9)</f>
        <v>0.0264722222222201</v>
      </c>
      <c r="AA10" s="0" t="n">
        <f aca="false">SUM(AA$2:AA$9)</f>
        <v>-0.0288055555555551</v>
      </c>
      <c r="AB10" s="0" t="n">
        <f aca="false">SUM(AB$2:AB$9)</f>
        <v>-0.010194444444446</v>
      </c>
      <c r="AC10" s="0" t="n">
        <f aca="false">SUM(AC$2:AC$9)</f>
        <v>0.0423055555555544</v>
      </c>
      <c r="AD10" s="0" t="n">
        <f aca="false">SUM(AD$2:AD$9)</f>
        <v>-0.141305555555555</v>
      </c>
      <c r="AE10" s="0" t="s">
        <v>30</v>
      </c>
      <c r="AF10" s="1" t="n">
        <f aca="false">AF9+1</f>
        <v>9</v>
      </c>
      <c r="AG10" s="1" t="n">
        <v>2.52388888888889</v>
      </c>
    </row>
    <row r="11" customFormat="false" ht="12.75" hidden="false" customHeight="false" outlineLevel="0" collapsed="false">
      <c r="A11" s="0" t="s">
        <v>31</v>
      </c>
      <c r="B11" s="0" t="n">
        <f aca="false">B10/8</f>
        <v>0.778670138888889</v>
      </c>
      <c r="C11" s="0" t="n">
        <f aca="false">C10/8</f>
        <v>0.122572916666667</v>
      </c>
      <c r="D11" s="0" t="n">
        <f aca="false">D10/8</f>
        <v>0.350114583333333</v>
      </c>
      <c r="E11" s="0" t="n">
        <f aca="false">E10/8</f>
        <v>0.524628472222222</v>
      </c>
      <c r="F11" s="0" t="n">
        <f aca="false">F10/8</f>
        <v>0.127822916666667</v>
      </c>
      <c r="G11" s="0" t="n">
        <f aca="false">G10/8</f>
        <v>0.122350694444445</v>
      </c>
      <c r="H11" s="0" t="n">
        <f aca="false">H10/8</f>
        <v>0.350267361111111</v>
      </c>
      <c r="I11" s="0" t="n">
        <f aca="false">I10/8</f>
        <v>0.127545138888889</v>
      </c>
      <c r="J11" s="3"/>
      <c r="K11" s="3"/>
      <c r="L11" s="3"/>
      <c r="M11" s="3"/>
      <c r="U11" s="0" t="n">
        <f aca="false">U10/8</f>
        <v>0.014767361111111</v>
      </c>
      <c r="V11" s="0" t="n">
        <f aca="false">V10/8</f>
        <v>-0.00877430555555535</v>
      </c>
      <c r="W11" s="0" t="n">
        <f aca="false">W10/8</f>
        <v>0.0134826388888899</v>
      </c>
      <c r="X11" s="0" t="n">
        <f aca="false">X10/8</f>
        <v>-0.00856597222222249</v>
      </c>
      <c r="Y11" s="0" t="n">
        <f aca="false">Y10/8</f>
        <v>0.00303124999999976</v>
      </c>
      <c r="Z11" s="0" t="n">
        <f aca="false">Z10/8</f>
        <v>0.00330902777777752</v>
      </c>
      <c r="AA11" s="0" t="n">
        <f aca="false">AA10/8</f>
        <v>-0.00360069444444439</v>
      </c>
      <c r="AB11" s="0" t="n">
        <f aca="false">AB10/8</f>
        <v>-0.00127430555555575</v>
      </c>
      <c r="AC11" s="0" t="n">
        <f aca="false">AC10/8</f>
        <v>0.0052881944444443</v>
      </c>
      <c r="AD11" s="0" t="n">
        <f aca="false">AD10/8</f>
        <v>-0.0176631944444444</v>
      </c>
      <c r="AE11" s="0" t="s">
        <v>31</v>
      </c>
      <c r="AF11" s="1" t="n">
        <f aca="false">AF10+1</f>
        <v>10</v>
      </c>
      <c r="AG11" s="1" t="n">
        <v>2.47166666666667</v>
      </c>
    </row>
    <row r="12" customFormat="false" ht="12.75" hidden="false" customHeight="false" outlineLevel="0" collapsed="false">
      <c r="A12" s="0" t="s">
        <v>63</v>
      </c>
      <c r="C12" s="0" t="n">
        <f aca="false">80*POWER(C11,2)</f>
        <v>1.20192959201389</v>
      </c>
      <c r="D12" s="0" t="n">
        <f aca="false">80*POWER(D11,2)</f>
        <v>9.80641771701389</v>
      </c>
      <c r="E12" s="0" t="n">
        <f aca="false">80*POWER(E11,2)</f>
        <v>22.0188027092978</v>
      </c>
      <c r="F12" s="0" t="n">
        <f aca="false">80*POWER(F11,2)</f>
        <v>1.30709584201389</v>
      </c>
      <c r="G12" s="0" t="n">
        <f aca="false">80*POWER(G11,2)</f>
        <v>1.19757539448303</v>
      </c>
      <c r="H12" s="0" t="n">
        <f aca="false">80*POWER(H11,2)</f>
        <v>9.81497794077932</v>
      </c>
      <c r="I12" s="0" t="n">
        <f aca="false">80*POWER(I11,2)</f>
        <v>1.30142099633488</v>
      </c>
      <c r="J12" s="3"/>
      <c r="K12" s="3"/>
      <c r="L12" s="3"/>
      <c r="M12" s="3"/>
      <c r="U12" s="0" t="n">
        <f aca="false" t="array" ref="U12:U12">SUM(POWER(U2:U9, 2))</f>
        <v>0.00219153780864196</v>
      </c>
      <c r="V12" s="0" t="n">
        <f aca="false" t="array" ref="V12:V12">SUM(POWER(V2:V9, 2))</f>
        <v>0.00363184645061723</v>
      </c>
      <c r="W12" s="0" t="n">
        <f aca="false" t="array" ref="W12:W12">SUM(POWER(W2:W9, 2))</f>
        <v>0.00637558101851929</v>
      </c>
      <c r="X12" s="0" t="n">
        <f aca="false" t="array" ref="X12:X12">SUM(POWER(X2:X9, 2))</f>
        <v>0.00215460879629637</v>
      </c>
      <c r="Y12" s="0" t="n">
        <f aca="false" t="array" ref="Y12:Y12">SUM(POWER(Y2:Y9, 2))</f>
        <v>0.00138788040123454</v>
      </c>
      <c r="Z12" s="0" t="n">
        <f aca="false" t="array" ref="Z12:Z12">SUM(POWER(Z2:Z9, 2))</f>
        <v>0.00243923842592572</v>
      </c>
      <c r="AA12" s="0" t="n">
        <f aca="false" t="array" ref="AA12:AA12">SUM(POWER(AA2:AA9, 2))</f>
        <v>0.00212112114197522</v>
      </c>
      <c r="AB12" s="0" t="n">
        <f aca="false" t="array" ref="AB12:AB12">SUM(POWER(AB2:AB9, 2))</f>
        <v>0.00147368287037023</v>
      </c>
      <c r="AC12" s="0" t="n">
        <f aca="false" t="array" ref="AC12:AC12">SUM(POWER(AC2:AC9, 2))</f>
        <v>0.00197402237654317</v>
      </c>
      <c r="AD12" s="0" t="n">
        <f aca="false" t="array" ref="AD12:AD12">SUM(POWER(AD2:AD9, 2))</f>
        <v>0.00342792669753083</v>
      </c>
      <c r="AE12" s="0" t="s">
        <v>33</v>
      </c>
      <c r="AF12" s="1" t="n">
        <f aca="false">AF11+1</f>
        <v>11</v>
      </c>
      <c r="AG12" s="1" t="n">
        <v>0.260277777777778</v>
      </c>
    </row>
    <row r="13" customFormat="false" ht="12.75" hidden="false" customHeight="false" outlineLevel="0" collapsed="false">
      <c r="A13" s="0" t="s">
        <v>34</v>
      </c>
      <c r="C13" s="0" t="n">
        <f aca="false">C12/$B$17</f>
        <v>0.0257508163366413</v>
      </c>
      <c r="D13" s="0" t="n">
        <f aca="false">D12/$B$17</f>
        <v>0.210098214761561</v>
      </c>
      <c r="E13" s="0" t="n">
        <f aca="false">E12/$B$17</f>
        <v>0.471743227130159</v>
      </c>
      <c r="F13" s="0" t="n">
        <f aca="false">F12/$B$17</f>
        <v>0.0280039572914502</v>
      </c>
      <c r="G13" s="0" t="n">
        <f aca="false">G12/$B$17</f>
        <v>0.0256575295570697</v>
      </c>
      <c r="H13" s="0" t="n">
        <f aca="false">H12/$B$17</f>
        <v>0.210281613815423</v>
      </c>
      <c r="I13" s="0" t="n">
        <f aca="false">I12/$B$17</f>
        <v>0.0278823762023499</v>
      </c>
      <c r="J13" s="3"/>
      <c r="K13" s="3"/>
      <c r="L13" s="3"/>
      <c r="M13" s="3"/>
      <c r="AF13" s="1" t="n">
        <f aca="false">AF12+1</f>
        <v>12</v>
      </c>
      <c r="AG13" s="1" t="n">
        <v>0.252777777777778</v>
      </c>
    </row>
    <row r="14" customFormat="false" ht="12.8" hidden="false" customHeight="false" outlineLevel="0" collapsed="false">
      <c r="A14" s="0" t="s">
        <v>36</v>
      </c>
      <c r="C14" s="0" t="n">
        <f aca="false">_xlfn.CONFIDENCE.T(0.01,$B$19,80)</f>
        <v>0.000111391891630942</v>
      </c>
      <c r="D14" s="0" t="n">
        <f aca="false">_xlfn.CONFIDENCE.T(0.01,$B$19,80)</f>
        <v>0.000111391891630942</v>
      </c>
      <c r="E14" s="0" t="n">
        <f aca="false">_xlfn.CONFIDENCE.T(0.01,$B$19,80)</f>
        <v>0.000111391891630942</v>
      </c>
      <c r="F14" s="0" t="n">
        <f aca="false">_xlfn.CONFIDENCE.T(0.01,$B$19,80)</f>
        <v>0.000111391891630942</v>
      </c>
      <c r="G14" s="0" t="n">
        <f aca="false">_xlfn.CONFIDENCE.T(0.01,$B$19,80)</f>
        <v>0.000111391891630942</v>
      </c>
      <c r="H14" s="0" t="n">
        <f aca="false">_xlfn.CONFIDENCE.T(0.01,$B$19,80)</f>
        <v>0.000111391891630942</v>
      </c>
      <c r="I14" s="0" t="n">
        <f aca="false">_xlfn.CONFIDENCE.T(0.01,$B$19,80)</f>
        <v>0.000111391891630942</v>
      </c>
      <c r="J14" s="3"/>
      <c r="K14" s="3"/>
      <c r="L14" s="3"/>
      <c r="M14" s="3"/>
      <c r="AF14" s="1" t="n">
        <f aca="false">AF13+1</f>
        <v>13</v>
      </c>
      <c r="AG14" s="1" t="n">
        <v>0.255277777777778</v>
      </c>
    </row>
    <row r="15" customFormat="false" ht="12.8" hidden="false" customHeight="false" outlineLevel="0" collapsed="false">
      <c r="I15" s="0" t="s">
        <v>29</v>
      </c>
      <c r="J15" s="3"/>
      <c r="K15" s="3"/>
      <c r="L15" s="3"/>
      <c r="M15" s="3"/>
      <c r="AF15" s="1" t="n">
        <f aca="false">AF14+1</f>
        <v>14</v>
      </c>
      <c r="AG15" s="1" t="n">
        <v>0.24</v>
      </c>
    </row>
    <row r="16" customFormat="false" ht="12.8" hidden="false" customHeight="false" outlineLevel="0" collapsed="false">
      <c r="U16" s="0" t="n">
        <f aca="false">SUM(U12:AD12)/$B$17</f>
        <v>0.000582264905346463</v>
      </c>
      <c r="AF16" s="1" t="n">
        <f aca="false">AF15+1</f>
        <v>15</v>
      </c>
      <c r="AG16" s="1" t="n">
        <v>0.256111111111111</v>
      </c>
    </row>
    <row r="17" customFormat="false" ht="12.8" hidden="false" customHeight="false" outlineLevel="0" collapsed="false">
      <c r="A17" s="0" t="s">
        <v>37</v>
      </c>
      <c r="B17" s="0" t="n">
        <f aca="false">SUM(C12:I12) + SUM(U12:AD12)</f>
        <v>46.6753976379244</v>
      </c>
      <c r="AF17" s="1" t="n">
        <f aca="false">AF16+1</f>
        <v>16</v>
      </c>
      <c r="AG17" s="1" t="n">
        <v>0.256388888888889</v>
      </c>
    </row>
    <row r="18" customFormat="false" ht="12.8" hidden="false" customHeight="false" outlineLevel="0" collapsed="false">
      <c r="A18" s="0" t="s">
        <v>33</v>
      </c>
      <c r="B18" s="0" t="n">
        <f aca="false">SUM(U12:AD12)</f>
        <v>0.0271774459876546</v>
      </c>
      <c r="AF18" s="1" t="n">
        <f aca="false">AF17+1</f>
        <v>17</v>
      </c>
      <c r="AG18" s="1" t="n">
        <v>0.263055555555556</v>
      </c>
    </row>
    <row r="19" customFormat="false" ht="12.8" hidden="false" customHeight="false" outlineLevel="0" collapsed="false">
      <c r="A19" s="0" t="s">
        <v>38</v>
      </c>
      <c r="B19" s="0" t="n">
        <f aca="false">B18/72</f>
        <v>0.000377464527606313</v>
      </c>
      <c r="AF19" s="1" t="n">
        <f aca="false">AF18+1</f>
        <v>18</v>
      </c>
      <c r="AG19" s="1" t="n">
        <v>0.243888888888889</v>
      </c>
    </row>
    <row r="20" customFormat="false" ht="12.75" hidden="false" customHeight="false" outlineLevel="0" collapsed="false">
      <c r="E20" s="0" t="s">
        <v>39</v>
      </c>
      <c r="F20" s="0" t="n">
        <f aca="false">SUM(C13:I13) + U16</f>
        <v>1</v>
      </c>
      <c r="AF20" s="1" t="n">
        <f aca="false">AF19+1</f>
        <v>19</v>
      </c>
      <c r="AG20" s="1" t="n">
        <v>0.261944444444444</v>
      </c>
    </row>
    <row r="21" customFormat="false" ht="12.75" hidden="false" customHeight="false" outlineLevel="0" collapsed="false">
      <c r="AF21" s="1" t="n">
        <f aca="false">AF20+1</f>
        <v>20</v>
      </c>
      <c r="AG21" s="1" t="n">
        <v>0.251666666666667</v>
      </c>
    </row>
    <row r="22" customFormat="false" ht="12.75" hidden="false" customHeight="false" outlineLevel="0" collapsed="false">
      <c r="AF22" s="1" t="n">
        <f aca="false">AF21+1</f>
        <v>21</v>
      </c>
      <c r="AG22" s="1" t="n">
        <v>0.263611111111111</v>
      </c>
    </row>
    <row r="23" customFormat="false" ht="12.75" hidden="false" customHeight="false" outlineLevel="0" collapsed="false">
      <c r="AF23" s="1" t="n">
        <f aca="false">AF22+1</f>
        <v>22</v>
      </c>
      <c r="AG23" s="1" t="n">
        <v>0.257777777777778</v>
      </c>
    </row>
    <row r="24" customFormat="false" ht="12.75" hidden="false" customHeight="false" outlineLevel="0" collapsed="false">
      <c r="AF24" s="1" t="n">
        <f aca="false">AF23+1</f>
        <v>23</v>
      </c>
      <c r="AG24" s="1" t="n">
        <v>0.257777777777778</v>
      </c>
    </row>
    <row r="25" customFormat="false" ht="12.75" hidden="false" customHeight="false" outlineLevel="0" collapsed="false">
      <c r="AF25" s="1" t="n">
        <f aca="false">AF24+1</f>
        <v>24</v>
      </c>
      <c r="AG25" s="1" t="n">
        <v>0.241666666666667</v>
      </c>
    </row>
    <row r="26" customFormat="false" ht="12.75" hidden="false" customHeight="false" outlineLevel="0" collapsed="false">
      <c r="AF26" s="1" t="n">
        <f aca="false">AF25+1</f>
        <v>25</v>
      </c>
      <c r="AG26" s="1" t="n">
        <v>0.260833333333333</v>
      </c>
    </row>
    <row r="27" customFormat="false" ht="12.75" hidden="false" customHeight="false" outlineLevel="0" collapsed="false">
      <c r="AF27" s="1" t="n">
        <f aca="false">AF26+1</f>
        <v>26</v>
      </c>
      <c r="AG27" s="1" t="n">
        <v>0.256388888888889</v>
      </c>
    </row>
    <row r="28" customFormat="false" ht="12.75" hidden="false" customHeight="false" outlineLevel="0" collapsed="false">
      <c r="AF28" s="1" t="n">
        <f aca="false">AF27+1</f>
        <v>27</v>
      </c>
      <c r="AG28" s="1" t="n">
        <v>0.266388888888889</v>
      </c>
    </row>
    <row r="29" customFormat="false" ht="12.75" hidden="false" customHeight="false" outlineLevel="0" collapsed="false">
      <c r="AF29" s="1" t="n">
        <f aca="false">AF28+1</f>
        <v>28</v>
      </c>
      <c r="AG29" s="1" t="n">
        <v>0.246388888888889</v>
      </c>
    </row>
    <row r="30" customFormat="false" ht="12.75" hidden="false" customHeight="false" outlineLevel="0" collapsed="false">
      <c r="AF30" s="1" t="n">
        <f aca="false">AF29+1</f>
        <v>29</v>
      </c>
      <c r="AG30" s="1" t="n">
        <v>0.253333333333333</v>
      </c>
    </row>
    <row r="31" customFormat="false" ht="12.75" hidden="false" customHeight="false" outlineLevel="0" collapsed="false">
      <c r="O31" s="0" t="n">
        <v>0.0257508163366413</v>
      </c>
      <c r="P31" s="0" t="n">
        <v>0.210098214761561</v>
      </c>
      <c r="Q31" s="0" t="n">
        <v>0.471743227130159</v>
      </c>
      <c r="R31" s="0" t="n">
        <v>0.0280039572914502</v>
      </c>
      <c r="S31" s="0" t="n">
        <v>0.0256575295570698</v>
      </c>
      <c r="T31" s="0" t="n">
        <v>0.210281613815423</v>
      </c>
      <c r="U31" s="0" t="n">
        <v>0.0278823762023499</v>
      </c>
      <c r="AF31" s="1" t="n">
        <f aca="false">AF30+1</f>
        <v>30</v>
      </c>
      <c r="AG31" s="1" t="n">
        <v>0.239722222222222</v>
      </c>
    </row>
    <row r="32" customFormat="false" ht="12.75" hidden="false" customHeight="false" outlineLevel="0" collapsed="false">
      <c r="O32" s="0" t="n">
        <v>0.000515926408712641</v>
      </c>
      <c r="P32" s="0" t="n">
        <v>0.0359427340811935</v>
      </c>
      <c r="Q32" s="0" t="n">
        <v>0.922586496302804</v>
      </c>
      <c r="R32" s="0" t="n">
        <v>0.000715398507238672</v>
      </c>
      <c r="S32" s="0" t="n">
        <v>0.000178856777556508</v>
      </c>
      <c r="T32" s="0" t="n">
        <v>0.0367672142151155</v>
      </c>
      <c r="U32" s="0" t="n">
        <v>0.000720857900400342</v>
      </c>
      <c r="AF32" s="1" t="n">
        <f aca="false">AF31+1</f>
        <v>31</v>
      </c>
      <c r="AG32" s="1" t="n">
        <v>0.610277777777778</v>
      </c>
    </row>
    <row r="33" customFormat="false" ht="12.75" hidden="false" customHeight="false" outlineLevel="0" collapsed="false">
      <c r="AF33" s="1" t="n">
        <f aca="false">AF32+1</f>
        <v>32</v>
      </c>
      <c r="AG33" s="1" t="n">
        <v>0.600833333333333</v>
      </c>
    </row>
    <row r="34" customFormat="false" ht="12.75" hidden="false" customHeight="false" outlineLevel="0" collapsed="false">
      <c r="AF34" s="1" t="n">
        <f aca="false">AF33+1</f>
        <v>33</v>
      </c>
      <c r="AG34" s="1" t="n">
        <v>0.580277777777778</v>
      </c>
    </row>
    <row r="35" customFormat="false" ht="12.75" hidden="false" customHeight="false" outlineLevel="0" collapsed="false">
      <c r="AF35" s="1" t="n">
        <f aca="false">AF34+1</f>
        <v>34</v>
      </c>
      <c r="AG35" s="1" t="n">
        <v>0.573333333333333</v>
      </c>
    </row>
    <row r="36" customFormat="false" ht="12.75" hidden="false" customHeight="false" outlineLevel="0" collapsed="false">
      <c r="B36" s="0" t="s">
        <v>1</v>
      </c>
      <c r="C36" s="0" t="s">
        <v>44</v>
      </c>
      <c r="E36" s="6" t="s">
        <v>64</v>
      </c>
      <c r="F36" s="6" t="s">
        <v>65</v>
      </c>
      <c r="G36" s="6" t="s">
        <v>58</v>
      </c>
      <c r="AF36" s="1" t="n">
        <f aca="false">AF35+1</f>
        <v>35</v>
      </c>
      <c r="AG36" s="1" t="n">
        <v>0.568333333333333</v>
      </c>
    </row>
    <row r="37" customFormat="false" ht="12.75" hidden="false" customHeight="false" outlineLevel="0" collapsed="false">
      <c r="B37" s="0" t="s">
        <v>2</v>
      </c>
      <c r="C37" s="0" t="s">
        <v>45</v>
      </c>
      <c r="E37" s="3" t="s">
        <v>66</v>
      </c>
      <c r="F37" s="3" t="s">
        <v>67</v>
      </c>
      <c r="G37" s="3" t="n">
        <v>9.84605263157895</v>
      </c>
      <c r="AF37" s="1" t="n">
        <f aca="false">AF36+1</f>
        <v>36</v>
      </c>
      <c r="AG37" s="1" t="n">
        <v>0.592222222222222</v>
      </c>
    </row>
    <row r="38" customFormat="false" ht="12.75" hidden="false" customHeight="false" outlineLevel="0" collapsed="false">
      <c r="B38" s="0" t="s">
        <v>3</v>
      </c>
      <c r="C38" s="0" t="s">
        <v>48</v>
      </c>
      <c r="E38" s="3" t="s">
        <v>66</v>
      </c>
      <c r="F38" s="3" t="s">
        <v>67</v>
      </c>
      <c r="G38" s="3" t="n">
        <v>9.76105263157895</v>
      </c>
      <c r="AF38" s="1" t="n">
        <f aca="false">AF37+1</f>
        <v>37</v>
      </c>
      <c r="AG38" s="1" t="n">
        <v>0.594444444444444</v>
      </c>
    </row>
    <row r="39" customFormat="false" ht="12.75" hidden="false" customHeight="false" outlineLevel="0" collapsed="false">
      <c r="B39" s="0" t="s">
        <v>49</v>
      </c>
      <c r="E39" s="3" t="s">
        <v>66</v>
      </c>
      <c r="F39" s="3" t="s">
        <v>67</v>
      </c>
      <c r="G39" s="3" t="n">
        <v>9.985</v>
      </c>
      <c r="P39" s="0" t="s">
        <v>46</v>
      </c>
      <c r="Q39" s="0" t="s">
        <v>47</v>
      </c>
      <c r="AF39" s="1" t="n">
        <f aca="false">AF38+1</f>
        <v>38</v>
      </c>
      <c r="AG39" s="1" t="n">
        <v>0.615833333333333</v>
      </c>
    </row>
    <row r="40" customFormat="false" ht="12.75" hidden="false" customHeight="false" outlineLevel="0" collapsed="false">
      <c r="B40" s="0" t="s">
        <v>50</v>
      </c>
      <c r="C40" s="0" t="n">
        <v>-1</v>
      </c>
      <c r="E40" s="3" t="s">
        <v>66</v>
      </c>
      <c r="F40" s="3" t="s">
        <v>67</v>
      </c>
      <c r="G40" s="3" t="n">
        <v>9.80210526315789</v>
      </c>
      <c r="O40" s="0" t="s">
        <v>44</v>
      </c>
      <c r="P40" s="0" t="n">
        <v>0.0257508163366413</v>
      </c>
      <c r="Q40" s="0" t="n">
        <v>0.000515926408712641</v>
      </c>
      <c r="AF40" s="1" t="n">
        <f aca="false">AF39+1</f>
        <v>39</v>
      </c>
      <c r="AG40" s="1" t="n">
        <v>0.611111111111111</v>
      </c>
    </row>
    <row r="41" customFormat="false" ht="12.75" hidden="false" customHeight="false" outlineLevel="0" collapsed="false">
      <c r="B41" s="0" t="s">
        <v>52</v>
      </c>
      <c r="C41" s="0" t="n">
        <v>1</v>
      </c>
      <c r="E41" s="3" t="s">
        <v>66</v>
      </c>
      <c r="F41" s="3" t="s">
        <v>67</v>
      </c>
      <c r="G41" s="3" t="n">
        <v>9.90763157894737</v>
      </c>
      <c r="O41" s="0" t="s">
        <v>45</v>
      </c>
      <c r="P41" s="0" t="n">
        <v>0.210098214761561</v>
      </c>
      <c r="Q41" s="0" t="n">
        <v>0.0359427340811935</v>
      </c>
      <c r="AF41" s="1" t="n">
        <f aca="false">AF40+1</f>
        <v>40</v>
      </c>
      <c r="AG41" s="1" t="n">
        <v>0.578055555555556</v>
      </c>
    </row>
    <row r="42" customFormat="false" ht="12.75" hidden="false" customHeight="false" outlineLevel="0" collapsed="false">
      <c r="E42" s="3" t="s">
        <v>66</v>
      </c>
      <c r="F42" s="3" t="s">
        <v>67</v>
      </c>
      <c r="G42" s="3" t="n">
        <v>9.98684210526316</v>
      </c>
      <c r="O42" s="0" t="s">
        <v>51</v>
      </c>
      <c r="P42" s="0" t="n">
        <v>0.471743227130159</v>
      </c>
      <c r="Q42" s="0" t="n">
        <v>0.922586496302804</v>
      </c>
      <c r="AF42" s="1" t="n">
        <f aca="false">AF41+1</f>
        <v>41</v>
      </c>
      <c r="AG42" s="1" t="n">
        <v>1.51944444444444</v>
      </c>
    </row>
    <row r="43" customFormat="false" ht="12.75" hidden="false" customHeight="false" outlineLevel="0" collapsed="false">
      <c r="E43" s="3" t="s">
        <v>66</v>
      </c>
      <c r="F43" s="3" t="s">
        <v>67</v>
      </c>
      <c r="G43" s="3" t="n">
        <v>9.74973684210526</v>
      </c>
      <c r="O43" s="0" t="s">
        <v>53</v>
      </c>
      <c r="P43" s="0" t="n">
        <v>0.0280039572914502</v>
      </c>
      <c r="Q43" s="0" t="n">
        <v>0.000715398507238672</v>
      </c>
      <c r="AF43" s="1" t="n">
        <f aca="false">AF42+1</f>
        <v>42</v>
      </c>
      <c r="AG43" s="1" t="n">
        <v>1.47888888888889</v>
      </c>
    </row>
    <row r="44" customFormat="false" ht="12.75" hidden="false" customHeight="false" outlineLevel="0" collapsed="false">
      <c r="E44" s="3" t="s">
        <v>66</v>
      </c>
      <c r="F44" s="3" t="s">
        <v>67</v>
      </c>
      <c r="G44" s="3" t="n">
        <v>9.81</v>
      </c>
      <c r="O44" s="0" t="s">
        <v>54</v>
      </c>
      <c r="P44" s="0" t="n">
        <v>0.0256575295570698</v>
      </c>
      <c r="Q44" s="0" t="n">
        <v>0.000178856777556508</v>
      </c>
      <c r="AF44" s="1" t="n">
        <f aca="false">AF43+1</f>
        <v>43</v>
      </c>
      <c r="AG44" s="1" t="n">
        <v>1.55777777777778</v>
      </c>
    </row>
    <row r="45" customFormat="false" ht="12.75" hidden="false" customHeight="false" outlineLevel="0" collapsed="false">
      <c r="E45" s="3" t="s">
        <v>66</v>
      </c>
      <c r="F45" s="3" t="s">
        <v>67</v>
      </c>
      <c r="G45" s="3" t="n">
        <v>9.85552631578947</v>
      </c>
      <c r="O45" s="0" t="s">
        <v>55</v>
      </c>
      <c r="P45" s="0" t="n">
        <v>0.210281613815423</v>
      </c>
      <c r="Q45" s="0" t="n">
        <v>0.0367672142151155</v>
      </c>
      <c r="AF45" s="1" t="n">
        <f aca="false">AF44+1</f>
        <v>44</v>
      </c>
      <c r="AG45" s="1" t="n">
        <v>1.49611111111111</v>
      </c>
    </row>
    <row r="46" customFormat="false" ht="12.75" hidden="false" customHeight="false" outlineLevel="0" collapsed="false">
      <c r="E46" s="3" t="s">
        <v>66</v>
      </c>
      <c r="F46" s="3" t="s">
        <v>67</v>
      </c>
      <c r="G46" s="3" t="n">
        <v>9.83894736842105</v>
      </c>
      <c r="O46" s="0" t="s">
        <v>56</v>
      </c>
      <c r="P46" s="0" t="n">
        <v>0.0278823762023499</v>
      </c>
      <c r="Q46" s="0" t="n">
        <v>0.000720857900400342</v>
      </c>
      <c r="AF46" s="1" t="n">
        <f aca="false">AF45+1</f>
        <v>45</v>
      </c>
      <c r="AG46" s="1" t="n">
        <v>1.5225</v>
      </c>
    </row>
    <row r="47" customFormat="false" ht="12.75" hidden="false" customHeight="false" outlineLevel="0" collapsed="false">
      <c r="E47" s="3" t="s">
        <v>66</v>
      </c>
      <c r="F47" s="3" t="s">
        <v>68</v>
      </c>
      <c r="G47" s="3" t="n">
        <v>1.01394736842105</v>
      </c>
      <c r="AF47" s="1" t="n">
        <f aca="false">AF46+1</f>
        <v>46</v>
      </c>
      <c r="AG47" s="1" t="n">
        <v>1.47611111111111</v>
      </c>
    </row>
    <row r="48" customFormat="false" ht="12.75" hidden="false" customHeight="false" outlineLevel="0" collapsed="false">
      <c r="E48" s="3" t="s">
        <v>66</v>
      </c>
      <c r="F48" s="3" t="s">
        <v>68</v>
      </c>
      <c r="G48" s="3" t="n">
        <v>0.957368421052632</v>
      </c>
      <c r="AF48" s="1" t="n">
        <f aca="false">AF47+1</f>
        <v>47</v>
      </c>
      <c r="AG48" s="1" t="n">
        <v>1.47277777777778</v>
      </c>
    </row>
    <row r="49" customFormat="false" ht="12.75" hidden="false" customHeight="false" outlineLevel="0" collapsed="false">
      <c r="E49" s="3" t="s">
        <v>66</v>
      </c>
      <c r="F49" s="3" t="s">
        <v>68</v>
      </c>
      <c r="G49" s="3" t="n">
        <v>1.00105263157895</v>
      </c>
      <c r="AF49" s="1" t="n">
        <f aca="false">AF48+1</f>
        <v>48</v>
      </c>
      <c r="AG49" s="1" t="n">
        <v>1.51583333333333</v>
      </c>
    </row>
    <row r="50" customFormat="false" ht="12.75" hidden="false" customHeight="false" outlineLevel="0" collapsed="false">
      <c r="E50" s="3" t="s">
        <v>66</v>
      </c>
      <c r="F50" s="3" t="s">
        <v>68</v>
      </c>
      <c r="G50" s="3" t="n">
        <v>0.995263157894737</v>
      </c>
      <c r="AF50" s="1" t="n">
        <f aca="false">AF49+1</f>
        <v>49</v>
      </c>
      <c r="AG50" s="1" t="n">
        <v>1.52472222222222</v>
      </c>
    </row>
    <row r="51" customFormat="false" ht="12.75" hidden="false" customHeight="false" outlineLevel="0" collapsed="false">
      <c r="E51" s="3" t="s">
        <v>66</v>
      </c>
      <c r="F51" s="3" t="s">
        <v>68</v>
      </c>
      <c r="G51" s="3" t="n">
        <v>0.932105263157895</v>
      </c>
      <c r="AF51" s="1" t="n">
        <f aca="false">AF50+1</f>
        <v>50</v>
      </c>
      <c r="AG51" s="1" t="n">
        <v>1.46972222222222</v>
      </c>
    </row>
    <row r="52" customFormat="false" ht="12.75" hidden="false" customHeight="false" outlineLevel="0" collapsed="false">
      <c r="E52" s="3" t="s">
        <v>66</v>
      </c>
      <c r="F52" s="3" t="s">
        <v>68</v>
      </c>
      <c r="G52" s="3" t="n">
        <v>0.990526315789474</v>
      </c>
      <c r="AF52" s="1" t="n">
        <f aca="false">AF51+1</f>
        <v>51</v>
      </c>
      <c r="AG52" s="1" t="n">
        <v>0.264444444444444</v>
      </c>
    </row>
    <row r="53" customFormat="false" ht="12.75" hidden="false" customHeight="false" outlineLevel="0" collapsed="false">
      <c r="E53" s="3" t="s">
        <v>66</v>
      </c>
      <c r="F53" s="3" t="s">
        <v>68</v>
      </c>
      <c r="G53" s="3" t="n">
        <v>0.958947368421053</v>
      </c>
      <c r="AF53" s="1" t="n">
        <f aca="false">AF52+1</f>
        <v>52</v>
      </c>
      <c r="AG53" s="1" t="n">
        <v>0.2525</v>
      </c>
    </row>
    <row r="54" customFormat="false" ht="12.75" hidden="false" customHeight="false" outlineLevel="0" collapsed="false">
      <c r="E54" s="3" t="s">
        <v>66</v>
      </c>
      <c r="F54" s="3" t="s">
        <v>68</v>
      </c>
      <c r="G54" s="3" t="n">
        <v>0.980263157894737</v>
      </c>
      <c r="AF54" s="1" t="n">
        <f aca="false">AF53+1</f>
        <v>53</v>
      </c>
      <c r="AG54" s="1" t="n">
        <v>0.260277777777778</v>
      </c>
    </row>
    <row r="55" customFormat="false" ht="12.75" hidden="false" customHeight="false" outlineLevel="0" collapsed="false">
      <c r="E55" s="3" t="s">
        <v>66</v>
      </c>
      <c r="F55" s="3" t="s">
        <v>68</v>
      </c>
      <c r="G55" s="3" t="n">
        <v>0.987631578947368</v>
      </c>
      <c r="AF55" s="1" t="n">
        <f aca="false">AF54+1</f>
        <v>54</v>
      </c>
      <c r="AG55" s="1" t="n">
        <v>0.245</v>
      </c>
    </row>
    <row r="56" customFormat="false" ht="12.75" hidden="false" customHeight="false" outlineLevel="0" collapsed="false">
      <c r="E56" s="3" t="s">
        <v>66</v>
      </c>
      <c r="F56" s="3" t="s">
        <v>68</v>
      </c>
      <c r="G56" s="3" t="n">
        <v>0.976842105263158</v>
      </c>
      <c r="AF56" s="1" t="n">
        <f aca="false">AF55+1</f>
        <v>55</v>
      </c>
      <c r="AG56" s="1" t="n">
        <v>0.250277777777778</v>
      </c>
    </row>
    <row r="57" customFormat="false" ht="12.75" hidden="false" customHeight="false" outlineLevel="0" collapsed="false">
      <c r="E57" s="3" t="s">
        <v>66</v>
      </c>
      <c r="F57" s="3" t="s">
        <v>69</v>
      </c>
      <c r="G57" s="3" t="n">
        <v>1.00710526315789</v>
      </c>
      <c r="AF57" s="1" t="n">
        <f aca="false">AF56+1</f>
        <v>56</v>
      </c>
      <c r="AG57" s="1" t="n">
        <v>0.251666666666667</v>
      </c>
    </row>
    <row r="58" customFormat="false" ht="12.75" hidden="false" customHeight="false" outlineLevel="0" collapsed="false">
      <c r="E58" s="3" t="s">
        <v>66</v>
      </c>
      <c r="F58" s="3" t="s">
        <v>69</v>
      </c>
      <c r="G58" s="3" t="n">
        <v>0.958684210526316</v>
      </c>
      <c r="AF58" s="1" t="n">
        <f aca="false">AF57+1</f>
        <v>57</v>
      </c>
      <c r="AG58" s="1" t="n">
        <v>0.262222222222222</v>
      </c>
    </row>
    <row r="59" customFormat="false" ht="12.75" hidden="false" customHeight="false" outlineLevel="0" collapsed="false">
      <c r="E59" s="3" t="s">
        <v>66</v>
      </c>
      <c r="F59" s="3" t="s">
        <v>69</v>
      </c>
      <c r="G59" s="3" t="n">
        <v>0.993947368421053</v>
      </c>
      <c r="AF59" s="1" t="n">
        <f aca="false">AF58+1</f>
        <v>58</v>
      </c>
      <c r="AG59" s="1" t="n">
        <v>0.247777777777778</v>
      </c>
    </row>
    <row r="60" customFormat="false" ht="12.75" hidden="false" customHeight="false" outlineLevel="0" collapsed="false">
      <c r="E60" s="3" t="s">
        <v>66</v>
      </c>
      <c r="F60" s="3" t="s">
        <v>69</v>
      </c>
      <c r="G60" s="3" t="n">
        <v>1</v>
      </c>
      <c r="AF60" s="1" t="n">
        <f aca="false">AF59+1</f>
        <v>59</v>
      </c>
      <c r="AG60" s="1" t="n">
        <v>0.258888888888889</v>
      </c>
    </row>
    <row r="61" customFormat="false" ht="12.75" hidden="false" customHeight="false" outlineLevel="0" collapsed="false">
      <c r="E61" s="3" t="s">
        <v>66</v>
      </c>
      <c r="F61" s="3" t="s">
        <v>69</v>
      </c>
      <c r="G61" s="3" t="n">
        <v>0.932894736842105</v>
      </c>
      <c r="AF61" s="1" t="n">
        <f aca="false">AF60+1</f>
        <v>60</v>
      </c>
      <c r="AG61" s="1" t="n">
        <v>0.249444444444444</v>
      </c>
    </row>
    <row r="62" customFormat="false" ht="12.75" hidden="false" customHeight="false" outlineLevel="0" collapsed="false">
      <c r="E62" s="3" t="s">
        <v>66</v>
      </c>
      <c r="F62" s="3" t="s">
        <v>69</v>
      </c>
      <c r="G62" s="3" t="n">
        <v>0.993421052631579</v>
      </c>
      <c r="AF62" s="1" t="n">
        <f aca="false">AF61+1</f>
        <v>61</v>
      </c>
      <c r="AG62" s="1" t="n">
        <v>0.263055555555556</v>
      </c>
    </row>
    <row r="63" customFormat="false" ht="12.75" hidden="false" customHeight="false" outlineLevel="0" collapsed="false">
      <c r="E63" s="3" t="s">
        <v>66</v>
      </c>
      <c r="F63" s="3" t="s">
        <v>69</v>
      </c>
      <c r="G63" s="3" t="n">
        <v>0.958157894736842</v>
      </c>
      <c r="AF63" s="1" t="n">
        <f aca="false">AF62+1</f>
        <v>62</v>
      </c>
      <c r="AG63" s="1" t="n">
        <v>0.257222222222222</v>
      </c>
    </row>
    <row r="64" customFormat="false" ht="12.75" hidden="false" customHeight="false" outlineLevel="0" collapsed="false">
      <c r="E64" s="3" t="s">
        <v>66</v>
      </c>
      <c r="F64" s="3" t="s">
        <v>69</v>
      </c>
      <c r="G64" s="3" t="n">
        <v>0.983947368421053</v>
      </c>
      <c r="AF64" s="1" t="n">
        <f aca="false">AF63+1</f>
        <v>63</v>
      </c>
      <c r="AG64" s="1" t="n">
        <v>0.255555555555556</v>
      </c>
    </row>
    <row r="65" customFormat="false" ht="12.75" hidden="false" customHeight="false" outlineLevel="0" collapsed="false">
      <c r="E65" s="3" t="s">
        <v>66</v>
      </c>
      <c r="F65" s="3" t="s">
        <v>69</v>
      </c>
      <c r="G65" s="3" t="n">
        <v>0.981052631578947</v>
      </c>
      <c r="AF65" s="1" t="n">
        <f aca="false">AF64+1</f>
        <v>64</v>
      </c>
      <c r="AG65" s="1" t="n">
        <v>0.244166666666667</v>
      </c>
    </row>
    <row r="66" customFormat="false" ht="12.75" hidden="false" customHeight="false" outlineLevel="0" collapsed="false">
      <c r="E66" s="3" t="s">
        <v>66</v>
      </c>
      <c r="F66" s="3" t="s">
        <v>69</v>
      </c>
      <c r="G66" s="3" t="n">
        <v>0.987894736842105</v>
      </c>
      <c r="AF66" s="1" t="n">
        <f aca="false">AF65+1</f>
        <v>65</v>
      </c>
      <c r="AG66" s="1" t="n">
        <v>0.2625</v>
      </c>
    </row>
    <row r="67" customFormat="false" ht="12.75" hidden="false" customHeight="false" outlineLevel="0" collapsed="false">
      <c r="E67" s="3" t="s">
        <v>66</v>
      </c>
      <c r="F67" s="3" t="s">
        <v>70</v>
      </c>
      <c r="G67" s="3" t="n">
        <v>9.29657894736842</v>
      </c>
      <c r="AF67" s="1" t="n">
        <f aca="false">AF66+1</f>
        <v>66</v>
      </c>
      <c r="AG67" s="1" t="n">
        <v>0.252777777777778</v>
      </c>
    </row>
    <row r="68" customFormat="false" ht="12.75" hidden="false" customHeight="false" outlineLevel="0" collapsed="false">
      <c r="E68" s="3" t="s">
        <v>66</v>
      </c>
      <c r="F68" s="3" t="s">
        <v>70</v>
      </c>
      <c r="G68" s="3" t="n">
        <v>9.30842105263158</v>
      </c>
      <c r="AF68" s="1" t="n">
        <f aca="false">AF67+1</f>
        <v>67</v>
      </c>
      <c r="AG68" s="1" t="n">
        <v>0.263888888888889</v>
      </c>
    </row>
    <row r="69" customFormat="false" ht="12.75" hidden="false" customHeight="false" outlineLevel="0" collapsed="false">
      <c r="E69" s="3" t="s">
        <v>66</v>
      </c>
      <c r="F69" s="3" t="s">
        <v>70</v>
      </c>
      <c r="G69" s="3" t="n">
        <v>9.43631578947368</v>
      </c>
      <c r="AF69" s="1" t="n">
        <f aca="false">AF68+1</f>
        <v>68</v>
      </c>
      <c r="AG69" s="1" t="n">
        <v>0.245833333333333</v>
      </c>
    </row>
    <row r="70" customFormat="false" ht="12.75" hidden="false" customHeight="false" outlineLevel="0" collapsed="false">
      <c r="E70" s="3" t="s">
        <v>66</v>
      </c>
      <c r="F70" s="3" t="s">
        <v>70</v>
      </c>
      <c r="G70" s="3" t="n">
        <v>9.31973684210526</v>
      </c>
      <c r="AF70" s="1" t="n">
        <f aca="false">AF69+1</f>
        <v>69</v>
      </c>
      <c r="AG70" s="1" t="n">
        <v>0.250555555555556</v>
      </c>
    </row>
    <row r="71" customFormat="false" ht="12.75" hidden="false" customHeight="false" outlineLevel="0" collapsed="false">
      <c r="E71" s="3" t="s">
        <v>66</v>
      </c>
      <c r="F71" s="3" t="s">
        <v>70</v>
      </c>
      <c r="G71" s="3" t="n">
        <v>9.34578947368421</v>
      </c>
      <c r="AF71" s="1" t="n">
        <f aca="false">AF70+1</f>
        <v>70</v>
      </c>
      <c r="AG71" s="1" t="n">
        <v>0.238333333333333</v>
      </c>
    </row>
    <row r="72" customFormat="false" ht="12.75" hidden="false" customHeight="false" outlineLevel="0" collapsed="false">
      <c r="E72" s="3" t="s">
        <v>66</v>
      </c>
      <c r="F72" s="3" t="s">
        <v>70</v>
      </c>
      <c r="G72" s="3" t="n">
        <v>9.44315789473684</v>
      </c>
      <c r="AF72" s="1" t="n">
        <f aca="false">AF71+1</f>
        <v>71</v>
      </c>
      <c r="AG72" s="1" t="n">
        <v>0.644722222222222</v>
      </c>
    </row>
    <row r="73" customFormat="false" ht="12.75" hidden="false" customHeight="false" outlineLevel="0" collapsed="false">
      <c r="E73" s="3" t="s">
        <v>66</v>
      </c>
      <c r="F73" s="3" t="s">
        <v>70</v>
      </c>
      <c r="G73" s="3" t="n">
        <v>9.19526315789474</v>
      </c>
      <c r="AF73" s="1" t="n">
        <f aca="false">AF72+1</f>
        <v>72</v>
      </c>
      <c r="AG73" s="1" t="n">
        <v>0.609166666666667</v>
      </c>
    </row>
    <row r="74" customFormat="false" ht="12.75" hidden="false" customHeight="false" outlineLevel="0" collapsed="false">
      <c r="E74" s="3" t="s">
        <v>66</v>
      </c>
      <c r="F74" s="3" t="s">
        <v>70</v>
      </c>
      <c r="G74" s="3" t="n">
        <v>9.33473684210526</v>
      </c>
      <c r="AF74" s="1" t="n">
        <f aca="false">AF73+1</f>
        <v>73</v>
      </c>
      <c r="AG74" s="1" t="n">
        <v>0.609722222222222</v>
      </c>
    </row>
    <row r="75" customFormat="false" ht="12.75" hidden="false" customHeight="false" outlineLevel="0" collapsed="false">
      <c r="E75" s="3" t="s">
        <v>66</v>
      </c>
      <c r="F75" s="3" t="s">
        <v>70</v>
      </c>
      <c r="G75" s="3" t="n">
        <v>9.24315789473684</v>
      </c>
      <c r="AF75" s="1" t="n">
        <f aca="false">AF74+1</f>
        <v>74</v>
      </c>
      <c r="AG75" s="1" t="n">
        <v>0.639444444444444</v>
      </c>
    </row>
    <row r="76" customFormat="false" ht="12.75" hidden="false" customHeight="false" outlineLevel="0" collapsed="false">
      <c r="E76" s="3" t="s">
        <v>66</v>
      </c>
      <c r="F76" s="3" t="s">
        <v>70</v>
      </c>
      <c r="G76" s="3" t="n">
        <v>9.33078947368421</v>
      </c>
      <c r="AF76" s="1" t="n">
        <f aca="false">AF75+1</f>
        <v>75</v>
      </c>
      <c r="AG76" s="1" t="n">
        <v>0.611944444444444</v>
      </c>
    </row>
    <row r="77" customFormat="false" ht="12.75" hidden="false" customHeight="false" outlineLevel="0" collapsed="false">
      <c r="E77" s="3" t="s">
        <v>66</v>
      </c>
      <c r="F77" s="3" t="s">
        <v>71</v>
      </c>
      <c r="G77" s="3" t="n">
        <v>9.83842105263158</v>
      </c>
      <c r="AF77" s="1" t="n">
        <f aca="false">AF76+1</f>
        <v>76</v>
      </c>
      <c r="AG77" s="1" t="n">
        <v>0.628055555555556</v>
      </c>
    </row>
    <row r="78" customFormat="false" ht="12.75" hidden="false" customHeight="false" outlineLevel="0" collapsed="false">
      <c r="E78" s="3" t="s">
        <v>66</v>
      </c>
      <c r="F78" s="3" t="s">
        <v>71</v>
      </c>
      <c r="G78" s="3" t="n">
        <v>9.71842105263158</v>
      </c>
      <c r="AF78" s="1" t="n">
        <f aca="false">AF77+1</f>
        <v>77</v>
      </c>
      <c r="AG78" s="1" t="n">
        <v>0.593055555555556</v>
      </c>
    </row>
    <row r="79" customFormat="false" ht="12.75" hidden="false" customHeight="false" outlineLevel="0" collapsed="false">
      <c r="E79" s="3" t="s">
        <v>66</v>
      </c>
      <c r="F79" s="3" t="s">
        <v>71</v>
      </c>
      <c r="G79" s="3" t="n">
        <v>9.94315789473684</v>
      </c>
      <c r="AF79" s="1" t="n">
        <f aca="false">AF78+1</f>
        <v>78</v>
      </c>
      <c r="AG79" s="1" t="n">
        <v>0.620833333333333</v>
      </c>
    </row>
    <row r="80" customFormat="false" ht="12.75" hidden="false" customHeight="false" outlineLevel="0" collapsed="false">
      <c r="E80" s="3" t="s">
        <v>66</v>
      </c>
      <c r="F80" s="3" t="s">
        <v>71</v>
      </c>
      <c r="G80" s="3" t="n">
        <v>9.79131578947368</v>
      </c>
      <c r="AF80" s="1" t="n">
        <f aca="false">AF79+1</f>
        <v>79</v>
      </c>
      <c r="AG80" s="1" t="n">
        <v>0.587222222222222</v>
      </c>
    </row>
    <row r="81" customFormat="false" ht="12.75" hidden="false" customHeight="false" outlineLevel="0" collapsed="false">
      <c r="E81" s="3" t="s">
        <v>66</v>
      </c>
      <c r="F81" s="3" t="s">
        <v>71</v>
      </c>
      <c r="G81" s="3" t="n">
        <v>9.91789473684211</v>
      </c>
      <c r="AF81" s="1" t="n">
        <f aca="false">AF80+1</f>
        <v>80</v>
      </c>
      <c r="AG81" s="1" t="n">
        <v>0.589444444444444</v>
      </c>
    </row>
    <row r="82" customFormat="false" ht="12.75" hidden="false" customHeight="false" outlineLevel="0" collapsed="false">
      <c r="E82" s="3" t="s">
        <v>66</v>
      </c>
      <c r="F82" s="3" t="s">
        <v>71</v>
      </c>
      <c r="G82" s="3" t="n">
        <v>10.0384210526316</v>
      </c>
      <c r="AF82" s="1" t="n">
        <f aca="false">AF81+1</f>
        <v>81</v>
      </c>
    </row>
    <row r="83" customFormat="false" ht="12.75" hidden="false" customHeight="false" outlineLevel="0" collapsed="false">
      <c r="E83" s="3" t="s">
        <v>66</v>
      </c>
      <c r="F83" s="3" t="s">
        <v>71</v>
      </c>
      <c r="G83" s="3" t="n">
        <v>9.80315789473684</v>
      </c>
      <c r="AF83" s="1" t="n">
        <f aca="false">AF82+1</f>
        <v>82</v>
      </c>
    </row>
    <row r="84" customFormat="false" ht="12.75" hidden="false" customHeight="false" outlineLevel="0" collapsed="false">
      <c r="E84" s="3" t="s">
        <v>66</v>
      </c>
      <c r="F84" s="3" t="s">
        <v>71</v>
      </c>
      <c r="G84" s="3" t="n">
        <v>9.75789473684211</v>
      </c>
      <c r="AF84" s="1" t="n">
        <f aca="false">AF83+1</f>
        <v>83</v>
      </c>
    </row>
    <row r="85" customFormat="false" ht="12.75" hidden="false" customHeight="false" outlineLevel="0" collapsed="false">
      <c r="E85" s="3" t="s">
        <v>66</v>
      </c>
      <c r="F85" s="3" t="s">
        <v>71</v>
      </c>
      <c r="G85" s="3" t="n">
        <v>9.78394736842105</v>
      </c>
      <c r="AF85" s="1" t="n">
        <f aca="false">AF84+1</f>
        <v>84</v>
      </c>
    </row>
    <row r="86" customFormat="false" ht="12.75" hidden="false" customHeight="false" outlineLevel="0" collapsed="false">
      <c r="E86" s="3" t="s">
        <v>66</v>
      </c>
      <c r="F86" s="3" t="s">
        <v>71</v>
      </c>
      <c r="G86" s="3" t="n">
        <v>9.82736842105263</v>
      </c>
      <c r="AF86" s="1" t="n">
        <f aca="false">AF85+1</f>
        <v>85</v>
      </c>
    </row>
    <row r="87" customFormat="false" ht="12.75" hidden="false" customHeight="false" outlineLevel="0" collapsed="false">
      <c r="E87" s="3" t="s">
        <v>66</v>
      </c>
      <c r="F87" s="3" t="s">
        <v>72</v>
      </c>
      <c r="G87" s="3" t="n">
        <v>1.00763157894737</v>
      </c>
      <c r="AF87" s="1" t="n">
        <f aca="false">AF86+1</f>
        <v>86</v>
      </c>
    </row>
    <row r="88" customFormat="false" ht="12.75" hidden="false" customHeight="false" outlineLevel="0" collapsed="false">
      <c r="E88" s="3" t="s">
        <v>66</v>
      </c>
      <c r="F88" s="3" t="s">
        <v>72</v>
      </c>
      <c r="G88" s="3" t="n">
        <v>0.965526315789474</v>
      </c>
      <c r="AF88" s="1" t="n">
        <f aca="false">AF87+1</f>
        <v>87</v>
      </c>
    </row>
    <row r="89" customFormat="false" ht="12.75" hidden="false" customHeight="false" outlineLevel="0" collapsed="false">
      <c r="E89" s="3" t="s">
        <v>66</v>
      </c>
      <c r="F89" s="3" t="s">
        <v>72</v>
      </c>
      <c r="G89" s="3" t="n">
        <v>0.994210526315789</v>
      </c>
      <c r="AF89" s="1" t="n">
        <f aca="false">AF88+1</f>
        <v>88</v>
      </c>
    </row>
    <row r="90" customFormat="false" ht="12.75" hidden="false" customHeight="false" outlineLevel="0" collapsed="false">
      <c r="E90" s="3" t="s">
        <v>66</v>
      </c>
      <c r="F90" s="3" t="s">
        <v>72</v>
      </c>
      <c r="G90" s="3" t="n">
        <v>1.00657894736842</v>
      </c>
      <c r="AF90" s="1" t="n">
        <f aca="false">AF89+1</f>
        <v>89</v>
      </c>
    </row>
    <row r="91" customFormat="false" ht="12.75" hidden="false" customHeight="false" outlineLevel="0" collapsed="false">
      <c r="E91" s="3" t="s">
        <v>66</v>
      </c>
      <c r="F91" s="3" t="s">
        <v>72</v>
      </c>
      <c r="G91" s="3" t="n">
        <v>0.940526315789474</v>
      </c>
      <c r="AF91" s="1" t="n">
        <f aca="false">AF90+1</f>
        <v>90</v>
      </c>
    </row>
    <row r="92" customFormat="false" ht="12.75" hidden="false" customHeight="false" outlineLevel="0" collapsed="false">
      <c r="E92" s="3" t="s">
        <v>66</v>
      </c>
      <c r="F92" s="3" t="s">
        <v>72</v>
      </c>
      <c r="G92" s="3" t="n">
        <v>0.989210526315789</v>
      </c>
      <c r="AF92" s="1" t="n">
        <f aca="false">AF91+1</f>
        <v>91</v>
      </c>
    </row>
    <row r="93" customFormat="false" ht="12.75" hidden="false" customHeight="false" outlineLevel="0" collapsed="false">
      <c r="E93" s="3" t="s">
        <v>66</v>
      </c>
      <c r="F93" s="3" t="s">
        <v>72</v>
      </c>
      <c r="G93" s="3" t="n">
        <v>0.956052631578947</v>
      </c>
      <c r="AF93" s="1" t="n">
        <f aca="false">AF92+1</f>
        <v>92</v>
      </c>
    </row>
    <row r="94" customFormat="false" ht="12.75" hidden="false" customHeight="false" outlineLevel="0" collapsed="false">
      <c r="E94" s="3" t="s">
        <v>66</v>
      </c>
      <c r="F94" s="3" t="s">
        <v>72</v>
      </c>
      <c r="G94" s="3" t="n">
        <v>0.992105263157895</v>
      </c>
      <c r="AF94" s="1" t="n">
        <f aca="false">AF93+1</f>
        <v>93</v>
      </c>
    </row>
    <row r="95" customFormat="false" ht="12.75" hidden="false" customHeight="false" outlineLevel="0" collapsed="false">
      <c r="E95" s="3" t="s">
        <v>66</v>
      </c>
      <c r="F95" s="3" t="s">
        <v>72</v>
      </c>
      <c r="G95" s="3" t="n">
        <v>0.977368421052632</v>
      </c>
      <c r="AF95" s="1" t="n">
        <f aca="false">AF94+1</f>
        <v>94</v>
      </c>
    </row>
    <row r="96" customFormat="false" ht="12.75" hidden="false" customHeight="false" outlineLevel="0" collapsed="false">
      <c r="E96" s="3" t="s">
        <v>66</v>
      </c>
      <c r="F96" s="3" t="s">
        <v>72</v>
      </c>
      <c r="G96" s="3" t="n">
        <v>0.978157894736842</v>
      </c>
      <c r="AF96" s="1" t="n">
        <f aca="false">AF95+1</f>
        <v>95</v>
      </c>
    </row>
    <row r="97" customFormat="false" ht="12.75" hidden="false" customHeight="false" outlineLevel="0" collapsed="false">
      <c r="E97" s="3" t="s">
        <v>66</v>
      </c>
      <c r="F97" s="3" t="s">
        <v>73</v>
      </c>
      <c r="G97" s="3" t="n">
        <v>1.01289473684211</v>
      </c>
      <c r="AF97" s="1" t="n">
        <f aca="false">AF96+1</f>
        <v>96</v>
      </c>
    </row>
    <row r="98" customFormat="false" ht="12.75" hidden="false" customHeight="false" outlineLevel="0" collapsed="false">
      <c r="E98" s="3" t="s">
        <v>66</v>
      </c>
      <c r="F98" s="3" t="s">
        <v>73</v>
      </c>
      <c r="G98" s="3" t="n">
        <v>0.953421052631579</v>
      </c>
      <c r="AF98" s="1" t="n">
        <f aca="false">AF97+1</f>
        <v>97</v>
      </c>
    </row>
    <row r="99" customFormat="false" ht="12.75" hidden="false" customHeight="false" outlineLevel="0" collapsed="false">
      <c r="E99" s="3" t="s">
        <v>66</v>
      </c>
      <c r="F99" s="3" t="s">
        <v>73</v>
      </c>
      <c r="G99" s="3" t="n">
        <v>0.991842105263158</v>
      </c>
      <c r="AF99" s="1" t="n">
        <f aca="false">AF98+1</f>
        <v>98</v>
      </c>
    </row>
    <row r="100" customFormat="false" ht="12.75" hidden="false" customHeight="false" outlineLevel="0" collapsed="false">
      <c r="E100" s="3" t="s">
        <v>66</v>
      </c>
      <c r="F100" s="3" t="s">
        <v>73</v>
      </c>
      <c r="G100" s="3" t="n">
        <v>1</v>
      </c>
      <c r="AF100" s="1" t="n">
        <f aca="false">AF99+1</f>
        <v>99</v>
      </c>
    </row>
    <row r="101" customFormat="false" ht="12.75" hidden="false" customHeight="false" outlineLevel="0" collapsed="false">
      <c r="E101" s="3" t="s">
        <v>66</v>
      </c>
      <c r="F101" s="3" t="s">
        <v>73</v>
      </c>
      <c r="G101" s="3" t="n">
        <v>0.938157894736842</v>
      </c>
      <c r="AF101" s="1" t="n">
        <f aca="false">AF100+1</f>
        <v>100</v>
      </c>
    </row>
    <row r="102" customFormat="false" ht="12.75" hidden="false" customHeight="false" outlineLevel="0" collapsed="false">
      <c r="E102" s="3" t="s">
        <v>66</v>
      </c>
      <c r="F102" s="3" t="s">
        <v>73</v>
      </c>
      <c r="G102" s="3" t="n">
        <v>0.999210526315789</v>
      </c>
      <c r="AF102" s="1" t="n">
        <f aca="false">AF101+1</f>
        <v>101</v>
      </c>
    </row>
    <row r="103" customFormat="false" ht="12.75" hidden="false" customHeight="false" outlineLevel="0" collapsed="false">
      <c r="E103" s="3" t="s">
        <v>66</v>
      </c>
      <c r="F103" s="3" t="s">
        <v>73</v>
      </c>
      <c r="G103" s="3" t="n">
        <v>0.952105263157895</v>
      </c>
      <c r="AF103" s="1" t="n">
        <f aca="false">AF102+1</f>
        <v>102</v>
      </c>
    </row>
    <row r="104" customFormat="false" ht="12.75" hidden="false" customHeight="false" outlineLevel="0" collapsed="false">
      <c r="E104" s="3" t="s">
        <v>66</v>
      </c>
      <c r="F104" s="3" t="s">
        <v>73</v>
      </c>
      <c r="G104" s="3" t="n">
        <v>0.983947368421053</v>
      </c>
      <c r="AF104" s="1" t="n">
        <f aca="false">AF103+1</f>
        <v>103</v>
      </c>
    </row>
    <row r="105" customFormat="false" ht="12.75" hidden="false" customHeight="false" outlineLevel="0" collapsed="false">
      <c r="E105" s="3" t="s">
        <v>66</v>
      </c>
      <c r="F105" s="3" t="s">
        <v>73</v>
      </c>
      <c r="G105" s="3" t="n">
        <v>0.977894736842105</v>
      </c>
      <c r="AF105" s="1" t="n">
        <f aca="false">AF104+1</f>
        <v>104</v>
      </c>
    </row>
    <row r="106" customFormat="false" ht="12.75" hidden="false" customHeight="false" outlineLevel="0" collapsed="false">
      <c r="E106" s="3" t="s">
        <v>66</v>
      </c>
      <c r="F106" s="3" t="s">
        <v>73</v>
      </c>
      <c r="G106" s="3" t="n">
        <v>0.981052631578947</v>
      </c>
      <c r="AF106" s="1" t="n">
        <f aca="false">AF105+1</f>
        <v>105</v>
      </c>
    </row>
    <row r="107" customFormat="false" ht="12.75" hidden="false" customHeight="false" outlineLevel="0" collapsed="false">
      <c r="E107" s="3" t="s">
        <v>66</v>
      </c>
      <c r="F107" s="3" t="s">
        <v>74</v>
      </c>
      <c r="G107" s="3" t="n">
        <v>9.34868421052632</v>
      </c>
      <c r="AF107" s="1" t="n">
        <f aca="false">AF106+1</f>
        <v>106</v>
      </c>
    </row>
    <row r="108" customFormat="false" ht="12.75" hidden="false" customHeight="false" outlineLevel="0" collapsed="false">
      <c r="E108" s="3" t="s">
        <v>66</v>
      </c>
      <c r="F108" s="3" t="s">
        <v>74</v>
      </c>
      <c r="G108" s="3" t="n">
        <v>9.33289473684211</v>
      </c>
      <c r="AF108" s="1" t="n">
        <f aca="false">AF107+1</f>
        <v>107</v>
      </c>
    </row>
    <row r="109" customFormat="false" ht="12.75" hidden="false" customHeight="false" outlineLevel="0" collapsed="false">
      <c r="E109" s="3" t="s">
        <v>66</v>
      </c>
      <c r="F109" s="3" t="s">
        <v>74</v>
      </c>
      <c r="G109" s="3" t="n">
        <v>9.40842105263158</v>
      </c>
      <c r="AF109" s="1" t="n">
        <f aca="false">AF108+1</f>
        <v>108</v>
      </c>
    </row>
    <row r="110" customFormat="false" ht="12.75" hidden="false" customHeight="false" outlineLevel="0" collapsed="false">
      <c r="E110" s="3" t="s">
        <v>66</v>
      </c>
      <c r="F110" s="3" t="s">
        <v>74</v>
      </c>
      <c r="G110" s="3" t="n">
        <v>9.26684210526316</v>
      </c>
      <c r="AF110" s="1" t="n">
        <f aca="false">AF109+1</f>
        <v>109</v>
      </c>
    </row>
    <row r="111" customFormat="false" ht="12.75" hidden="false" customHeight="false" outlineLevel="0" collapsed="false">
      <c r="E111" s="3" t="s">
        <v>66</v>
      </c>
      <c r="F111" s="3" t="s">
        <v>74</v>
      </c>
      <c r="G111" s="3" t="n">
        <v>9.35552631578947</v>
      </c>
      <c r="AF111" s="1" t="n">
        <f aca="false">AF110+1</f>
        <v>110</v>
      </c>
    </row>
    <row r="112" customFormat="false" ht="12.75" hidden="false" customHeight="false" outlineLevel="0" collapsed="false">
      <c r="E112" s="3" t="s">
        <v>66</v>
      </c>
      <c r="F112" s="3" t="s">
        <v>74</v>
      </c>
      <c r="G112" s="3" t="n">
        <v>9.36184210526316</v>
      </c>
      <c r="AF112" s="1" t="n">
        <f aca="false">AF111+1</f>
        <v>111</v>
      </c>
    </row>
    <row r="113" customFormat="false" ht="12.75" hidden="false" customHeight="false" outlineLevel="0" collapsed="false">
      <c r="E113" s="3" t="s">
        <v>66</v>
      </c>
      <c r="F113" s="3" t="s">
        <v>74</v>
      </c>
      <c r="G113" s="3" t="n">
        <v>9.20921052631579</v>
      </c>
      <c r="AF113" s="1" t="n">
        <f aca="false">AF112+1</f>
        <v>112</v>
      </c>
    </row>
    <row r="114" customFormat="false" ht="12.75" hidden="false" customHeight="false" outlineLevel="0" collapsed="false">
      <c r="E114" s="3" t="s">
        <v>66</v>
      </c>
      <c r="F114" s="3" t="s">
        <v>74</v>
      </c>
      <c r="G114" s="3" t="n">
        <v>9.19368421052632</v>
      </c>
      <c r="AF114" s="1" t="n">
        <f aca="false">AF113+1</f>
        <v>113</v>
      </c>
    </row>
    <row r="115" customFormat="false" ht="12.75" hidden="false" customHeight="false" outlineLevel="0" collapsed="false">
      <c r="E115" s="3" t="s">
        <v>66</v>
      </c>
      <c r="F115" s="3" t="s">
        <v>74</v>
      </c>
      <c r="G115" s="3" t="n">
        <v>9.32842105263158</v>
      </c>
      <c r="AF115" s="1" t="n">
        <f aca="false">AF114+1</f>
        <v>114</v>
      </c>
    </row>
    <row r="116" customFormat="false" ht="12.75" hidden="false" customHeight="false" outlineLevel="0" collapsed="false">
      <c r="E116" s="3" t="s">
        <v>66</v>
      </c>
      <c r="F116" s="3" t="s">
        <v>74</v>
      </c>
      <c r="G116" s="3" t="n">
        <v>9.33236842105263</v>
      </c>
      <c r="AF116" s="1" t="n">
        <f aca="false">AF115+1</f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1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4" activeCellId="0" sqref="A14"/>
    </sheetView>
  </sheetViews>
  <sheetFormatPr defaultColWidth="11.58984375" defaultRowHeight="12.75" zeroHeight="false" outlineLevelRow="0" outlineLevelCol="0"/>
  <cols>
    <col collapsed="false" customWidth="true" hidden="false" outlineLevel="0" max="21" min="21" style="0" width="11.99"/>
    <col collapsed="false" customWidth="true" hidden="false" outlineLevel="0" max="23" min="23" style="0" width="11.99"/>
  </cols>
  <sheetData>
    <row r="1" customFormat="false" ht="12.7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F1" s="1" t="n">
        <v>1</v>
      </c>
      <c r="AG1" s="1" t="n">
        <v>19.4042120835356</v>
      </c>
    </row>
    <row r="2" customFormat="false" ht="12.75" hidden="false" customHeight="false" outlineLevel="0" collapsed="false">
      <c r="B2" s="0" t="n">
        <v>1</v>
      </c>
      <c r="C2" s="0" t="n">
        <v>1</v>
      </c>
      <c r="D2" s="0" t="n">
        <v>1</v>
      </c>
      <c r="E2" s="0" t="n">
        <v>1</v>
      </c>
      <c r="F2" s="0" t="n">
        <f aca="false">C2*D2</f>
        <v>1</v>
      </c>
      <c r="G2" s="0" t="n">
        <f aca="false">C2*E2</f>
        <v>1</v>
      </c>
      <c r="H2" s="0" t="n">
        <f aca="false">D2*E2</f>
        <v>1</v>
      </c>
      <c r="I2" s="0" t="n">
        <f aca="false">C2*D2*E2</f>
        <v>1</v>
      </c>
      <c r="J2" s="1" t="n">
        <v>19.4042120835356</v>
      </c>
      <c r="K2" s="1" t="n">
        <v>19.9866321010902</v>
      </c>
      <c r="L2" s="1" t="n">
        <v>19.1057756270751</v>
      </c>
      <c r="M2" s="1" t="n">
        <v>19.7992851722536</v>
      </c>
      <c r="N2" s="1" t="n">
        <v>19.4208295162219</v>
      </c>
      <c r="O2" s="1" t="n">
        <v>19.2758578834154</v>
      </c>
      <c r="P2" s="1" t="n">
        <v>19.7257285977893</v>
      </c>
      <c r="Q2" s="1" t="n">
        <v>19.7567968556867</v>
      </c>
      <c r="R2" s="1" t="n">
        <v>19.4205377801453</v>
      </c>
      <c r="S2" s="1" t="n">
        <v>19.8550036420212</v>
      </c>
      <c r="T2" s="0" t="n">
        <f aca="false">AVERAGE(J2:S2)</f>
        <v>19.5750659259234</v>
      </c>
      <c r="U2" s="0" t="n">
        <f aca="false">J2-$T2</f>
        <v>-0.170853842387832</v>
      </c>
      <c r="V2" s="0" t="n">
        <f aca="false">K2-$T2</f>
        <v>0.411566175166769</v>
      </c>
      <c r="W2" s="0" t="n">
        <f aca="false">L2-$T2</f>
        <v>-0.469290298848332</v>
      </c>
      <c r="X2" s="0" t="n">
        <f aca="false">M2-$T2</f>
        <v>0.224219246330168</v>
      </c>
      <c r="Y2" s="0" t="n">
        <f aca="false">N2-$T2</f>
        <v>-0.154236409701532</v>
      </c>
      <c r="Z2" s="0" t="n">
        <f aca="false">O2-$T2</f>
        <v>-0.299208042508031</v>
      </c>
      <c r="AA2" s="0" t="n">
        <f aca="false">P2-$T2</f>
        <v>0.150662671865867</v>
      </c>
      <c r="AB2" s="0" t="n">
        <f aca="false">Q2-$T2</f>
        <v>0.181730929763269</v>
      </c>
      <c r="AC2" s="0" t="n">
        <f aca="false">R2-$T2</f>
        <v>-0.154528145778134</v>
      </c>
      <c r="AD2" s="0" t="n">
        <f aca="false">S2-$T2</f>
        <v>0.279937716097766</v>
      </c>
      <c r="AF2" s="1" t="n">
        <f aca="false">AF1+1</f>
        <v>2</v>
      </c>
      <c r="AG2" s="1" t="n">
        <v>19.9866321010902</v>
      </c>
    </row>
    <row r="3" customFormat="false" ht="12.75" hidden="false" customHeight="false" outlineLevel="0" collapsed="false">
      <c r="B3" s="0" t="n">
        <v>1</v>
      </c>
      <c r="C3" s="0" t="n">
        <v>1</v>
      </c>
      <c r="D3" s="0" t="n">
        <v>-1</v>
      </c>
      <c r="E3" s="0" t="n">
        <v>-1</v>
      </c>
      <c r="F3" s="0" t="n">
        <f aca="false">C3*D3</f>
        <v>-1</v>
      </c>
      <c r="G3" s="0" t="n">
        <f aca="false">C3*E3</f>
        <v>-1</v>
      </c>
      <c r="H3" s="0" t="n">
        <f aca="false">D3*E3</f>
        <v>1</v>
      </c>
      <c r="I3" s="0" t="n">
        <f aca="false">C3*D3*E3</f>
        <v>1</v>
      </c>
      <c r="J3" s="1" t="n">
        <v>193.334649377261</v>
      </c>
      <c r="K3" s="1" t="n">
        <v>192.906975194579</v>
      </c>
      <c r="L3" s="1" t="n">
        <v>191.772027644774</v>
      </c>
      <c r="M3" s="1" t="n">
        <v>199.214661112637</v>
      </c>
      <c r="N3" s="1" t="n">
        <v>187.153058231765</v>
      </c>
      <c r="O3" s="1" t="n">
        <v>188.639741359644</v>
      </c>
      <c r="P3" s="1" t="n">
        <v>188.301765219955</v>
      </c>
      <c r="Q3" s="1" t="n">
        <v>198.881464181461</v>
      </c>
      <c r="R3" s="1" t="n">
        <v>189.903327318248</v>
      </c>
      <c r="S3" s="1" t="n">
        <v>192.218436205257</v>
      </c>
      <c r="T3" s="0" t="n">
        <f aca="false">AVERAGE(J3:S3)</f>
        <v>192.232610584558</v>
      </c>
      <c r="U3" s="0" t="n">
        <f aca="false">J3-T3</f>
        <v>1.10203879270287</v>
      </c>
      <c r="V3" s="0" t="n">
        <f aca="false">K3-$T3</f>
        <v>0.674364610020859</v>
      </c>
      <c r="W3" s="0" t="n">
        <f aca="false">L3-$T3</f>
        <v>-0.460582939784132</v>
      </c>
      <c r="X3" s="0" t="n">
        <f aca="false">M3-$T3</f>
        <v>6.98205052807887</v>
      </c>
      <c r="Y3" s="0" t="n">
        <f aca="false">N3-$T3</f>
        <v>-5.07955235279314</v>
      </c>
      <c r="Z3" s="0" t="n">
        <f aca="false">O3-$T3</f>
        <v>-3.59286922491412</v>
      </c>
      <c r="AA3" s="0" t="n">
        <f aca="false">P3-$T3</f>
        <v>-3.93084536460313</v>
      </c>
      <c r="AB3" s="0" t="n">
        <f aca="false">Q3-$T3</f>
        <v>6.64885359690288</v>
      </c>
      <c r="AC3" s="0" t="n">
        <f aca="false">R3-$T3</f>
        <v>-2.32928326631014</v>
      </c>
      <c r="AD3" s="0" t="n">
        <f aca="false">S3-$T3</f>
        <v>-0.0141743793011244</v>
      </c>
      <c r="AF3" s="1" t="n">
        <f aca="false">AF2+1</f>
        <v>3</v>
      </c>
      <c r="AG3" s="1" t="n">
        <v>19.1057756270751</v>
      </c>
    </row>
    <row r="4" customFormat="false" ht="12.75" hidden="false" customHeight="false" outlineLevel="0" collapsed="false">
      <c r="B4" s="0" t="n">
        <v>1</v>
      </c>
      <c r="C4" s="0" t="n">
        <v>1</v>
      </c>
      <c r="D4" s="0" t="n">
        <v>1</v>
      </c>
      <c r="E4" s="0" t="n">
        <v>-1</v>
      </c>
      <c r="F4" s="0" t="n">
        <f aca="false">C4*D4</f>
        <v>1</v>
      </c>
      <c r="G4" s="0" t="n">
        <f aca="false">C4*E4</f>
        <v>-1</v>
      </c>
      <c r="H4" s="0" t="n">
        <f aca="false">D4*E4</f>
        <v>-1</v>
      </c>
      <c r="I4" s="0" t="n">
        <f aca="false">C4*D4*E4</f>
        <v>-1</v>
      </c>
      <c r="J4" s="1" t="n">
        <v>188.918102331801</v>
      </c>
      <c r="K4" s="1" t="n">
        <v>187.87728687667</v>
      </c>
      <c r="L4" s="1" t="n">
        <v>193.940894950793</v>
      </c>
      <c r="M4" s="1" t="n">
        <v>201.923753328506</v>
      </c>
      <c r="N4" s="1" t="n">
        <v>185.140150734381</v>
      </c>
      <c r="O4" s="1" t="n">
        <v>188.968007068694</v>
      </c>
      <c r="P4" s="1" t="n">
        <v>185.636708310714</v>
      </c>
      <c r="Q4" s="1" t="n">
        <v>197.418105242493</v>
      </c>
      <c r="R4" s="1" t="n">
        <v>193.798113449994</v>
      </c>
      <c r="S4" s="1" t="n">
        <v>201.989164195951</v>
      </c>
      <c r="T4" s="0" t="n">
        <f aca="false">AVERAGE(J4:S4)</f>
        <v>192.561028649</v>
      </c>
      <c r="U4" s="0" t="n">
        <f aca="false">J4-T4</f>
        <v>-3.64292631719869</v>
      </c>
      <c r="V4" s="0" t="n">
        <f aca="false">K4-$T4</f>
        <v>-4.68374177232968</v>
      </c>
      <c r="W4" s="0" t="n">
        <f aca="false">L4-$T4</f>
        <v>1.3798663017933</v>
      </c>
      <c r="X4" s="0" t="n">
        <f aca="false">M4-$T4</f>
        <v>9.3627246795063</v>
      </c>
      <c r="Y4" s="0" t="n">
        <f aca="false">N4-$T4</f>
        <v>-7.4208779146187</v>
      </c>
      <c r="Z4" s="0" t="n">
        <f aca="false">O4-$T4</f>
        <v>-3.5930215803057</v>
      </c>
      <c r="AA4" s="0" t="n">
        <f aca="false">P4-$T4</f>
        <v>-6.9243203382857</v>
      </c>
      <c r="AB4" s="0" t="n">
        <f aca="false">Q4-$T4</f>
        <v>4.8570765934933</v>
      </c>
      <c r="AC4" s="0" t="n">
        <f aca="false">R4-$T4</f>
        <v>1.2370848009943</v>
      </c>
      <c r="AD4" s="0" t="n">
        <f aca="false">S4-$T4</f>
        <v>9.4281355469513</v>
      </c>
      <c r="AF4" s="1" t="n">
        <f aca="false">AF3+1</f>
        <v>4</v>
      </c>
      <c r="AG4" s="1" t="n">
        <v>19.7992851722536</v>
      </c>
    </row>
    <row r="5" customFormat="false" ht="12.75" hidden="false" customHeight="false" outlineLevel="0" collapsed="false">
      <c r="B5" s="0" t="n">
        <v>1</v>
      </c>
      <c r="C5" s="0" t="n">
        <v>1</v>
      </c>
      <c r="D5" s="0" t="n">
        <v>-1</v>
      </c>
      <c r="E5" s="0" t="n">
        <v>1</v>
      </c>
      <c r="F5" s="0" t="n">
        <f aca="false">C5*D5</f>
        <v>-1</v>
      </c>
      <c r="G5" s="0" t="n">
        <f aca="false">C5*E5</f>
        <v>1</v>
      </c>
      <c r="H5" s="0" t="n">
        <f aca="false">D5*E5</f>
        <v>-1</v>
      </c>
      <c r="I5" s="0" t="n">
        <f aca="false">C5*D5*E5</f>
        <v>-1</v>
      </c>
      <c r="J5" s="1" t="n">
        <v>79.266943003407</v>
      </c>
      <c r="K5" s="1" t="n">
        <v>81.0248874144437</v>
      </c>
      <c r="L5" s="1" t="n">
        <v>84.8450509756822</v>
      </c>
      <c r="M5" s="1" t="n">
        <v>85.7352266320066</v>
      </c>
      <c r="N5" s="1" t="n">
        <v>86.4875800744864</v>
      </c>
      <c r="O5" s="1" t="n">
        <v>83.3635459354069</v>
      </c>
      <c r="P5" s="1" t="n">
        <v>81.7616912926091</v>
      </c>
      <c r="Q5" s="1" t="n">
        <v>80.0236613608667</v>
      </c>
      <c r="R5" s="1" t="n">
        <v>79.4555567660989</v>
      </c>
      <c r="S5" s="1" t="n">
        <v>84.7102787211778</v>
      </c>
      <c r="T5" s="0" t="n">
        <f aca="false">AVERAGE(J5:S5)</f>
        <v>82.6674422176185</v>
      </c>
      <c r="U5" s="0" t="n">
        <f aca="false">J5-T5</f>
        <v>-3.40049921421154</v>
      </c>
      <c r="V5" s="0" t="n">
        <f aca="false">K5-$T5</f>
        <v>-1.64255480317483</v>
      </c>
      <c r="W5" s="0" t="n">
        <f aca="false">L5-$T5</f>
        <v>2.17760875806367</v>
      </c>
      <c r="X5" s="0" t="n">
        <f aca="false">M5-$T5</f>
        <v>3.06778441438807</v>
      </c>
      <c r="Y5" s="0" t="n">
        <f aca="false">N5-$T5</f>
        <v>3.82013785686787</v>
      </c>
      <c r="Z5" s="0" t="n">
        <f aca="false">O5-$T5</f>
        <v>0.696103717788375</v>
      </c>
      <c r="AA5" s="0" t="n">
        <f aca="false">P5-$T5</f>
        <v>-0.905750925009428</v>
      </c>
      <c r="AB5" s="0" t="n">
        <f aca="false">Q5-$T5</f>
        <v>-2.64378085675183</v>
      </c>
      <c r="AC5" s="0" t="n">
        <f aca="false">R5-$T5</f>
        <v>-3.21188545151963</v>
      </c>
      <c r="AD5" s="0" t="n">
        <f aca="false">S5-$T5</f>
        <v>2.04283650355927</v>
      </c>
      <c r="AF5" s="1" t="n">
        <f aca="false">AF4+1</f>
        <v>5</v>
      </c>
      <c r="AG5" s="1" t="n">
        <v>19.4208295162219</v>
      </c>
    </row>
    <row r="6" customFormat="false" ht="12.75" hidden="false" customHeight="false" outlineLevel="0" collapsed="false">
      <c r="B6" s="0" t="n">
        <v>1</v>
      </c>
      <c r="C6" s="0" t="n">
        <v>-1</v>
      </c>
      <c r="D6" s="0" t="n">
        <v>1</v>
      </c>
      <c r="E6" s="0" t="n">
        <v>1</v>
      </c>
      <c r="F6" s="0" t="n">
        <f aca="false">C6*D6</f>
        <v>-1</v>
      </c>
      <c r="G6" s="0" t="n">
        <f aca="false">C6*E6</f>
        <v>-1</v>
      </c>
      <c r="H6" s="0" t="n">
        <f aca="false">D6*E6</f>
        <v>1</v>
      </c>
      <c r="I6" s="0" t="n">
        <f aca="false">C6*D6*E6</f>
        <v>-1</v>
      </c>
      <c r="J6" s="1" t="n">
        <v>32.2125602768534</v>
      </c>
      <c r="K6" s="1" t="n">
        <v>33.160447113967</v>
      </c>
      <c r="L6" s="1" t="n">
        <v>31.4926345570129</v>
      </c>
      <c r="M6" s="1" t="n">
        <v>32.7935265426692</v>
      </c>
      <c r="N6" s="1" t="n">
        <v>32.1856098259725</v>
      </c>
      <c r="O6" s="1" t="n">
        <v>33.2241878440643</v>
      </c>
      <c r="P6" s="1" t="n">
        <v>33.1568675219728</v>
      </c>
      <c r="Q6" s="1" t="n">
        <v>32.2132492943623</v>
      </c>
      <c r="R6" s="1" t="n">
        <v>32.1017772356615</v>
      </c>
      <c r="S6" s="1" t="n">
        <v>33.3078405763266</v>
      </c>
      <c r="T6" s="0" t="n">
        <f aca="false">AVERAGE(J6:S6)</f>
        <v>32.5848700788863</v>
      </c>
      <c r="U6" s="0" t="n">
        <f aca="false">J6-T6</f>
        <v>-0.372309802032852</v>
      </c>
      <c r="V6" s="0" t="n">
        <f aca="false">K6-$T6</f>
        <v>0.575577035080748</v>
      </c>
      <c r="W6" s="0" t="n">
        <f aca="false">L6-$T6</f>
        <v>-1.09223552187336</v>
      </c>
      <c r="X6" s="0" t="n">
        <f aca="false">M6-$T6</f>
        <v>0.208656463782944</v>
      </c>
      <c r="Y6" s="0" t="n">
        <f aca="false">N6-$T6</f>
        <v>-0.399260252913756</v>
      </c>
      <c r="Z6" s="0" t="n">
        <f aca="false">O6-$T6</f>
        <v>0.639317765178049</v>
      </c>
      <c r="AA6" s="0" t="n">
        <f aca="false">P6-$T6</f>
        <v>0.571997443086545</v>
      </c>
      <c r="AB6" s="0" t="n">
        <f aca="false">Q6-$T6</f>
        <v>-0.371620784523955</v>
      </c>
      <c r="AC6" s="0" t="n">
        <f aca="false">R6-$T6</f>
        <v>-0.483092843224753</v>
      </c>
      <c r="AD6" s="0" t="n">
        <f aca="false">S6-$T6</f>
        <v>0.722970497440343</v>
      </c>
      <c r="AF6" s="1" t="n">
        <f aca="false">AF5+1</f>
        <v>6</v>
      </c>
      <c r="AG6" s="1" t="n">
        <v>19.2758578834154</v>
      </c>
    </row>
    <row r="7" customFormat="false" ht="12.75" hidden="false" customHeight="false" outlineLevel="0" collapsed="false">
      <c r="B7" s="0" t="n">
        <v>1</v>
      </c>
      <c r="C7" s="0" t="n">
        <v>-1</v>
      </c>
      <c r="D7" s="0" t="n">
        <v>-1</v>
      </c>
      <c r="E7" s="0" t="n">
        <v>-1</v>
      </c>
      <c r="F7" s="0" t="n">
        <f aca="false">C7*D7</f>
        <v>1</v>
      </c>
      <c r="G7" s="0" t="n">
        <f aca="false">C7*E7</f>
        <v>1</v>
      </c>
      <c r="H7" s="0" t="n">
        <f aca="false">D7*E7</f>
        <v>1</v>
      </c>
      <c r="I7" s="0" t="n">
        <f aca="false">C7*D7*E7</f>
        <v>-1</v>
      </c>
      <c r="J7" s="1" t="n">
        <v>193.73685609538</v>
      </c>
      <c r="K7" s="1" t="n">
        <v>194.444977543368</v>
      </c>
      <c r="L7" s="1" t="n">
        <v>193.852442207031</v>
      </c>
      <c r="M7" s="1" t="n">
        <v>199.47081776653</v>
      </c>
      <c r="N7" s="1" t="n">
        <v>195.434115967926</v>
      </c>
      <c r="O7" s="1" t="n">
        <v>191.850009504399</v>
      </c>
      <c r="P7" s="1" t="n">
        <v>188.214739787397</v>
      </c>
      <c r="Q7" s="1" t="n">
        <v>199.818974234314</v>
      </c>
      <c r="R7" s="1" t="n">
        <v>188.971002231659</v>
      </c>
      <c r="S7" s="1" t="n">
        <v>190.22927615435</v>
      </c>
      <c r="T7" s="0" t="n">
        <f aca="false">AVERAGE(J7:S7)</f>
        <v>193.602321149235</v>
      </c>
      <c r="U7" s="0" t="n">
        <f aca="false">J7-T7</f>
        <v>0.134534946144584</v>
      </c>
      <c r="V7" s="0" t="n">
        <f aca="false">K7-$T7</f>
        <v>0.842656394132575</v>
      </c>
      <c r="W7" s="0" t="n">
        <f aca="false">L7-$T7</f>
        <v>0.250121057795582</v>
      </c>
      <c r="X7" s="0" t="n">
        <f aca="false">M7-$T7</f>
        <v>5.86849661729457</v>
      </c>
      <c r="Y7" s="0" t="n">
        <f aca="false">N7-$T7</f>
        <v>1.83179481869058</v>
      </c>
      <c r="Z7" s="0" t="n">
        <f aca="false">O7-$T7</f>
        <v>-1.75231164483643</v>
      </c>
      <c r="AA7" s="0" t="n">
        <f aca="false">P7-$T7</f>
        <v>-5.38758136183841</v>
      </c>
      <c r="AB7" s="0" t="n">
        <f aca="false">Q7-$T7</f>
        <v>6.21665308507858</v>
      </c>
      <c r="AC7" s="0" t="n">
        <f aca="false">R7-$T7</f>
        <v>-4.63131891757641</v>
      </c>
      <c r="AD7" s="0" t="n">
        <f aca="false">S7-$T7</f>
        <v>-3.37304499488542</v>
      </c>
      <c r="AF7" s="1" t="n">
        <f aca="false">AF6+1</f>
        <v>7</v>
      </c>
      <c r="AG7" s="1" t="n">
        <v>19.7257285977893</v>
      </c>
    </row>
    <row r="8" customFormat="false" ht="12.75" hidden="false" customHeight="false" outlineLevel="0" collapsed="false">
      <c r="B8" s="0" t="n">
        <v>1</v>
      </c>
      <c r="C8" s="0" t="n">
        <v>-1</v>
      </c>
      <c r="D8" s="0" t="n">
        <v>1</v>
      </c>
      <c r="E8" s="0" t="n">
        <v>-1</v>
      </c>
      <c r="F8" s="0" t="n">
        <f aca="false">C8*D8</f>
        <v>-1</v>
      </c>
      <c r="G8" s="0" t="n">
        <f aca="false">C8*E8</f>
        <v>1</v>
      </c>
      <c r="H8" s="0" t="n">
        <f aca="false">D8*E8</f>
        <v>-1</v>
      </c>
      <c r="I8" s="0" t="n">
        <f aca="false">C8*D8*E8</f>
        <v>1</v>
      </c>
      <c r="J8" s="1" t="n">
        <v>189.750911591737</v>
      </c>
      <c r="K8" s="1" t="n">
        <v>190.897630628485</v>
      </c>
      <c r="L8" s="1" t="n">
        <v>193.597561556362</v>
      </c>
      <c r="M8" s="1" t="n">
        <v>198.595859971532</v>
      </c>
      <c r="N8" s="1" t="n">
        <v>186.11986622775</v>
      </c>
      <c r="O8" s="1" t="n">
        <v>193.390743865641</v>
      </c>
      <c r="P8" s="1" t="n">
        <v>186.901563828049</v>
      </c>
      <c r="Q8" s="1" t="n">
        <v>199.789893785111</v>
      </c>
      <c r="R8" s="1" t="n">
        <v>195.596376240116</v>
      </c>
      <c r="S8" s="1" t="n">
        <v>204.371453830316</v>
      </c>
      <c r="T8" s="0" t="n">
        <f aca="false">AVERAGE(J8:S8)</f>
        <v>193.90118615251</v>
      </c>
      <c r="U8" s="0" t="n">
        <f aca="false">J8-T8</f>
        <v>-4.15027456077289</v>
      </c>
      <c r="V8" s="0" t="n">
        <f aca="false">K8-$T8</f>
        <v>-3.0035555240249</v>
      </c>
      <c r="W8" s="0" t="n">
        <f aca="false">L8-$T8</f>
        <v>-0.303624596147898</v>
      </c>
      <c r="X8" s="0" t="n">
        <f aca="false">M8-$T8</f>
        <v>4.69467381902211</v>
      </c>
      <c r="Y8" s="0" t="n">
        <f aca="false">N8-$T8</f>
        <v>-7.78131992475988</v>
      </c>
      <c r="Z8" s="0" t="n">
        <f aca="false">O8-$T8</f>
        <v>-0.51044228686888</v>
      </c>
      <c r="AA8" s="0" t="n">
        <f aca="false">P8-$T8</f>
        <v>-6.99962232446089</v>
      </c>
      <c r="AB8" s="0" t="n">
        <f aca="false">Q8-$T8</f>
        <v>5.8887076326011</v>
      </c>
      <c r="AC8" s="0" t="n">
        <f aca="false">R8-$T8</f>
        <v>1.69519008760611</v>
      </c>
      <c r="AD8" s="0" t="n">
        <f aca="false">S8-$T8</f>
        <v>10.4702676778061</v>
      </c>
      <c r="AF8" s="1" t="n">
        <f aca="false">AF7+1</f>
        <v>8</v>
      </c>
      <c r="AG8" s="1" t="n">
        <v>19.7567968556867</v>
      </c>
    </row>
    <row r="9" customFormat="false" ht="12.75" hidden="false" customHeight="false" outlineLevel="0" collapsed="false">
      <c r="B9" s="0" t="n">
        <v>1</v>
      </c>
      <c r="C9" s="0" t="n">
        <v>-1</v>
      </c>
      <c r="D9" s="0" t="n">
        <v>-1</v>
      </c>
      <c r="E9" s="0" t="n">
        <v>1</v>
      </c>
      <c r="F9" s="0" t="n">
        <f aca="false">C9*D9</f>
        <v>1</v>
      </c>
      <c r="G9" s="0" t="n">
        <f aca="false">C9*E9</f>
        <v>-1</v>
      </c>
      <c r="H9" s="0" t="n">
        <f aca="false">D9*E9</f>
        <v>-1</v>
      </c>
      <c r="I9" s="0" t="n">
        <f aca="false">C9*D9*E9</f>
        <v>1</v>
      </c>
      <c r="J9" s="1" t="n">
        <v>76.5601504790851</v>
      </c>
      <c r="K9" s="1" t="n">
        <v>80.8622180664408</v>
      </c>
      <c r="L9" s="1" t="n">
        <v>80.6145275784894</v>
      </c>
      <c r="M9" s="1" t="n">
        <v>76.5398102614943</v>
      </c>
      <c r="N9" s="1" t="n">
        <v>80.3467938527158</v>
      </c>
      <c r="O9" s="1" t="n">
        <v>78.3443532072921</v>
      </c>
      <c r="P9" s="1" t="n">
        <v>83.0551727163931</v>
      </c>
      <c r="Q9" s="1" t="n">
        <v>79.0496028810614</v>
      </c>
      <c r="R9" s="1" t="n">
        <v>82.3514781918429</v>
      </c>
      <c r="S9" s="1" t="n">
        <v>83.5526122049352</v>
      </c>
      <c r="T9" s="0" t="n">
        <f aca="false">AVERAGE(J9:S9)</f>
        <v>80.127671943975</v>
      </c>
      <c r="U9" s="0" t="n">
        <f aca="false">J9-T9</f>
        <v>-3.56752146488991</v>
      </c>
      <c r="V9" s="0" t="n">
        <f aca="false">K9-$T9</f>
        <v>0.734546122465801</v>
      </c>
      <c r="W9" s="0" t="n">
        <f aca="false">L9-$T9</f>
        <v>0.486855634514399</v>
      </c>
      <c r="X9" s="0" t="n">
        <f aca="false">M9-$T9</f>
        <v>-3.58786168248071</v>
      </c>
      <c r="Y9" s="0" t="n">
        <f aca="false">N9-$T9</f>
        <v>0.219121908740803</v>
      </c>
      <c r="Z9" s="0" t="n">
        <f aca="false">O9-$T9</f>
        <v>-1.7833187366829</v>
      </c>
      <c r="AA9" s="0" t="n">
        <f aca="false">P9-$T9</f>
        <v>2.9275007724181</v>
      </c>
      <c r="AB9" s="0" t="n">
        <f aca="false">Q9-$T9</f>
        <v>-1.0780690629136</v>
      </c>
      <c r="AC9" s="0" t="n">
        <f aca="false">R9-$T9</f>
        <v>2.2238062478679</v>
      </c>
      <c r="AD9" s="0" t="n">
        <f aca="false">S9-$T9</f>
        <v>3.4249402609602</v>
      </c>
      <c r="AF9" s="1" t="n">
        <f aca="false">AF8+1</f>
        <v>9</v>
      </c>
      <c r="AG9" s="1" t="n">
        <v>19.4205377801453</v>
      </c>
    </row>
    <row r="10" customFormat="false" ht="12.75" hidden="false" customHeight="false" outlineLevel="0" collapsed="false">
      <c r="A10" s="0" t="s">
        <v>30</v>
      </c>
      <c r="B10" s="0" t="n">
        <f aca="false" t="array" ref="B10:B10">SUM(B$2:B$9 * $T$2:$T$9)</f>
        <v>987.252196701706</v>
      </c>
      <c r="C10" s="0" t="n">
        <f aca="false" t="array" ref="C10:C10">SUM(C$2:C$9 * $T$2:$T$9)</f>
        <v>-13.1799019475068</v>
      </c>
      <c r="D10" s="0" t="n">
        <f aca="false" t="array" ref="D10:D10">SUM(D$2:D$9 * $T$2:$T$9)</f>
        <v>-110.007895089068</v>
      </c>
      <c r="E10" s="0" t="n">
        <f aca="false" t="array" ref="E10:E10">SUM(E$2:E$9 * $T$2:$T$9)</f>
        <v>-557.3420963689</v>
      </c>
      <c r="F10" s="0" t="n">
        <f aca="false" t="array" ref="F10:F10">SUM(F$2:F$9 * $T$2:$T$9)</f>
        <v>-15.5200213654393</v>
      </c>
      <c r="G10" s="0" t="n">
        <f aca="false" t="array" ref="G10:G10">SUM(G$2:G$9 * $T$2:$T$9)</f>
        <v>-7.76016581113178</v>
      </c>
      <c r="H10" s="0" t="n">
        <f aca="false" t="array" ref="H10:H10">SUM(H$2:H$9 * $T$2:$T$9)</f>
        <v>-111.2624612245</v>
      </c>
      <c r="I10" s="0" t="n">
        <f aca="false" t="array" ref="I10:I10">SUM(I$2:I$9 * $T$2:$T$9)</f>
        <v>-15.5791274877734</v>
      </c>
      <c r="J10" s="3"/>
      <c r="K10" s="3"/>
      <c r="L10" s="3"/>
      <c r="M10" s="3"/>
      <c r="U10" s="0" t="n">
        <f aca="false">SUM(U$2:U$9)</f>
        <v>-14.0678114626462</v>
      </c>
      <c r="V10" s="0" t="n">
        <f aca="false">SUM(V$2:V$9)</f>
        <v>-6.09114176266267</v>
      </c>
      <c r="W10" s="0" t="n">
        <f aca="false">SUM(W$2:W$9)</f>
        <v>1.96871839551323</v>
      </c>
      <c r="X10" s="0" t="n">
        <f aca="false">SUM(X$2:X$9)</f>
        <v>26.8207440859223</v>
      </c>
      <c r="Y10" s="0" t="n">
        <f aca="false">SUM(Y$2:Y$9)</f>
        <v>-14.9641922704878</v>
      </c>
      <c r="Z10" s="0" t="n">
        <f aca="false">SUM(Z$2:Z$9)</f>
        <v>-10.1957500331496</v>
      </c>
      <c r="AA10" s="0" t="n">
        <f aca="false">SUM(AA$2:AA$9)</f>
        <v>-20.497959426827</v>
      </c>
      <c r="AB10" s="0" t="n">
        <f aca="false">SUM(AB$2:AB$9)</f>
        <v>19.6995511336497</v>
      </c>
      <c r="AC10" s="0" t="n">
        <f aca="false">SUM(AC$2:AC$9)</f>
        <v>-5.65402748794077</v>
      </c>
      <c r="AD10" s="0" t="n">
        <f aca="false">SUM(AD$2:AD$9)</f>
        <v>22.9818688286284</v>
      </c>
      <c r="AE10" s="0" t="s">
        <v>30</v>
      </c>
      <c r="AF10" s="1" t="n">
        <f aca="false">AF9+1</f>
        <v>10</v>
      </c>
      <c r="AG10" s="1" t="n">
        <v>19.8550036420212</v>
      </c>
    </row>
    <row r="11" customFormat="false" ht="12.75" hidden="false" customHeight="false" outlineLevel="0" collapsed="false">
      <c r="A11" s="0" t="s">
        <v>31</v>
      </c>
      <c r="B11" s="0" t="n">
        <f aca="false">B10/8</f>
        <v>123.406524587713</v>
      </c>
      <c r="C11" s="0" t="n">
        <f aca="false">C10/8</f>
        <v>-1.64748774343834</v>
      </c>
      <c r="D11" s="0" t="n">
        <f aca="false">D10/8</f>
        <v>-13.7509868861335</v>
      </c>
      <c r="E11" s="0" t="n">
        <f aca="false">E10/8</f>
        <v>-69.6677620461125</v>
      </c>
      <c r="F11" s="0" t="n">
        <f aca="false">F10/8</f>
        <v>-1.94000267067991</v>
      </c>
      <c r="G11" s="0" t="n">
        <f aca="false">G10/8</f>
        <v>-0.970020726391472</v>
      </c>
      <c r="H11" s="0" t="n">
        <f aca="false">H10/8</f>
        <v>-13.9078076530625</v>
      </c>
      <c r="I11" s="0" t="n">
        <f aca="false">I10/8</f>
        <v>-1.94739093597168</v>
      </c>
      <c r="J11" s="3"/>
      <c r="K11" s="3"/>
      <c r="L11" s="3"/>
      <c r="M11" s="3"/>
      <c r="U11" s="0" t="n">
        <f aca="false">U10/8</f>
        <v>-1.75847643283078</v>
      </c>
      <c r="V11" s="0" t="n">
        <f aca="false">V10/8</f>
        <v>-0.761392720332833</v>
      </c>
      <c r="W11" s="0" t="n">
        <f aca="false">W10/8</f>
        <v>0.246089799439154</v>
      </c>
      <c r="X11" s="0" t="n">
        <f aca="false">X10/8</f>
        <v>3.35259301074029</v>
      </c>
      <c r="Y11" s="0" t="n">
        <f aca="false">Y10/8</f>
        <v>-1.87052403381097</v>
      </c>
      <c r="Z11" s="0" t="n">
        <f aca="false">Z10/8</f>
        <v>-1.27446875414371</v>
      </c>
      <c r="AA11" s="0" t="n">
        <f aca="false">AA10/8</f>
        <v>-2.56224492835338</v>
      </c>
      <c r="AB11" s="0" t="n">
        <f aca="false">AB10/8</f>
        <v>2.46244389170622</v>
      </c>
      <c r="AC11" s="0" t="n">
        <f aca="false">AC10/8</f>
        <v>-0.706753435992596</v>
      </c>
      <c r="AD11" s="0" t="n">
        <f aca="false">AD10/8</f>
        <v>2.87273360357855</v>
      </c>
      <c r="AE11" s="0" t="s">
        <v>31</v>
      </c>
      <c r="AF11" s="1" t="n">
        <f aca="false">AF10+1</f>
        <v>11</v>
      </c>
      <c r="AG11" s="1" t="n">
        <v>193.334649377261</v>
      </c>
    </row>
    <row r="12" customFormat="false" ht="12.75" hidden="false" customHeight="false" outlineLevel="0" collapsed="false">
      <c r="A12" s="0" t="s">
        <v>63</v>
      </c>
      <c r="C12" s="0" t="n">
        <f aca="false">80*POWER(C11,2)</f>
        <v>217.137269182365</v>
      </c>
      <c r="D12" s="0" t="n">
        <f aca="false">80*POWER(D11,2)</f>
        <v>15127.1712274092</v>
      </c>
      <c r="E12" s="0" t="n">
        <f aca="false">80*POWER(E11,2)</f>
        <v>388287.7654811</v>
      </c>
      <c r="F12" s="0" t="n">
        <f aca="false">80*POWER(F11,2)</f>
        <v>301.088828979614</v>
      </c>
      <c r="G12" s="0" t="n">
        <f aca="false">80*POWER(G11,2)</f>
        <v>75.2752167703231</v>
      </c>
      <c r="H12" s="0" t="n">
        <f aca="false">80*POWER(H11,2)</f>
        <v>15474.1690971667</v>
      </c>
      <c r="I12" s="0" t="n">
        <f aca="false">80*POWER(I11,2)</f>
        <v>303.386516600372</v>
      </c>
      <c r="J12" s="3"/>
      <c r="K12" s="3"/>
      <c r="L12" s="3"/>
      <c r="M12" s="3"/>
      <c r="U12" s="0" t="n">
        <f aca="false" t="array" ref="U12:U12">SUM(POWER(U2:U9, 2))</f>
        <v>56.1866901671454</v>
      </c>
      <c r="V12" s="0" t="n">
        <f aca="false" t="array" ref="V12:V12">SUM(POWER(V2:V9, 2))</f>
        <v>35.8618401289036</v>
      </c>
      <c r="W12" s="0" t="n">
        <f aca="false" t="array" ref="W12:W12">SUM(POWER(W2:W9, 2))</f>
        <v>8.6631362260728</v>
      </c>
      <c r="X12" s="0" t="n">
        <f aca="false" t="array" ref="X12:X12">SUM(POWER(X2:X9, 2))</f>
        <v>215.266722271171</v>
      </c>
      <c r="Y12" s="0" t="n">
        <f aca="false" t="array" ref="Y12:Y12">SUM(POWER(Y2:Y9, 2))</f>
        <v>159.600358433688</v>
      </c>
      <c r="Z12" s="0" t="n">
        <f aca="false" t="array" ref="Z12:Z12">SUM(POWER(Z2:Z9, 2))</f>
        <v>33.3126995328276</v>
      </c>
      <c r="AA12" s="0" t="n">
        <f aca="false" t="array" ref="AA12:AA12">SUM(POWER(AA2:AA9, 2))</f>
        <v>151.159028869394</v>
      </c>
      <c r="AB12" s="0" t="n">
        <f aca="false" t="array" ref="AB12:AB12">SUM(POWER(AB2:AB9, 2))</f>
        <v>149.445038611842</v>
      </c>
      <c r="AC12" s="0" t="n">
        <f aca="false" t="array" ref="AC12:AC12">SUM(POWER(AC2:AC9, 2))</f>
        <v>46.7975037137351</v>
      </c>
      <c r="AD12" s="0" t="n">
        <f aca="false" t="array" ref="AD12:AD12">SUM(POWER(AD2:AD9, 2))</f>
        <v>226.398326823632</v>
      </c>
      <c r="AE12" s="0" t="s">
        <v>33</v>
      </c>
      <c r="AF12" s="1" t="n">
        <f aca="false">AF11+1</f>
        <v>12</v>
      </c>
      <c r="AG12" s="1" t="n">
        <v>192.906975194579</v>
      </c>
    </row>
    <row r="13" customFormat="false" ht="12.75" hidden="false" customHeight="false" outlineLevel="0" collapsed="false">
      <c r="A13" s="0" t="s">
        <v>34</v>
      </c>
      <c r="C13" s="0" t="n">
        <f aca="false">C12/$B$17</f>
        <v>0.000515926408712634</v>
      </c>
      <c r="D13" s="0" t="n">
        <f aca="false">D12/$B$17</f>
        <v>0.0359427340811936</v>
      </c>
      <c r="E13" s="0" t="n">
        <f aca="false">E12/$B$17</f>
        <v>0.922586496302804</v>
      </c>
      <c r="F13" s="0" t="n">
        <f aca="false">F12/$B$17</f>
        <v>0.000715398507238665</v>
      </c>
      <c r="G13" s="0" t="n">
        <f aca="false">G12/$B$17</f>
        <v>0.000178856777556508</v>
      </c>
      <c r="H13" s="0" t="n">
        <f aca="false">H12/$B$17</f>
        <v>0.0367672142151155</v>
      </c>
      <c r="I13" s="0" t="n">
        <f aca="false">I12/$B$17</f>
        <v>0.000720857900400352</v>
      </c>
      <c r="J13" s="3"/>
      <c r="K13" s="3"/>
      <c r="L13" s="3"/>
      <c r="M13" s="3"/>
      <c r="AF13" s="1" t="n">
        <f aca="false">AF12+1</f>
        <v>13</v>
      </c>
      <c r="AG13" s="1" t="n">
        <v>191.772027644774</v>
      </c>
    </row>
    <row r="14" customFormat="false" ht="12.8" hidden="false" customHeight="false" outlineLevel="0" collapsed="false">
      <c r="A14" s="0" t="s">
        <v>36</v>
      </c>
      <c r="C14" s="0" t="n">
        <f aca="false">_xlfn.CONFIDENCE.T(0.01,$B$19,80)</f>
        <v>4.43761481494988</v>
      </c>
      <c r="D14" s="0" t="n">
        <f aca="false">_xlfn.CONFIDENCE.T(0.01,$B$19,80)</f>
        <v>4.43761481494988</v>
      </c>
      <c r="E14" s="0" t="n">
        <f aca="false">_xlfn.CONFIDENCE.T(0.01,$B$19,80)</f>
        <v>4.43761481494988</v>
      </c>
      <c r="F14" s="0" t="n">
        <f aca="false">_xlfn.CONFIDENCE.T(0.01,$B$19,80)</f>
        <v>4.43761481494988</v>
      </c>
      <c r="G14" s="0" t="n">
        <f aca="false">_xlfn.CONFIDENCE.T(0.01,$B$19,80)</f>
        <v>4.43761481494988</v>
      </c>
      <c r="H14" s="0" t="n">
        <f aca="false">_xlfn.CONFIDENCE.T(0.01,$B$19,80)</f>
        <v>4.43761481494988</v>
      </c>
      <c r="I14" s="0" t="n">
        <f aca="false">_xlfn.CONFIDENCE.T(0.01,$B$19,80)</f>
        <v>4.43761481494988</v>
      </c>
      <c r="J14" s="3"/>
      <c r="K14" s="3"/>
      <c r="L14" s="3"/>
      <c r="M14" s="3"/>
      <c r="AF14" s="1" t="n">
        <f aca="false">AF13+1</f>
        <v>14</v>
      </c>
      <c r="AG14" s="1" t="n">
        <v>199.214661112637</v>
      </c>
    </row>
    <row r="15" customFormat="false" ht="12.8" hidden="false" customHeight="false" outlineLevel="0" collapsed="false">
      <c r="I15" s="0" t="s">
        <v>29</v>
      </c>
      <c r="J15" s="3"/>
      <c r="K15" s="3"/>
      <c r="L15" s="3"/>
      <c r="M15" s="3"/>
      <c r="AF15" s="1" t="n">
        <f aca="false">AF14+1</f>
        <v>15</v>
      </c>
      <c r="AG15" s="1" t="n">
        <v>187.153058231765</v>
      </c>
    </row>
    <row r="16" customFormat="false" ht="12.8" hidden="false" customHeight="false" outlineLevel="0" collapsed="false">
      <c r="U16" s="0" t="n">
        <f aca="false">SUM(U12:AD12)/$B$17</f>
        <v>0.00257251580697849</v>
      </c>
      <c r="AF16" s="1" t="n">
        <f aca="false">AF15+1</f>
        <v>16</v>
      </c>
      <c r="AG16" s="1" t="n">
        <v>188.639741359644</v>
      </c>
    </row>
    <row r="17" customFormat="false" ht="12.8" hidden="false" customHeight="false" outlineLevel="0" collapsed="false">
      <c r="A17" s="0" t="s">
        <v>37</v>
      </c>
      <c r="B17" s="0" t="n">
        <f aca="false">SUM(C12:I12) + SUM(U12:AD12)</f>
        <v>420868.684981987</v>
      </c>
      <c r="AF17" s="1" t="n">
        <f aca="false">AF16+1</f>
        <v>17</v>
      </c>
      <c r="AG17" s="1" t="n">
        <v>188.301765219955</v>
      </c>
    </row>
    <row r="18" customFormat="false" ht="12.8" hidden="false" customHeight="false" outlineLevel="0" collapsed="false">
      <c r="A18" s="0" t="s">
        <v>33</v>
      </c>
      <c r="B18" s="0" t="n">
        <f aca="false">SUM(U12:AD12)</f>
        <v>1082.69134477841</v>
      </c>
      <c r="AF18" s="1" t="n">
        <f aca="false">AF17+1</f>
        <v>18</v>
      </c>
      <c r="AG18" s="1" t="n">
        <v>198.881464181461</v>
      </c>
    </row>
    <row r="19" customFormat="false" ht="12.8" hidden="false" customHeight="false" outlineLevel="0" collapsed="false">
      <c r="A19" s="0" t="s">
        <v>38</v>
      </c>
      <c r="B19" s="0" t="n">
        <f aca="false">B18/72</f>
        <v>15.0373797885891</v>
      </c>
      <c r="AF19" s="1" t="n">
        <f aca="false">AF18+1</f>
        <v>19</v>
      </c>
      <c r="AG19" s="1" t="n">
        <v>189.903327318248</v>
      </c>
    </row>
    <row r="20" customFormat="false" ht="12.75" hidden="false" customHeight="false" outlineLevel="0" collapsed="false">
      <c r="E20" s="0" t="s">
        <v>39</v>
      </c>
      <c r="F20" s="0" t="n">
        <f aca="false">SUM(C13:I13) + U16</f>
        <v>1</v>
      </c>
      <c r="AF20" s="1" t="n">
        <f aca="false">AF19+1</f>
        <v>20</v>
      </c>
      <c r="AG20" s="1" t="n">
        <v>192.218436205257</v>
      </c>
    </row>
    <row r="21" customFormat="false" ht="12.75" hidden="false" customHeight="false" outlineLevel="0" collapsed="false">
      <c r="AF21" s="1" t="n">
        <f aca="false">AF20+1</f>
        <v>21</v>
      </c>
      <c r="AG21" s="1" t="n">
        <v>188.918102331801</v>
      </c>
    </row>
    <row r="22" customFormat="false" ht="12.75" hidden="false" customHeight="false" outlineLevel="0" collapsed="false">
      <c r="AF22" s="1" t="n">
        <f aca="false">AF21+1</f>
        <v>22</v>
      </c>
      <c r="AG22" s="1" t="n">
        <v>187.87728687667</v>
      </c>
    </row>
    <row r="23" customFormat="false" ht="12.75" hidden="false" customHeight="false" outlineLevel="0" collapsed="false">
      <c r="AF23" s="1" t="n">
        <f aca="false">AF22+1</f>
        <v>23</v>
      </c>
      <c r="AG23" s="1" t="n">
        <v>193.940894950793</v>
      </c>
    </row>
    <row r="24" customFormat="false" ht="12.75" hidden="false" customHeight="false" outlineLevel="0" collapsed="false">
      <c r="AF24" s="1" t="n">
        <f aca="false">AF23+1</f>
        <v>24</v>
      </c>
      <c r="AG24" s="1" t="n">
        <v>201.923753328506</v>
      </c>
    </row>
    <row r="25" customFormat="false" ht="12.75" hidden="false" customHeight="false" outlineLevel="0" collapsed="false">
      <c r="AF25" s="1" t="n">
        <f aca="false">AF24+1</f>
        <v>25</v>
      </c>
      <c r="AG25" s="1" t="n">
        <v>185.140150734381</v>
      </c>
    </row>
    <row r="26" customFormat="false" ht="12.75" hidden="false" customHeight="false" outlineLevel="0" collapsed="false">
      <c r="AF26" s="1" t="n">
        <f aca="false">AF25+1</f>
        <v>26</v>
      </c>
      <c r="AG26" s="1" t="n">
        <v>188.968007068694</v>
      </c>
    </row>
    <row r="27" customFormat="false" ht="12.75" hidden="false" customHeight="false" outlineLevel="0" collapsed="false">
      <c r="AF27" s="1" t="n">
        <f aca="false">AF26+1</f>
        <v>27</v>
      </c>
      <c r="AG27" s="1" t="n">
        <v>185.636708310714</v>
      </c>
    </row>
    <row r="28" customFormat="false" ht="12.75" hidden="false" customHeight="false" outlineLevel="0" collapsed="false">
      <c r="AF28" s="1" t="n">
        <f aca="false">AF27+1</f>
        <v>28</v>
      </c>
      <c r="AG28" s="1" t="n">
        <v>197.418105242493</v>
      </c>
    </row>
    <row r="29" customFormat="false" ht="12.75" hidden="false" customHeight="false" outlineLevel="0" collapsed="false">
      <c r="AF29" s="1" t="n">
        <f aca="false">AF28+1</f>
        <v>29</v>
      </c>
      <c r="AG29" s="1" t="n">
        <v>193.798113449994</v>
      </c>
    </row>
    <row r="30" customFormat="false" ht="12.75" hidden="false" customHeight="false" outlineLevel="0" collapsed="false">
      <c r="AF30" s="1" t="n">
        <f aca="false">AF29+1</f>
        <v>30</v>
      </c>
      <c r="AG30" s="1" t="n">
        <v>201.989164195951</v>
      </c>
    </row>
    <row r="31" customFormat="false" ht="12.75" hidden="false" customHeight="false" outlineLevel="0" collapsed="false">
      <c r="AF31" s="1" t="n">
        <f aca="false">AF30+1</f>
        <v>31</v>
      </c>
      <c r="AG31" s="1" t="n">
        <v>79.266943003407</v>
      </c>
    </row>
    <row r="32" customFormat="false" ht="12.75" hidden="false" customHeight="false" outlineLevel="0" collapsed="false">
      <c r="AF32" s="1" t="n">
        <f aca="false">AF31+1</f>
        <v>32</v>
      </c>
      <c r="AG32" s="1" t="n">
        <v>81.0248874144437</v>
      </c>
    </row>
    <row r="33" customFormat="false" ht="12.75" hidden="false" customHeight="false" outlineLevel="0" collapsed="false">
      <c r="AF33" s="1" t="n">
        <f aca="false">AF32+1</f>
        <v>33</v>
      </c>
      <c r="AG33" s="1" t="n">
        <v>84.8450509756822</v>
      </c>
    </row>
    <row r="34" customFormat="false" ht="12.75" hidden="false" customHeight="false" outlineLevel="0" collapsed="false">
      <c r="AF34" s="1" t="n">
        <f aca="false">AF33+1</f>
        <v>34</v>
      </c>
      <c r="AG34" s="1" t="n">
        <v>85.7352266320066</v>
      </c>
    </row>
    <row r="35" customFormat="false" ht="12.75" hidden="false" customHeight="false" outlineLevel="0" collapsed="false">
      <c r="AF35" s="1" t="n">
        <f aca="false">AF34+1</f>
        <v>35</v>
      </c>
      <c r="AG35" s="1" t="n">
        <v>86.4875800744864</v>
      </c>
    </row>
    <row r="36" customFormat="false" ht="12.75" hidden="false" customHeight="false" outlineLevel="0" collapsed="false">
      <c r="B36" s="0" t="s">
        <v>1</v>
      </c>
      <c r="C36" s="0" t="s">
        <v>44</v>
      </c>
      <c r="E36" s="6" t="s">
        <v>64</v>
      </c>
      <c r="F36" s="6" t="s">
        <v>65</v>
      </c>
      <c r="G36" s="6" t="s">
        <v>58</v>
      </c>
      <c r="AF36" s="1" t="n">
        <f aca="false">AF35+1</f>
        <v>36</v>
      </c>
      <c r="AG36" s="1" t="n">
        <v>83.3635459354069</v>
      </c>
    </row>
    <row r="37" customFormat="false" ht="12.75" hidden="false" customHeight="false" outlineLevel="0" collapsed="false">
      <c r="B37" s="0" t="s">
        <v>2</v>
      </c>
      <c r="C37" s="0" t="s">
        <v>45</v>
      </c>
      <c r="E37" s="3" t="s">
        <v>66</v>
      </c>
      <c r="F37" s="3" t="s">
        <v>67</v>
      </c>
      <c r="G37" s="3" t="n">
        <v>9.84605263157895</v>
      </c>
      <c r="AF37" s="1" t="n">
        <f aca="false">AF36+1</f>
        <v>37</v>
      </c>
      <c r="AG37" s="1" t="n">
        <v>81.7616912926091</v>
      </c>
    </row>
    <row r="38" customFormat="false" ht="12.75" hidden="false" customHeight="false" outlineLevel="0" collapsed="false">
      <c r="B38" s="0" t="s">
        <v>3</v>
      </c>
      <c r="C38" s="0" t="s">
        <v>48</v>
      </c>
      <c r="E38" s="3" t="s">
        <v>66</v>
      </c>
      <c r="F38" s="3" t="s">
        <v>67</v>
      </c>
      <c r="G38" s="3" t="n">
        <v>9.76105263157895</v>
      </c>
      <c r="AF38" s="1" t="n">
        <f aca="false">AF37+1</f>
        <v>38</v>
      </c>
      <c r="AG38" s="1" t="n">
        <v>80.0236613608667</v>
      </c>
    </row>
    <row r="39" customFormat="false" ht="12.75" hidden="false" customHeight="false" outlineLevel="0" collapsed="false">
      <c r="B39" s="0" t="s">
        <v>49</v>
      </c>
      <c r="E39" s="3" t="s">
        <v>66</v>
      </c>
      <c r="F39" s="3" t="s">
        <v>67</v>
      </c>
      <c r="G39" s="3" t="n">
        <v>9.985</v>
      </c>
      <c r="AF39" s="1" t="n">
        <f aca="false">AF38+1</f>
        <v>39</v>
      </c>
      <c r="AG39" s="1" t="n">
        <v>79.4555567660989</v>
      </c>
    </row>
    <row r="40" customFormat="false" ht="12.75" hidden="false" customHeight="false" outlineLevel="0" collapsed="false">
      <c r="B40" s="0" t="s">
        <v>50</v>
      </c>
      <c r="C40" s="0" t="n">
        <v>-1</v>
      </c>
      <c r="E40" s="3" t="s">
        <v>66</v>
      </c>
      <c r="F40" s="3" t="s">
        <v>67</v>
      </c>
      <c r="G40" s="3" t="n">
        <v>9.80210526315789</v>
      </c>
      <c r="AF40" s="1" t="n">
        <f aca="false">AF39+1</f>
        <v>40</v>
      </c>
      <c r="AG40" s="1" t="n">
        <v>84.7102787211778</v>
      </c>
    </row>
    <row r="41" customFormat="false" ht="12.75" hidden="false" customHeight="false" outlineLevel="0" collapsed="false">
      <c r="B41" s="0" t="s">
        <v>52</v>
      </c>
      <c r="C41" s="0" t="n">
        <v>1</v>
      </c>
      <c r="E41" s="3" t="s">
        <v>66</v>
      </c>
      <c r="F41" s="3" t="s">
        <v>67</v>
      </c>
      <c r="G41" s="3" t="n">
        <v>9.90763157894737</v>
      </c>
      <c r="AF41" s="1" t="n">
        <f aca="false">AF40+1</f>
        <v>41</v>
      </c>
      <c r="AG41" s="1" t="n">
        <v>32.2125602768534</v>
      </c>
    </row>
    <row r="42" customFormat="false" ht="12.75" hidden="false" customHeight="false" outlineLevel="0" collapsed="false">
      <c r="E42" s="3" t="s">
        <v>66</v>
      </c>
      <c r="F42" s="3" t="s">
        <v>67</v>
      </c>
      <c r="G42" s="3" t="n">
        <v>9.98684210526316</v>
      </c>
      <c r="AF42" s="1" t="n">
        <f aca="false">AF41+1</f>
        <v>42</v>
      </c>
      <c r="AG42" s="1" t="n">
        <v>33.160447113967</v>
      </c>
    </row>
    <row r="43" customFormat="false" ht="12.75" hidden="false" customHeight="false" outlineLevel="0" collapsed="false">
      <c r="E43" s="3" t="s">
        <v>66</v>
      </c>
      <c r="F43" s="3" t="s">
        <v>67</v>
      </c>
      <c r="G43" s="3" t="n">
        <v>9.74973684210526</v>
      </c>
      <c r="AF43" s="1" t="n">
        <f aca="false">AF42+1</f>
        <v>43</v>
      </c>
      <c r="AG43" s="1" t="n">
        <v>31.4926345570129</v>
      </c>
    </row>
    <row r="44" customFormat="false" ht="12.75" hidden="false" customHeight="false" outlineLevel="0" collapsed="false">
      <c r="E44" s="3" t="s">
        <v>66</v>
      </c>
      <c r="F44" s="3" t="s">
        <v>67</v>
      </c>
      <c r="G44" s="3" t="n">
        <v>9.81</v>
      </c>
      <c r="AF44" s="1" t="n">
        <f aca="false">AF43+1</f>
        <v>44</v>
      </c>
      <c r="AG44" s="1" t="n">
        <v>32.7935265426692</v>
      </c>
    </row>
    <row r="45" customFormat="false" ht="12.75" hidden="false" customHeight="false" outlineLevel="0" collapsed="false">
      <c r="E45" s="3" t="s">
        <v>66</v>
      </c>
      <c r="F45" s="3" t="s">
        <v>67</v>
      </c>
      <c r="G45" s="3" t="n">
        <v>9.85552631578947</v>
      </c>
      <c r="AF45" s="1" t="n">
        <f aca="false">AF44+1</f>
        <v>45</v>
      </c>
      <c r="AG45" s="1" t="n">
        <v>32.1856098259725</v>
      </c>
    </row>
    <row r="46" customFormat="false" ht="12.75" hidden="false" customHeight="false" outlineLevel="0" collapsed="false">
      <c r="E46" s="3" t="s">
        <v>66</v>
      </c>
      <c r="F46" s="3" t="s">
        <v>67</v>
      </c>
      <c r="G46" s="3" t="n">
        <v>9.83894736842105</v>
      </c>
      <c r="AF46" s="1" t="n">
        <f aca="false">AF45+1</f>
        <v>46</v>
      </c>
      <c r="AG46" s="1" t="n">
        <v>33.2241878440643</v>
      </c>
    </row>
    <row r="47" customFormat="false" ht="12.75" hidden="false" customHeight="false" outlineLevel="0" collapsed="false">
      <c r="E47" s="3" t="s">
        <v>66</v>
      </c>
      <c r="F47" s="3" t="s">
        <v>68</v>
      </c>
      <c r="G47" s="3" t="n">
        <v>1.01394736842105</v>
      </c>
      <c r="AF47" s="1" t="n">
        <f aca="false">AF46+1</f>
        <v>47</v>
      </c>
      <c r="AG47" s="1" t="n">
        <v>33.1568675219728</v>
      </c>
    </row>
    <row r="48" customFormat="false" ht="12.75" hidden="false" customHeight="false" outlineLevel="0" collapsed="false">
      <c r="E48" s="3" t="s">
        <v>66</v>
      </c>
      <c r="F48" s="3" t="s">
        <v>68</v>
      </c>
      <c r="G48" s="3" t="n">
        <v>0.957368421052632</v>
      </c>
      <c r="AF48" s="1" t="n">
        <f aca="false">AF47+1</f>
        <v>48</v>
      </c>
      <c r="AG48" s="1" t="n">
        <v>32.2132492943623</v>
      </c>
    </row>
    <row r="49" customFormat="false" ht="12.75" hidden="false" customHeight="false" outlineLevel="0" collapsed="false">
      <c r="E49" s="3" t="s">
        <v>66</v>
      </c>
      <c r="F49" s="3" t="s">
        <v>68</v>
      </c>
      <c r="G49" s="3" t="n">
        <v>1.00105263157895</v>
      </c>
      <c r="AF49" s="1" t="n">
        <f aca="false">AF48+1</f>
        <v>49</v>
      </c>
      <c r="AG49" s="1" t="n">
        <v>32.1017772356615</v>
      </c>
    </row>
    <row r="50" customFormat="false" ht="12.75" hidden="false" customHeight="false" outlineLevel="0" collapsed="false">
      <c r="E50" s="3" t="s">
        <v>66</v>
      </c>
      <c r="F50" s="3" t="s">
        <v>68</v>
      </c>
      <c r="G50" s="3" t="n">
        <v>0.995263157894737</v>
      </c>
      <c r="AF50" s="1" t="n">
        <f aca="false">AF49+1</f>
        <v>50</v>
      </c>
      <c r="AG50" s="1" t="n">
        <v>33.3078405763266</v>
      </c>
    </row>
    <row r="51" customFormat="false" ht="12.75" hidden="false" customHeight="false" outlineLevel="0" collapsed="false">
      <c r="E51" s="3" t="s">
        <v>66</v>
      </c>
      <c r="F51" s="3" t="s">
        <v>68</v>
      </c>
      <c r="G51" s="3" t="n">
        <v>0.932105263157895</v>
      </c>
      <c r="AF51" s="1" t="n">
        <f aca="false">AF50+1</f>
        <v>51</v>
      </c>
      <c r="AG51" s="1" t="n">
        <v>193.73685609538</v>
      </c>
    </row>
    <row r="52" customFormat="false" ht="12.75" hidden="false" customHeight="false" outlineLevel="0" collapsed="false">
      <c r="E52" s="3" t="s">
        <v>66</v>
      </c>
      <c r="F52" s="3" t="s">
        <v>68</v>
      </c>
      <c r="G52" s="3" t="n">
        <v>0.990526315789474</v>
      </c>
      <c r="AF52" s="1" t="n">
        <f aca="false">AF51+1</f>
        <v>52</v>
      </c>
      <c r="AG52" s="1" t="n">
        <v>194.444977543368</v>
      </c>
    </row>
    <row r="53" customFormat="false" ht="12.75" hidden="false" customHeight="false" outlineLevel="0" collapsed="false">
      <c r="E53" s="3" t="s">
        <v>66</v>
      </c>
      <c r="F53" s="3" t="s">
        <v>68</v>
      </c>
      <c r="G53" s="3" t="n">
        <v>0.958947368421053</v>
      </c>
      <c r="AF53" s="1" t="n">
        <f aca="false">AF52+1</f>
        <v>53</v>
      </c>
      <c r="AG53" s="1" t="n">
        <v>193.852442207031</v>
      </c>
    </row>
    <row r="54" customFormat="false" ht="12.75" hidden="false" customHeight="false" outlineLevel="0" collapsed="false">
      <c r="E54" s="3" t="s">
        <v>66</v>
      </c>
      <c r="F54" s="3" t="s">
        <v>68</v>
      </c>
      <c r="G54" s="3" t="n">
        <v>0.980263157894737</v>
      </c>
      <c r="AF54" s="1" t="n">
        <f aca="false">AF53+1</f>
        <v>54</v>
      </c>
      <c r="AG54" s="1" t="n">
        <v>199.47081776653</v>
      </c>
    </row>
    <row r="55" customFormat="false" ht="12.75" hidden="false" customHeight="false" outlineLevel="0" collapsed="false">
      <c r="E55" s="3" t="s">
        <v>66</v>
      </c>
      <c r="F55" s="3" t="s">
        <v>68</v>
      </c>
      <c r="G55" s="3" t="n">
        <v>0.987631578947368</v>
      </c>
      <c r="AF55" s="1" t="n">
        <f aca="false">AF54+1</f>
        <v>55</v>
      </c>
      <c r="AG55" s="1" t="n">
        <v>195.434115967926</v>
      </c>
    </row>
    <row r="56" customFormat="false" ht="12.75" hidden="false" customHeight="false" outlineLevel="0" collapsed="false">
      <c r="E56" s="3" t="s">
        <v>66</v>
      </c>
      <c r="F56" s="3" t="s">
        <v>68</v>
      </c>
      <c r="G56" s="3" t="n">
        <v>0.976842105263158</v>
      </c>
      <c r="AF56" s="1" t="n">
        <f aca="false">AF55+1</f>
        <v>56</v>
      </c>
      <c r="AG56" s="1" t="n">
        <v>191.850009504399</v>
      </c>
    </row>
    <row r="57" customFormat="false" ht="12.75" hidden="false" customHeight="false" outlineLevel="0" collapsed="false">
      <c r="E57" s="3" t="s">
        <v>66</v>
      </c>
      <c r="F57" s="3" t="s">
        <v>69</v>
      </c>
      <c r="G57" s="3" t="n">
        <v>1.00710526315789</v>
      </c>
      <c r="AF57" s="1" t="n">
        <f aca="false">AF56+1</f>
        <v>57</v>
      </c>
      <c r="AG57" s="1" t="n">
        <v>188.214739787397</v>
      </c>
    </row>
    <row r="58" customFormat="false" ht="12.75" hidden="false" customHeight="false" outlineLevel="0" collapsed="false">
      <c r="E58" s="3" t="s">
        <v>66</v>
      </c>
      <c r="F58" s="3" t="s">
        <v>69</v>
      </c>
      <c r="G58" s="3" t="n">
        <v>0.958684210526316</v>
      </c>
      <c r="AF58" s="1" t="n">
        <f aca="false">AF57+1</f>
        <v>58</v>
      </c>
      <c r="AG58" s="1" t="n">
        <v>199.818974234314</v>
      </c>
    </row>
    <row r="59" customFormat="false" ht="12.75" hidden="false" customHeight="false" outlineLevel="0" collapsed="false">
      <c r="E59" s="3" t="s">
        <v>66</v>
      </c>
      <c r="F59" s="3" t="s">
        <v>69</v>
      </c>
      <c r="G59" s="3" t="n">
        <v>0.993947368421053</v>
      </c>
      <c r="AF59" s="1" t="n">
        <f aca="false">AF58+1</f>
        <v>59</v>
      </c>
      <c r="AG59" s="1" t="n">
        <v>188.971002231659</v>
      </c>
    </row>
    <row r="60" customFormat="false" ht="12.75" hidden="false" customHeight="false" outlineLevel="0" collapsed="false">
      <c r="E60" s="3" t="s">
        <v>66</v>
      </c>
      <c r="F60" s="3" t="s">
        <v>69</v>
      </c>
      <c r="G60" s="3" t="n">
        <v>1</v>
      </c>
      <c r="AF60" s="1" t="n">
        <f aca="false">AF59+1</f>
        <v>60</v>
      </c>
      <c r="AG60" s="1" t="n">
        <v>190.22927615435</v>
      </c>
    </row>
    <row r="61" customFormat="false" ht="12.75" hidden="false" customHeight="false" outlineLevel="0" collapsed="false">
      <c r="E61" s="3" t="s">
        <v>66</v>
      </c>
      <c r="F61" s="3" t="s">
        <v>69</v>
      </c>
      <c r="G61" s="3" t="n">
        <v>0.932894736842105</v>
      </c>
      <c r="AF61" s="1" t="n">
        <f aca="false">AF60+1</f>
        <v>61</v>
      </c>
      <c r="AG61" s="1" t="n">
        <v>189.750911591737</v>
      </c>
    </row>
    <row r="62" customFormat="false" ht="12.75" hidden="false" customHeight="false" outlineLevel="0" collapsed="false">
      <c r="E62" s="3" t="s">
        <v>66</v>
      </c>
      <c r="F62" s="3" t="s">
        <v>69</v>
      </c>
      <c r="G62" s="3" t="n">
        <v>0.993421052631579</v>
      </c>
      <c r="AF62" s="1" t="n">
        <f aca="false">AF61+1</f>
        <v>62</v>
      </c>
      <c r="AG62" s="1" t="n">
        <v>190.897630628485</v>
      </c>
    </row>
    <row r="63" customFormat="false" ht="12.75" hidden="false" customHeight="false" outlineLevel="0" collapsed="false">
      <c r="E63" s="3" t="s">
        <v>66</v>
      </c>
      <c r="F63" s="3" t="s">
        <v>69</v>
      </c>
      <c r="G63" s="3" t="n">
        <v>0.958157894736842</v>
      </c>
      <c r="AF63" s="1" t="n">
        <f aca="false">AF62+1</f>
        <v>63</v>
      </c>
      <c r="AG63" s="1" t="n">
        <v>193.597561556362</v>
      </c>
    </row>
    <row r="64" customFormat="false" ht="12.75" hidden="false" customHeight="false" outlineLevel="0" collapsed="false">
      <c r="E64" s="3" t="s">
        <v>66</v>
      </c>
      <c r="F64" s="3" t="s">
        <v>69</v>
      </c>
      <c r="G64" s="3" t="n">
        <v>0.983947368421053</v>
      </c>
      <c r="AF64" s="1" t="n">
        <f aca="false">AF63+1</f>
        <v>64</v>
      </c>
      <c r="AG64" s="1" t="n">
        <v>198.595859971532</v>
      </c>
    </row>
    <row r="65" customFormat="false" ht="12.75" hidden="false" customHeight="false" outlineLevel="0" collapsed="false">
      <c r="E65" s="3" t="s">
        <v>66</v>
      </c>
      <c r="F65" s="3" t="s">
        <v>69</v>
      </c>
      <c r="G65" s="3" t="n">
        <v>0.981052631578947</v>
      </c>
      <c r="AF65" s="1" t="n">
        <f aca="false">AF64+1</f>
        <v>65</v>
      </c>
      <c r="AG65" s="1" t="n">
        <v>186.11986622775</v>
      </c>
    </row>
    <row r="66" customFormat="false" ht="12.75" hidden="false" customHeight="false" outlineLevel="0" collapsed="false">
      <c r="E66" s="3" t="s">
        <v>66</v>
      </c>
      <c r="F66" s="3" t="s">
        <v>69</v>
      </c>
      <c r="G66" s="3" t="n">
        <v>0.987894736842105</v>
      </c>
      <c r="AF66" s="1" t="n">
        <f aca="false">AF65+1</f>
        <v>66</v>
      </c>
      <c r="AG66" s="1" t="n">
        <v>193.390743865641</v>
      </c>
    </row>
    <row r="67" customFormat="false" ht="12.75" hidden="false" customHeight="false" outlineLevel="0" collapsed="false">
      <c r="E67" s="3" t="s">
        <v>66</v>
      </c>
      <c r="F67" s="3" t="s">
        <v>70</v>
      </c>
      <c r="G67" s="3" t="n">
        <v>9.29657894736842</v>
      </c>
      <c r="AF67" s="1" t="n">
        <f aca="false">AF66+1</f>
        <v>67</v>
      </c>
      <c r="AG67" s="1" t="n">
        <v>186.901563828049</v>
      </c>
    </row>
    <row r="68" customFormat="false" ht="12.75" hidden="false" customHeight="false" outlineLevel="0" collapsed="false">
      <c r="E68" s="3" t="s">
        <v>66</v>
      </c>
      <c r="F68" s="3" t="s">
        <v>70</v>
      </c>
      <c r="G68" s="3" t="n">
        <v>9.30842105263158</v>
      </c>
      <c r="AF68" s="1" t="n">
        <f aca="false">AF67+1</f>
        <v>68</v>
      </c>
      <c r="AG68" s="1" t="n">
        <v>199.789893785111</v>
      </c>
    </row>
    <row r="69" customFormat="false" ht="12.75" hidden="false" customHeight="false" outlineLevel="0" collapsed="false">
      <c r="E69" s="3" t="s">
        <v>66</v>
      </c>
      <c r="F69" s="3" t="s">
        <v>70</v>
      </c>
      <c r="G69" s="3" t="n">
        <v>9.43631578947368</v>
      </c>
      <c r="AF69" s="1" t="n">
        <f aca="false">AF68+1</f>
        <v>69</v>
      </c>
      <c r="AG69" s="1" t="n">
        <v>195.596376240116</v>
      </c>
    </row>
    <row r="70" customFormat="false" ht="12.75" hidden="false" customHeight="false" outlineLevel="0" collapsed="false">
      <c r="E70" s="3" t="s">
        <v>66</v>
      </c>
      <c r="F70" s="3" t="s">
        <v>70</v>
      </c>
      <c r="G70" s="3" t="n">
        <v>9.31973684210526</v>
      </c>
      <c r="AF70" s="1" t="n">
        <f aca="false">AF69+1</f>
        <v>70</v>
      </c>
      <c r="AG70" s="1" t="n">
        <v>204.371453830316</v>
      </c>
    </row>
    <row r="71" customFormat="false" ht="12.75" hidden="false" customHeight="false" outlineLevel="0" collapsed="false">
      <c r="E71" s="3" t="s">
        <v>66</v>
      </c>
      <c r="F71" s="3" t="s">
        <v>70</v>
      </c>
      <c r="G71" s="3" t="n">
        <v>9.34578947368421</v>
      </c>
      <c r="AF71" s="1" t="n">
        <f aca="false">AF70+1</f>
        <v>71</v>
      </c>
      <c r="AG71" s="1" t="n">
        <v>76.5601504790851</v>
      </c>
    </row>
    <row r="72" customFormat="false" ht="12.75" hidden="false" customHeight="false" outlineLevel="0" collapsed="false">
      <c r="E72" s="3" t="s">
        <v>66</v>
      </c>
      <c r="F72" s="3" t="s">
        <v>70</v>
      </c>
      <c r="G72" s="3" t="n">
        <v>9.44315789473684</v>
      </c>
      <c r="AF72" s="1" t="n">
        <f aca="false">AF71+1</f>
        <v>72</v>
      </c>
      <c r="AG72" s="1" t="n">
        <v>80.8622180664408</v>
      </c>
    </row>
    <row r="73" customFormat="false" ht="12.75" hidden="false" customHeight="false" outlineLevel="0" collapsed="false">
      <c r="E73" s="3" t="s">
        <v>66</v>
      </c>
      <c r="F73" s="3" t="s">
        <v>70</v>
      </c>
      <c r="G73" s="3" t="n">
        <v>9.19526315789474</v>
      </c>
      <c r="AF73" s="1" t="n">
        <f aca="false">AF72+1</f>
        <v>73</v>
      </c>
      <c r="AG73" s="1" t="n">
        <v>80.6145275784894</v>
      </c>
    </row>
    <row r="74" customFormat="false" ht="12.75" hidden="false" customHeight="false" outlineLevel="0" collapsed="false">
      <c r="E74" s="3" t="s">
        <v>66</v>
      </c>
      <c r="F74" s="3" t="s">
        <v>70</v>
      </c>
      <c r="G74" s="3" t="n">
        <v>9.33473684210526</v>
      </c>
      <c r="AF74" s="1" t="n">
        <f aca="false">AF73+1</f>
        <v>74</v>
      </c>
      <c r="AG74" s="1" t="n">
        <v>76.5398102614943</v>
      </c>
    </row>
    <row r="75" customFormat="false" ht="12.75" hidden="false" customHeight="false" outlineLevel="0" collapsed="false">
      <c r="E75" s="3" t="s">
        <v>66</v>
      </c>
      <c r="F75" s="3" t="s">
        <v>70</v>
      </c>
      <c r="G75" s="3" t="n">
        <v>9.24315789473684</v>
      </c>
      <c r="AF75" s="1" t="n">
        <f aca="false">AF74+1</f>
        <v>75</v>
      </c>
      <c r="AG75" s="1" t="n">
        <v>80.3467938527158</v>
      </c>
    </row>
    <row r="76" customFormat="false" ht="12.75" hidden="false" customHeight="false" outlineLevel="0" collapsed="false">
      <c r="E76" s="3" t="s">
        <v>66</v>
      </c>
      <c r="F76" s="3" t="s">
        <v>70</v>
      </c>
      <c r="G76" s="3" t="n">
        <v>9.33078947368421</v>
      </c>
      <c r="AF76" s="1" t="n">
        <f aca="false">AF75+1</f>
        <v>76</v>
      </c>
      <c r="AG76" s="1" t="n">
        <v>78.3443532072921</v>
      </c>
    </row>
    <row r="77" customFormat="false" ht="12.75" hidden="false" customHeight="false" outlineLevel="0" collapsed="false">
      <c r="E77" s="3" t="s">
        <v>66</v>
      </c>
      <c r="F77" s="3" t="s">
        <v>71</v>
      </c>
      <c r="G77" s="3" t="n">
        <v>9.83842105263158</v>
      </c>
      <c r="AF77" s="1" t="n">
        <f aca="false">AF76+1</f>
        <v>77</v>
      </c>
      <c r="AG77" s="1" t="n">
        <v>83.0551727163931</v>
      </c>
    </row>
    <row r="78" customFormat="false" ht="12.75" hidden="false" customHeight="false" outlineLevel="0" collapsed="false">
      <c r="E78" s="3" t="s">
        <v>66</v>
      </c>
      <c r="F78" s="3" t="s">
        <v>71</v>
      </c>
      <c r="G78" s="3" t="n">
        <v>9.71842105263158</v>
      </c>
      <c r="AF78" s="1" t="n">
        <f aca="false">AF77+1</f>
        <v>78</v>
      </c>
      <c r="AG78" s="1" t="n">
        <v>79.0496028810614</v>
      </c>
    </row>
    <row r="79" customFormat="false" ht="12.75" hidden="false" customHeight="false" outlineLevel="0" collapsed="false">
      <c r="E79" s="3" t="s">
        <v>66</v>
      </c>
      <c r="F79" s="3" t="s">
        <v>71</v>
      </c>
      <c r="G79" s="3" t="n">
        <v>9.94315789473684</v>
      </c>
      <c r="AF79" s="1" t="n">
        <f aca="false">AF78+1</f>
        <v>79</v>
      </c>
      <c r="AG79" s="1" t="n">
        <v>82.3514781918429</v>
      </c>
    </row>
    <row r="80" customFormat="false" ht="12.75" hidden="false" customHeight="false" outlineLevel="0" collapsed="false">
      <c r="E80" s="3" t="s">
        <v>66</v>
      </c>
      <c r="F80" s="3" t="s">
        <v>71</v>
      </c>
      <c r="G80" s="3" t="n">
        <v>9.79131578947368</v>
      </c>
      <c r="AF80" s="1" t="n">
        <f aca="false">AF79+1</f>
        <v>80</v>
      </c>
      <c r="AG80" s="1" t="n">
        <v>83.5526122049352</v>
      </c>
    </row>
    <row r="81" customFormat="false" ht="12.75" hidden="false" customHeight="false" outlineLevel="0" collapsed="false">
      <c r="E81" s="3" t="s">
        <v>66</v>
      </c>
      <c r="F81" s="3" t="s">
        <v>71</v>
      </c>
      <c r="G81" s="3" t="n">
        <v>9.91789473684211</v>
      </c>
      <c r="AF81" s="1" t="n">
        <f aca="false">AF80+1</f>
        <v>81</v>
      </c>
    </row>
    <row r="82" customFormat="false" ht="12.75" hidden="false" customHeight="false" outlineLevel="0" collapsed="false">
      <c r="E82" s="3" t="s">
        <v>66</v>
      </c>
      <c r="F82" s="3" t="s">
        <v>71</v>
      </c>
      <c r="G82" s="3" t="n">
        <v>10.0384210526316</v>
      </c>
      <c r="AF82" s="1" t="n">
        <f aca="false">AF81+1</f>
        <v>82</v>
      </c>
    </row>
    <row r="83" customFormat="false" ht="12.75" hidden="false" customHeight="false" outlineLevel="0" collapsed="false">
      <c r="E83" s="3" t="s">
        <v>66</v>
      </c>
      <c r="F83" s="3" t="s">
        <v>71</v>
      </c>
      <c r="G83" s="3" t="n">
        <v>9.80315789473684</v>
      </c>
      <c r="AF83" s="1" t="n">
        <f aca="false">AF82+1</f>
        <v>83</v>
      </c>
    </row>
    <row r="84" customFormat="false" ht="12.75" hidden="false" customHeight="false" outlineLevel="0" collapsed="false">
      <c r="E84" s="3" t="s">
        <v>66</v>
      </c>
      <c r="F84" s="3" t="s">
        <v>71</v>
      </c>
      <c r="G84" s="3" t="n">
        <v>9.75789473684211</v>
      </c>
      <c r="AF84" s="1" t="n">
        <f aca="false">AF83+1</f>
        <v>84</v>
      </c>
    </row>
    <row r="85" customFormat="false" ht="12.75" hidden="false" customHeight="false" outlineLevel="0" collapsed="false">
      <c r="E85" s="3" t="s">
        <v>66</v>
      </c>
      <c r="F85" s="3" t="s">
        <v>71</v>
      </c>
      <c r="G85" s="3" t="n">
        <v>9.78394736842105</v>
      </c>
      <c r="AF85" s="1" t="n">
        <f aca="false">AF84+1</f>
        <v>85</v>
      </c>
    </row>
    <row r="86" customFormat="false" ht="12.75" hidden="false" customHeight="false" outlineLevel="0" collapsed="false">
      <c r="E86" s="3" t="s">
        <v>66</v>
      </c>
      <c r="F86" s="3" t="s">
        <v>71</v>
      </c>
      <c r="G86" s="3" t="n">
        <v>9.82736842105263</v>
      </c>
      <c r="AF86" s="1" t="n">
        <f aca="false">AF85+1</f>
        <v>86</v>
      </c>
    </row>
    <row r="87" customFormat="false" ht="12.75" hidden="false" customHeight="false" outlineLevel="0" collapsed="false">
      <c r="E87" s="3" t="s">
        <v>66</v>
      </c>
      <c r="F87" s="3" t="s">
        <v>72</v>
      </c>
      <c r="G87" s="3" t="n">
        <v>1.00763157894737</v>
      </c>
      <c r="AF87" s="1" t="n">
        <f aca="false">AF86+1</f>
        <v>87</v>
      </c>
    </row>
    <row r="88" customFormat="false" ht="12.75" hidden="false" customHeight="false" outlineLevel="0" collapsed="false">
      <c r="E88" s="3" t="s">
        <v>66</v>
      </c>
      <c r="F88" s="3" t="s">
        <v>72</v>
      </c>
      <c r="G88" s="3" t="n">
        <v>0.965526315789474</v>
      </c>
      <c r="AF88" s="1" t="n">
        <f aca="false">AF87+1</f>
        <v>88</v>
      </c>
    </row>
    <row r="89" customFormat="false" ht="12.75" hidden="false" customHeight="false" outlineLevel="0" collapsed="false">
      <c r="E89" s="3" t="s">
        <v>66</v>
      </c>
      <c r="F89" s="3" t="s">
        <v>72</v>
      </c>
      <c r="G89" s="3" t="n">
        <v>0.994210526315789</v>
      </c>
      <c r="AF89" s="1" t="n">
        <f aca="false">AF88+1</f>
        <v>89</v>
      </c>
    </row>
    <row r="90" customFormat="false" ht="12.75" hidden="false" customHeight="false" outlineLevel="0" collapsed="false">
      <c r="E90" s="3" t="s">
        <v>66</v>
      </c>
      <c r="F90" s="3" t="s">
        <v>72</v>
      </c>
      <c r="G90" s="3" t="n">
        <v>1.00657894736842</v>
      </c>
      <c r="AF90" s="1" t="n">
        <f aca="false">AF89+1</f>
        <v>90</v>
      </c>
    </row>
    <row r="91" customFormat="false" ht="12.75" hidden="false" customHeight="false" outlineLevel="0" collapsed="false">
      <c r="E91" s="3" t="s">
        <v>66</v>
      </c>
      <c r="F91" s="3" t="s">
        <v>72</v>
      </c>
      <c r="G91" s="3" t="n">
        <v>0.940526315789474</v>
      </c>
      <c r="AF91" s="1" t="n">
        <f aca="false">AF90+1</f>
        <v>91</v>
      </c>
    </row>
    <row r="92" customFormat="false" ht="12.75" hidden="false" customHeight="false" outlineLevel="0" collapsed="false">
      <c r="E92" s="3" t="s">
        <v>66</v>
      </c>
      <c r="F92" s="3" t="s">
        <v>72</v>
      </c>
      <c r="G92" s="3" t="n">
        <v>0.989210526315789</v>
      </c>
      <c r="AF92" s="1" t="n">
        <f aca="false">AF91+1</f>
        <v>92</v>
      </c>
    </row>
    <row r="93" customFormat="false" ht="12.75" hidden="false" customHeight="false" outlineLevel="0" collapsed="false">
      <c r="E93" s="3" t="s">
        <v>66</v>
      </c>
      <c r="F93" s="3" t="s">
        <v>72</v>
      </c>
      <c r="G93" s="3" t="n">
        <v>0.956052631578947</v>
      </c>
      <c r="AF93" s="1" t="n">
        <f aca="false">AF92+1</f>
        <v>93</v>
      </c>
    </row>
    <row r="94" customFormat="false" ht="12.75" hidden="false" customHeight="false" outlineLevel="0" collapsed="false">
      <c r="E94" s="3" t="s">
        <v>66</v>
      </c>
      <c r="F94" s="3" t="s">
        <v>72</v>
      </c>
      <c r="G94" s="3" t="n">
        <v>0.992105263157895</v>
      </c>
      <c r="AF94" s="1" t="n">
        <f aca="false">AF93+1</f>
        <v>94</v>
      </c>
    </row>
    <row r="95" customFormat="false" ht="12.75" hidden="false" customHeight="false" outlineLevel="0" collapsed="false">
      <c r="E95" s="3" t="s">
        <v>66</v>
      </c>
      <c r="F95" s="3" t="s">
        <v>72</v>
      </c>
      <c r="G95" s="3" t="n">
        <v>0.977368421052632</v>
      </c>
      <c r="AF95" s="1" t="n">
        <f aca="false">AF94+1</f>
        <v>95</v>
      </c>
    </row>
    <row r="96" customFormat="false" ht="12.75" hidden="false" customHeight="false" outlineLevel="0" collapsed="false">
      <c r="E96" s="3" t="s">
        <v>66</v>
      </c>
      <c r="F96" s="3" t="s">
        <v>72</v>
      </c>
      <c r="G96" s="3" t="n">
        <v>0.978157894736842</v>
      </c>
      <c r="AF96" s="1" t="n">
        <f aca="false">AF95+1</f>
        <v>96</v>
      </c>
    </row>
    <row r="97" customFormat="false" ht="12.75" hidden="false" customHeight="false" outlineLevel="0" collapsed="false">
      <c r="E97" s="3" t="s">
        <v>66</v>
      </c>
      <c r="F97" s="3" t="s">
        <v>73</v>
      </c>
      <c r="G97" s="3" t="n">
        <v>1.01289473684211</v>
      </c>
      <c r="AF97" s="1" t="n">
        <f aca="false">AF96+1</f>
        <v>97</v>
      </c>
    </row>
    <row r="98" customFormat="false" ht="12.75" hidden="false" customHeight="false" outlineLevel="0" collapsed="false">
      <c r="E98" s="3" t="s">
        <v>66</v>
      </c>
      <c r="F98" s="3" t="s">
        <v>73</v>
      </c>
      <c r="G98" s="3" t="n">
        <v>0.953421052631579</v>
      </c>
      <c r="AF98" s="1" t="n">
        <f aca="false">AF97+1</f>
        <v>98</v>
      </c>
    </row>
    <row r="99" customFormat="false" ht="12.75" hidden="false" customHeight="false" outlineLevel="0" collapsed="false">
      <c r="E99" s="3" t="s">
        <v>66</v>
      </c>
      <c r="F99" s="3" t="s">
        <v>73</v>
      </c>
      <c r="G99" s="3" t="n">
        <v>0.991842105263158</v>
      </c>
      <c r="AF99" s="1" t="n">
        <f aca="false">AF98+1</f>
        <v>99</v>
      </c>
    </row>
    <row r="100" customFormat="false" ht="12.75" hidden="false" customHeight="false" outlineLevel="0" collapsed="false">
      <c r="E100" s="3" t="s">
        <v>66</v>
      </c>
      <c r="F100" s="3" t="s">
        <v>73</v>
      </c>
      <c r="G100" s="3" t="n">
        <v>1</v>
      </c>
      <c r="AF100" s="1" t="n">
        <f aca="false">AF99+1</f>
        <v>100</v>
      </c>
    </row>
    <row r="101" customFormat="false" ht="12.75" hidden="false" customHeight="false" outlineLevel="0" collapsed="false">
      <c r="E101" s="3" t="s">
        <v>66</v>
      </c>
      <c r="F101" s="3" t="s">
        <v>73</v>
      </c>
      <c r="G101" s="3" t="n">
        <v>0.938157894736842</v>
      </c>
      <c r="AF101" s="1" t="n">
        <f aca="false">AF100+1</f>
        <v>101</v>
      </c>
    </row>
    <row r="102" customFormat="false" ht="12.75" hidden="false" customHeight="false" outlineLevel="0" collapsed="false">
      <c r="E102" s="3" t="s">
        <v>66</v>
      </c>
      <c r="F102" s="3" t="s">
        <v>73</v>
      </c>
      <c r="G102" s="3" t="n">
        <v>0.999210526315789</v>
      </c>
      <c r="AF102" s="1" t="n">
        <f aca="false">AF101+1</f>
        <v>102</v>
      </c>
    </row>
    <row r="103" customFormat="false" ht="12.75" hidden="false" customHeight="false" outlineLevel="0" collapsed="false">
      <c r="E103" s="3" t="s">
        <v>66</v>
      </c>
      <c r="F103" s="3" t="s">
        <v>73</v>
      </c>
      <c r="G103" s="3" t="n">
        <v>0.952105263157895</v>
      </c>
      <c r="AF103" s="1" t="n">
        <f aca="false">AF102+1</f>
        <v>103</v>
      </c>
    </row>
    <row r="104" customFormat="false" ht="12.75" hidden="false" customHeight="false" outlineLevel="0" collapsed="false">
      <c r="E104" s="3" t="s">
        <v>66</v>
      </c>
      <c r="F104" s="3" t="s">
        <v>73</v>
      </c>
      <c r="G104" s="3" t="n">
        <v>0.983947368421053</v>
      </c>
      <c r="AF104" s="1" t="n">
        <f aca="false">AF103+1</f>
        <v>104</v>
      </c>
    </row>
    <row r="105" customFormat="false" ht="12.75" hidden="false" customHeight="false" outlineLevel="0" collapsed="false">
      <c r="E105" s="3" t="s">
        <v>66</v>
      </c>
      <c r="F105" s="3" t="s">
        <v>73</v>
      </c>
      <c r="G105" s="3" t="n">
        <v>0.977894736842105</v>
      </c>
      <c r="AF105" s="1" t="n">
        <f aca="false">AF104+1</f>
        <v>105</v>
      </c>
    </row>
    <row r="106" customFormat="false" ht="12.75" hidden="false" customHeight="false" outlineLevel="0" collapsed="false">
      <c r="E106" s="3" t="s">
        <v>66</v>
      </c>
      <c r="F106" s="3" t="s">
        <v>73</v>
      </c>
      <c r="G106" s="3" t="n">
        <v>0.981052631578947</v>
      </c>
      <c r="AF106" s="1" t="n">
        <f aca="false">AF105+1</f>
        <v>106</v>
      </c>
    </row>
    <row r="107" customFormat="false" ht="12.75" hidden="false" customHeight="false" outlineLevel="0" collapsed="false">
      <c r="E107" s="3" t="s">
        <v>66</v>
      </c>
      <c r="F107" s="3" t="s">
        <v>74</v>
      </c>
      <c r="G107" s="3" t="n">
        <v>9.34868421052632</v>
      </c>
      <c r="AF107" s="1" t="n">
        <f aca="false">AF106+1</f>
        <v>107</v>
      </c>
    </row>
    <row r="108" customFormat="false" ht="12.75" hidden="false" customHeight="false" outlineLevel="0" collapsed="false">
      <c r="E108" s="3" t="s">
        <v>66</v>
      </c>
      <c r="F108" s="3" t="s">
        <v>74</v>
      </c>
      <c r="G108" s="3" t="n">
        <v>9.33289473684211</v>
      </c>
      <c r="AF108" s="1" t="n">
        <f aca="false">AF107+1</f>
        <v>108</v>
      </c>
    </row>
    <row r="109" customFormat="false" ht="12.75" hidden="false" customHeight="false" outlineLevel="0" collapsed="false">
      <c r="E109" s="3" t="s">
        <v>66</v>
      </c>
      <c r="F109" s="3" t="s">
        <v>74</v>
      </c>
      <c r="G109" s="3" t="n">
        <v>9.40842105263158</v>
      </c>
      <c r="AF109" s="1" t="n">
        <f aca="false">AF108+1</f>
        <v>109</v>
      </c>
    </row>
    <row r="110" customFormat="false" ht="12.75" hidden="false" customHeight="false" outlineLevel="0" collapsed="false">
      <c r="E110" s="3" t="s">
        <v>66</v>
      </c>
      <c r="F110" s="3" t="s">
        <v>74</v>
      </c>
      <c r="G110" s="3" t="n">
        <v>9.26684210526316</v>
      </c>
      <c r="AF110" s="1" t="n">
        <f aca="false">AF109+1</f>
        <v>110</v>
      </c>
    </row>
    <row r="111" customFormat="false" ht="12.75" hidden="false" customHeight="false" outlineLevel="0" collapsed="false">
      <c r="E111" s="3" t="s">
        <v>66</v>
      </c>
      <c r="F111" s="3" t="s">
        <v>74</v>
      </c>
      <c r="G111" s="3" t="n">
        <v>9.35552631578947</v>
      </c>
      <c r="AF111" s="1" t="n">
        <f aca="false">AF110+1</f>
        <v>111</v>
      </c>
    </row>
    <row r="112" customFormat="false" ht="12.75" hidden="false" customHeight="false" outlineLevel="0" collapsed="false">
      <c r="E112" s="3" t="s">
        <v>66</v>
      </c>
      <c r="F112" s="3" t="s">
        <v>74</v>
      </c>
      <c r="G112" s="3" t="n">
        <v>9.36184210526316</v>
      </c>
      <c r="AF112" s="1" t="n">
        <f aca="false">AF111+1</f>
        <v>112</v>
      </c>
    </row>
    <row r="113" customFormat="false" ht="12.75" hidden="false" customHeight="false" outlineLevel="0" collapsed="false">
      <c r="E113" s="3" t="s">
        <v>66</v>
      </c>
      <c r="F113" s="3" t="s">
        <v>74</v>
      </c>
      <c r="G113" s="3" t="n">
        <v>9.20921052631579</v>
      </c>
      <c r="AF113" s="1" t="n">
        <f aca="false">AF112+1</f>
        <v>113</v>
      </c>
    </row>
    <row r="114" customFormat="false" ht="12.75" hidden="false" customHeight="false" outlineLevel="0" collapsed="false">
      <c r="E114" s="3" t="s">
        <v>66</v>
      </c>
      <c r="F114" s="3" t="s">
        <v>74</v>
      </c>
      <c r="G114" s="3" t="n">
        <v>9.19368421052632</v>
      </c>
      <c r="AF114" s="1" t="n">
        <f aca="false">AF113+1</f>
        <v>114</v>
      </c>
    </row>
    <row r="115" customFormat="false" ht="12.75" hidden="false" customHeight="false" outlineLevel="0" collapsed="false">
      <c r="E115" s="3" t="s">
        <v>66</v>
      </c>
      <c r="F115" s="3" t="s">
        <v>74</v>
      </c>
      <c r="G115" s="3" t="n">
        <v>9.32842105263158</v>
      </c>
      <c r="AF115" s="1" t="n">
        <f aca="false">AF114+1</f>
        <v>115</v>
      </c>
    </row>
    <row r="116" customFormat="false" ht="12.75" hidden="false" customHeight="false" outlineLevel="0" collapsed="false">
      <c r="E116" s="3" t="s">
        <v>66</v>
      </c>
      <c r="F116" s="3" t="s">
        <v>74</v>
      </c>
      <c r="G116" s="3" t="n">
        <v>9.33236842105263</v>
      </c>
      <c r="AF116" s="1" t="n">
        <f aca="false">AF115+1</f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1"/>
  <sheetViews>
    <sheetView showFormulas="false" showGridLines="true" showRowColHeaders="true" showZeros="true" rightToLeft="false" tabSelected="false" showOutlineSymbols="true" defaultGridColor="true" view="normal" topLeftCell="A228" colorId="64" zoomScale="95" zoomScaleNormal="95" zoomScalePageLayoutView="100" workbookViewId="0">
      <selection pane="topLeft" activeCell="B242" activeCellId="0" sqref="B242"/>
    </sheetView>
  </sheetViews>
  <sheetFormatPr defaultColWidth="11.58984375" defaultRowHeight="12.75" zeroHeight="false" outlineLevelRow="0" outlineLevelCol="0"/>
  <sheetData>
    <row r="1" customFormat="false" ht="25.5" hidden="false" customHeight="false" outlineLevel="0" collapsed="false">
      <c r="A1" s="1" t="s">
        <v>46</v>
      </c>
      <c r="B1" s="2" t="s">
        <v>62</v>
      </c>
    </row>
    <row r="2" customFormat="false" ht="12.75" hidden="false" customHeight="false" outlineLevel="0" collapsed="false">
      <c r="A2" s="1" t="n">
        <v>10.0158333333333</v>
      </c>
      <c r="B2" s="1" t="n">
        <v>4.89348996853824</v>
      </c>
      <c r="C2" s="0" t="n">
        <v>1</v>
      </c>
    </row>
    <row r="3" customFormat="false" ht="12.75" hidden="false" customHeight="false" outlineLevel="0" collapsed="false">
      <c r="A3" s="1" t="n">
        <v>10.0666666666667</v>
      </c>
      <c r="B3" s="1" t="n">
        <v>4.86916078197817</v>
      </c>
      <c r="C3" s="0" t="n">
        <f aca="false">C2+1</f>
        <v>2</v>
      </c>
    </row>
    <row r="4" customFormat="false" ht="12.75" hidden="false" customHeight="false" outlineLevel="0" collapsed="false">
      <c r="A4" s="1" t="n">
        <v>10.1188888888889</v>
      </c>
      <c r="B4" s="1" t="n">
        <v>4.84378233601422</v>
      </c>
      <c r="C4" s="0" t="n">
        <f aca="false">C3+1</f>
        <v>3</v>
      </c>
    </row>
    <row r="5" customFormat="false" ht="12.75" hidden="false" customHeight="false" outlineLevel="0" collapsed="false">
      <c r="A5" s="1" t="n">
        <v>10.0633333333333</v>
      </c>
      <c r="B5" s="1" t="n">
        <v>4.86885467153905</v>
      </c>
      <c r="C5" s="0" t="n">
        <f aca="false">C4+1</f>
        <v>4</v>
      </c>
    </row>
    <row r="6" customFormat="false" ht="12.75" hidden="false" customHeight="false" outlineLevel="0" collapsed="false">
      <c r="A6" s="1" t="n">
        <v>10.2269444444444</v>
      </c>
      <c r="B6" s="1" t="n">
        <v>4.79122088071581</v>
      </c>
      <c r="C6" s="0" t="n">
        <f aca="false">C5+1</f>
        <v>5</v>
      </c>
    </row>
    <row r="7" customFormat="false" ht="12.75" hidden="false" customHeight="false" outlineLevel="0" collapsed="false">
      <c r="A7" s="1" t="n">
        <v>10.1280555555556</v>
      </c>
      <c r="B7" s="1" t="n">
        <v>4.83769074293264</v>
      </c>
      <c r="C7" s="0" t="n">
        <f aca="false">C6+1</f>
        <v>6</v>
      </c>
    </row>
    <row r="8" customFormat="false" ht="12.75" hidden="false" customHeight="false" outlineLevel="0" collapsed="false">
      <c r="A8" s="1" t="n">
        <v>9.90305555555556</v>
      </c>
      <c r="B8" s="1" t="n">
        <v>4.95111079748084</v>
      </c>
      <c r="C8" s="0" t="n">
        <f aca="false">C7+1</f>
        <v>7</v>
      </c>
    </row>
    <row r="9" customFormat="false" ht="12.75" hidden="false" customHeight="false" outlineLevel="0" collapsed="false">
      <c r="A9" s="1" t="n">
        <v>10.1177777777778</v>
      </c>
      <c r="B9" s="1" t="n">
        <v>4.84524350134049</v>
      </c>
      <c r="C9" s="0" t="n">
        <f aca="false">C8+1</f>
        <v>8</v>
      </c>
    </row>
    <row r="10" customFormat="false" ht="12.75" hidden="false" customHeight="false" outlineLevel="0" collapsed="false">
      <c r="A10" s="1" t="n">
        <v>10.1680555555556</v>
      </c>
      <c r="B10" s="1" t="n">
        <v>4.81952245284563</v>
      </c>
      <c r="C10" s="0" t="n">
        <f aca="false">C9+1</f>
        <v>9</v>
      </c>
    </row>
    <row r="11" customFormat="false" ht="12.75" hidden="false" customHeight="false" outlineLevel="0" collapsed="false">
      <c r="A11" s="1" t="n">
        <v>10.1094444444444</v>
      </c>
      <c r="B11" s="1" t="n">
        <v>4.84672833494998</v>
      </c>
      <c r="C11" s="0" t="n">
        <f aca="false">C10+1</f>
        <v>10</v>
      </c>
    </row>
    <row r="12" customFormat="false" ht="12.75" hidden="false" customHeight="false" outlineLevel="0" collapsed="false">
      <c r="A12" s="1" t="n">
        <v>1.02888888888889</v>
      </c>
      <c r="B12" s="1" t="n">
        <v>47.6045352625059</v>
      </c>
      <c r="C12" s="0" t="n">
        <f aca="false">C11+1</f>
        <v>11</v>
      </c>
    </row>
    <row r="13" customFormat="false" ht="12.75" hidden="false" customHeight="false" outlineLevel="0" collapsed="false">
      <c r="A13" s="1" t="n">
        <v>1.00722222222222</v>
      </c>
      <c r="B13" s="1" t="n">
        <v>48.5771095114995</v>
      </c>
      <c r="C13" s="0" t="n">
        <f aca="false">C12+1</f>
        <v>12</v>
      </c>
    </row>
    <row r="14" customFormat="false" ht="12.75" hidden="false" customHeight="false" outlineLevel="0" collapsed="false">
      <c r="A14" s="1" t="n">
        <v>1.02916666666667</v>
      </c>
      <c r="B14" s="1" t="n">
        <v>47.5788600484644</v>
      </c>
      <c r="C14" s="0" t="n">
        <f aca="false">C13+1</f>
        <v>13</v>
      </c>
    </row>
    <row r="15" customFormat="false" ht="12.75" hidden="false" customHeight="false" outlineLevel="0" collapsed="false">
      <c r="A15" s="1" t="n">
        <v>0.995277777777778</v>
      </c>
      <c r="B15" s="1" t="n">
        <v>49.3325957700033</v>
      </c>
      <c r="C15" s="0" t="n">
        <f aca="false">C14+1</f>
        <v>14</v>
      </c>
    </row>
    <row r="16" customFormat="false" ht="12.75" hidden="false" customHeight="false" outlineLevel="0" collapsed="false">
      <c r="A16" s="1" t="n">
        <v>0.959444444444444</v>
      </c>
      <c r="B16" s="1" t="n">
        <v>50.7217024609348</v>
      </c>
      <c r="C16" s="0" t="n">
        <f aca="false">C15+1</f>
        <v>15</v>
      </c>
    </row>
    <row r="17" customFormat="false" ht="12.75" hidden="false" customHeight="false" outlineLevel="0" collapsed="false">
      <c r="A17" s="1" t="n">
        <v>1.005</v>
      </c>
      <c r="B17" s="1" t="n">
        <v>48.4192580439026</v>
      </c>
      <c r="C17" s="0" t="n">
        <f aca="false">C16+1</f>
        <v>16</v>
      </c>
    </row>
    <row r="18" customFormat="false" ht="12.75" hidden="false" customHeight="false" outlineLevel="0" collapsed="false">
      <c r="A18" s="1" t="n">
        <v>1.04</v>
      </c>
      <c r="B18" s="1" t="n">
        <v>46.9896955178388</v>
      </c>
      <c r="C18" s="0" t="n">
        <f aca="false">C17+1</f>
        <v>17</v>
      </c>
    </row>
    <row r="19" customFormat="false" ht="12.75" hidden="false" customHeight="false" outlineLevel="0" collapsed="false">
      <c r="A19" s="1" t="n">
        <v>1.02666666666667</v>
      </c>
      <c r="B19" s="1" t="n">
        <v>47.832224500559</v>
      </c>
      <c r="C19" s="0" t="n">
        <f aca="false">C18+1</f>
        <v>18</v>
      </c>
    </row>
    <row r="20" customFormat="false" ht="12.75" hidden="false" customHeight="false" outlineLevel="0" collapsed="false">
      <c r="A20" s="1" t="n">
        <v>1.00138888888889</v>
      </c>
      <c r="B20" s="1" t="n">
        <v>48.761778397491</v>
      </c>
      <c r="C20" s="0" t="n">
        <f aca="false">C19+1</f>
        <v>19</v>
      </c>
    </row>
    <row r="21" customFormat="false" ht="12.75" hidden="false" customHeight="false" outlineLevel="0" collapsed="false">
      <c r="A21" s="1" t="n">
        <v>1.06388888888889</v>
      </c>
      <c r="B21" s="1" t="n">
        <v>45.9687397595938</v>
      </c>
      <c r="C21" s="0" t="n">
        <f aca="false">C20+1</f>
        <v>20</v>
      </c>
    </row>
    <row r="22" customFormat="false" ht="12.75" hidden="false" customHeight="false" outlineLevel="0" collapsed="false">
      <c r="A22" s="1" t="n">
        <v>1.09222222222222</v>
      </c>
      <c r="B22" s="1" t="n">
        <v>44.9748457366973</v>
      </c>
      <c r="C22" s="0" t="n">
        <f aca="false">C21+1</f>
        <v>21</v>
      </c>
    </row>
    <row r="23" customFormat="false" ht="12.75" hidden="false" customHeight="false" outlineLevel="0" collapsed="false">
      <c r="A23" s="1" t="n">
        <v>1.02305555555556</v>
      </c>
      <c r="B23" s="1" t="n">
        <v>48.0331458218385</v>
      </c>
      <c r="C23" s="0" t="n">
        <f aca="false">C22+1</f>
        <v>22</v>
      </c>
    </row>
    <row r="24" customFormat="false" ht="12.75" hidden="false" customHeight="false" outlineLevel="0" collapsed="false">
      <c r="A24" s="1" t="n">
        <v>1.07083333333333</v>
      </c>
      <c r="B24" s="1" t="n">
        <v>45.6698659282626</v>
      </c>
      <c r="C24" s="0" t="n">
        <f aca="false">C23+1</f>
        <v>23</v>
      </c>
    </row>
    <row r="25" customFormat="false" ht="12.75" hidden="false" customHeight="false" outlineLevel="0" collapsed="false">
      <c r="A25" s="1" t="n">
        <v>1.02722222222222</v>
      </c>
      <c r="B25" s="1" t="n">
        <v>47.9513782195077</v>
      </c>
      <c r="C25" s="0" t="n">
        <f aca="false">C24+1</f>
        <v>24</v>
      </c>
    </row>
    <row r="26" customFormat="false" ht="12.75" hidden="false" customHeight="false" outlineLevel="0" collapsed="false">
      <c r="A26" s="1" t="n">
        <v>0.993333333333333</v>
      </c>
      <c r="B26" s="1" t="n">
        <v>49.4937971973335</v>
      </c>
      <c r="C26" s="0" t="n">
        <f aca="false">C25+1</f>
        <v>25</v>
      </c>
    </row>
    <row r="27" customFormat="false" ht="12.75" hidden="false" customHeight="false" outlineLevel="0" collapsed="false">
      <c r="A27" s="1" t="n">
        <v>1.04</v>
      </c>
      <c r="B27" s="1" t="n">
        <v>46.7343965242548</v>
      </c>
      <c r="C27" s="0" t="n">
        <f aca="false">C26+1</f>
        <v>26</v>
      </c>
    </row>
    <row r="28" customFormat="false" ht="12.75" hidden="false" customHeight="false" outlineLevel="0" collapsed="false">
      <c r="A28" s="1" t="n">
        <v>1.04611111111111</v>
      </c>
      <c r="B28" s="1" t="n">
        <v>47.120192552847</v>
      </c>
      <c r="C28" s="0" t="n">
        <f aca="false">C27+1</f>
        <v>27</v>
      </c>
    </row>
    <row r="29" customFormat="false" ht="12.75" hidden="false" customHeight="false" outlineLevel="0" collapsed="false">
      <c r="A29" s="1" t="n">
        <v>1.05805555555556</v>
      </c>
      <c r="B29" s="1" t="n">
        <v>46.3228766342219</v>
      </c>
      <c r="C29" s="0" t="n">
        <f aca="false">C28+1</f>
        <v>28</v>
      </c>
    </row>
    <row r="30" customFormat="false" ht="12.75" hidden="false" customHeight="false" outlineLevel="0" collapsed="false">
      <c r="A30" s="1" t="n">
        <v>1.01166666666667</v>
      </c>
      <c r="B30" s="1" t="n">
        <v>48.2729669204561</v>
      </c>
      <c r="C30" s="0" t="n">
        <f aca="false">C29+1</f>
        <v>29</v>
      </c>
    </row>
    <row r="31" customFormat="false" ht="12.75" hidden="false" customHeight="false" outlineLevel="0" collapsed="false">
      <c r="A31" s="1" t="n">
        <v>1.03</v>
      </c>
      <c r="B31" s="1" t="n">
        <v>47.1774271566236</v>
      </c>
      <c r="C31" s="0" t="n">
        <f aca="false">C30+1</f>
        <v>30</v>
      </c>
    </row>
    <row r="32" customFormat="false" ht="12.75" hidden="false" customHeight="false" outlineLevel="0" collapsed="false">
      <c r="A32" s="1" t="n">
        <v>1.06833333333333</v>
      </c>
      <c r="B32" s="1" t="n">
        <v>45.7136426098933</v>
      </c>
      <c r="C32" s="0" t="n">
        <f aca="false">C31+1</f>
        <v>31</v>
      </c>
    </row>
    <row r="33" customFormat="false" ht="12.75" hidden="false" customHeight="false" outlineLevel="0" collapsed="false">
      <c r="A33" s="1" t="n">
        <v>1.03583333333333</v>
      </c>
      <c r="B33" s="1" t="n">
        <v>47.2867946773557</v>
      </c>
      <c r="C33" s="0" t="n">
        <f aca="false">C32+1</f>
        <v>32</v>
      </c>
    </row>
    <row r="34" customFormat="false" ht="12.75" hidden="false" customHeight="false" outlineLevel="0" collapsed="false">
      <c r="A34" s="1" t="n">
        <v>0.999444444444444</v>
      </c>
      <c r="B34" s="1" t="n">
        <v>48.5682995919229</v>
      </c>
      <c r="C34" s="0" t="n">
        <f aca="false">C33+1</f>
        <v>33</v>
      </c>
    </row>
    <row r="35" customFormat="false" ht="12.75" hidden="false" customHeight="false" outlineLevel="0" collapsed="false">
      <c r="A35" s="1" t="n">
        <v>1.08194444444444</v>
      </c>
      <c r="B35" s="1" t="n">
        <v>45.214539813771</v>
      </c>
      <c r="C35" s="0" t="n">
        <f aca="false">C34+1</f>
        <v>34</v>
      </c>
    </row>
    <row r="36" customFormat="false" ht="12.75" hidden="false" customHeight="false" outlineLevel="0" collapsed="false">
      <c r="A36" s="1" t="n">
        <v>1.05166666666667</v>
      </c>
      <c r="B36" s="1" t="n">
        <v>46.8594304695175</v>
      </c>
      <c r="C36" s="0" t="n">
        <f aca="false">C35+1</f>
        <v>35</v>
      </c>
    </row>
    <row r="37" customFormat="false" ht="12.75" hidden="false" customHeight="false" outlineLevel="0" collapsed="false">
      <c r="A37" s="1" t="n">
        <v>1.0075</v>
      </c>
      <c r="B37" s="1" t="n">
        <v>48.5456549941621</v>
      </c>
      <c r="C37" s="0" t="n">
        <f aca="false">C36+1</f>
        <v>36</v>
      </c>
    </row>
    <row r="38" customFormat="false" ht="12.75" hidden="false" customHeight="false" outlineLevel="0" collapsed="false">
      <c r="A38" s="1" t="n">
        <v>1.02805555555556</v>
      </c>
      <c r="B38" s="1" t="n">
        <v>47.8531355374041</v>
      </c>
      <c r="C38" s="0" t="n">
        <f aca="false">C37+1</f>
        <v>37</v>
      </c>
    </row>
    <row r="39" customFormat="false" ht="12.75" hidden="false" customHeight="false" outlineLevel="0" collapsed="false">
      <c r="A39" s="1" t="n">
        <v>1.01777777777778</v>
      </c>
      <c r="B39" s="1" t="n">
        <v>47.7252327960306</v>
      </c>
      <c r="C39" s="0" t="n">
        <f aca="false">C38+1</f>
        <v>38</v>
      </c>
    </row>
    <row r="40" customFormat="false" ht="12.75" hidden="false" customHeight="false" outlineLevel="0" collapsed="false">
      <c r="A40" s="1" t="n">
        <v>0.989722222222222</v>
      </c>
      <c r="B40" s="1" t="n">
        <v>49.4934798236711</v>
      </c>
      <c r="C40" s="0" t="n">
        <f aca="false">C39+1</f>
        <v>39</v>
      </c>
    </row>
    <row r="41" customFormat="false" ht="12.75" hidden="false" customHeight="false" outlineLevel="0" collapsed="false">
      <c r="A41" s="1" t="n">
        <v>1.03222222222222</v>
      </c>
      <c r="B41" s="1" t="n">
        <v>47.2897415220488</v>
      </c>
      <c r="C41" s="0" t="n">
        <f aca="false">C40+1</f>
        <v>40</v>
      </c>
    </row>
    <row r="42" customFormat="false" ht="12.75" hidden="false" customHeight="false" outlineLevel="0" collapsed="false">
      <c r="A42" s="1" t="n">
        <v>3.41083333333333</v>
      </c>
      <c r="B42" s="1" t="n">
        <v>14.3771840805209</v>
      </c>
      <c r="C42" s="0" t="n">
        <f aca="false">C41+1</f>
        <v>41</v>
      </c>
    </row>
    <row r="43" customFormat="false" ht="12.75" hidden="false" customHeight="false" outlineLevel="0" collapsed="false">
      <c r="A43" s="1" t="n">
        <v>3.37138888888889</v>
      </c>
      <c r="B43" s="1" t="n">
        <v>14.5502084028727</v>
      </c>
      <c r="C43" s="0" t="n">
        <f aca="false">C42+1</f>
        <v>42</v>
      </c>
    </row>
    <row r="44" customFormat="false" ht="12.75" hidden="false" customHeight="false" outlineLevel="0" collapsed="false">
      <c r="A44" s="1" t="n">
        <v>3.43444444444444</v>
      </c>
      <c r="B44" s="1" t="n">
        <v>14.281424617992</v>
      </c>
      <c r="C44" s="0" t="n">
        <f aca="false">C43+1</f>
        <v>43</v>
      </c>
    </row>
    <row r="45" customFormat="false" ht="12.75" hidden="false" customHeight="false" outlineLevel="0" collapsed="false">
      <c r="A45" s="1" t="n">
        <v>3.42111111111111</v>
      </c>
      <c r="B45" s="1" t="n">
        <v>14.3244737681458</v>
      </c>
      <c r="C45" s="0" t="n">
        <f aca="false">C44+1</f>
        <v>44</v>
      </c>
    </row>
    <row r="46" customFormat="false" ht="12.75" hidden="false" customHeight="false" outlineLevel="0" collapsed="false">
      <c r="A46" s="1" t="n">
        <v>3.45611111111111</v>
      </c>
      <c r="B46" s="1" t="n">
        <v>14.1770683404926</v>
      </c>
      <c r="C46" s="0" t="n">
        <f aca="false">C45+1</f>
        <v>45</v>
      </c>
    </row>
    <row r="47" customFormat="false" ht="12.75" hidden="false" customHeight="false" outlineLevel="0" collapsed="false">
      <c r="A47" s="1" t="n">
        <v>3.37111111111111</v>
      </c>
      <c r="B47" s="1" t="n">
        <v>14.5232434176759</v>
      </c>
      <c r="C47" s="0" t="n">
        <f aca="false">C46+1</f>
        <v>46</v>
      </c>
    </row>
    <row r="48" customFormat="false" ht="12.75" hidden="false" customHeight="false" outlineLevel="0" collapsed="false">
      <c r="A48" s="1" t="n">
        <v>3.40083333333333</v>
      </c>
      <c r="B48" s="1" t="n">
        <v>14.4167816173231</v>
      </c>
      <c r="C48" s="0" t="n">
        <f aca="false">C47+1</f>
        <v>47</v>
      </c>
    </row>
    <row r="49" customFormat="false" ht="12.75" hidden="false" customHeight="false" outlineLevel="0" collapsed="false">
      <c r="A49" s="1" t="n">
        <v>3.41388888888889</v>
      </c>
      <c r="B49" s="1" t="n">
        <v>14.331310237386</v>
      </c>
      <c r="C49" s="0" t="n">
        <f aca="false">C48+1</f>
        <v>48</v>
      </c>
    </row>
    <row r="50" customFormat="false" ht="12.75" hidden="false" customHeight="false" outlineLevel="0" collapsed="false">
      <c r="A50" s="1" t="n">
        <v>3.43333333333333</v>
      </c>
      <c r="B50" s="1" t="n">
        <v>14.2717766678184</v>
      </c>
      <c r="C50" s="0" t="n">
        <f aca="false">C49+1</f>
        <v>49</v>
      </c>
    </row>
    <row r="51" customFormat="false" ht="12.75" hidden="false" customHeight="false" outlineLevel="0" collapsed="false">
      <c r="A51" s="1" t="n">
        <v>3.4025</v>
      </c>
      <c r="B51" s="1" t="n">
        <v>14.413078958283</v>
      </c>
      <c r="C51" s="0" t="n">
        <f aca="false">C50+1</f>
        <v>50</v>
      </c>
    </row>
    <row r="52" customFormat="false" ht="12.75" hidden="false" customHeight="false" outlineLevel="0" collapsed="false">
      <c r="A52" s="1" t="n">
        <v>1.04888888888889</v>
      </c>
      <c r="B52" s="1" t="n">
        <v>46.6050709079797</v>
      </c>
      <c r="C52" s="0" t="n">
        <f aca="false">C51+1</f>
        <v>51</v>
      </c>
    </row>
    <row r="53" customFormat="false" ht="12.75" hidden="false" customHeight="false" outlineLevel="0" collapsed="false">
      <c r="A53" s="1" t="n">
        <v>1.01833333333333</v>
      </c>
      <c r="B53" s="1" t="n">
        <v>48.0303390890166</v>
      </c>
      <c r="C53" s="0" t="n">
        <f aca="false">C52+1</f>
        <v>52</v>
      </c>
    </row>
    <row r="54" customFormat="false" ht="12.75" hidden="false" customHeight="false" outlineLevel="0" collapsed="false">
      <c r="A54" s="1" t="n">
        <v>1.025</v>
      </c>
      <c r="B54" s="1" t="n">
        <v>47.9772134396786</v>
      </c>
      <c r="C54" s="0" t="n">
        <f aca="false">C53+1</f>
        <v>53</v>
      </c>
    </row>
    <row r="55" customFormat="false" ht="12.75" hidden="false" customHeight="false" outlineLevel="0" collapsed="false">
      <c r="A55" s="1" t="n">
        <v>0.995</v>
      </c>
      <c r="B55" s="1" t="n">
        <v>49.1450668700239</v>
      </c>
      <c r="C55" s="0" t="n">
        <f aca="false">C54+1</f>
        <v>54</v>
      </c>
    </row>
    <row r="56" customFormat="false" ht="12.75" hidden="false" customHeight="false" outlineLevel="0" collapsed="false">
      <c r="A56" s="1" t="n">
        <v>1.00638888888889</v>
      </c>
      <c r="B56" s="1" t="n">
        <v>48.9988832662306</v>
      </c>
      <c r="C56" s="0" t="n">
        <f aca="false">C55+1</f>
        <v>55</v>
      </c>
    </row>
    <row r="57" customFormat="false" ht="12.75" hidden="false" customHeight="false" outlineLevel="0" collapsed="false">
      <c r="A57" s="1" t="n">
        <v>1.03722222222222</v>
      </c>
      <c r="B57" s="1" t="n">
        <v>47.1780933555393</v>
      </c>
      <c r="C57" s="0" t="n">
        <f aca="false">C56+1</f>
        <v>56</v>
      </c>
    </row>
    <row r="58" customFormat="false" ht="12.75" hidden="false" customHeight="false" outlineLevel="0" collapsed="false">
      <c r="A58" s="1" t="n">
        <v>1.02777777777778</v>
      </c>
      <c r="B58" s="1" t="n">
        <v>47.6806382126548</v>
      </c>
      <c r="C58" s="0" t="n">
        <f aca="false">C57+1</f>
        <v>57</v>
      </c>
    </row>
    <row r="59" customFormat="false" ht="12.75" hidden="false" customHeight="false" outlineLevel="0" collapsed="false">
      <c r="A59" s="1" t="n">
        <v>1.00222222222222</v>
      </c>
      <c r="B59" s="1" t="n">
        <v>48.9296316064629</v>
      </c>
      <c r="C59" s="0" t="n">
        <f aca="false">C58+1</f>
        <v>58</v>
      </c>
    </row>
    <row r="60" customFormat="false" ht="12.75" hidden="false" customHeight="false" outlineLevel="0" collapsed="false">
      <c r="A60" s="1" t="n">
        <v>1.01222222222222</v>
      </c>
      <c r="B60" s="1" t="n">
        <v>48.2928764829644</v>
      </c>
      <c r="C60" s="0" t="n">
        <f aca="false">C59+1</f>
        <v>59</v>
      </c>
    </row>
    <row r="61" customFormat="false" ht="12.75" hidden="false" customHeight="false" outlineLevel="0" collapsed="false">
      <c r="A61" s="1" t="n">
        <v>1.02083333333333</v>
      </c>
      <c r="B61" s="1" t="n">
        <v>47.6837312604191</v>
      </c>
      <c r="C61" s="0" t="n">
        <f aca="false">C60+1</f>
        <v>60</v>
      </c>
    </row>
    <row r="62" customFormat="false" ht="12.75" hidden="false" customHeight="false" outlineLevel="0" collapsed="false">
      <c r="A62" s="1" t="n">
        <v>1.08472222222222</v>
      </c>
      <c r="B62" s="1" t="n">
        <v>45.1197363627644</v>
      </c>
      <c r="C62" s="0" t="n">
        <f aca="false">C61+1</f>
        <v>61</v>
      </c>
    </row>
    <row r="63" customFormat="false" ht="12.75" hidden="false" customHeight="false" outlineLevel="0" collapsed="false">
      <c r="A63" s="1" t="n">
        <v>1.02944444444444</v>
      </c>
      <c r="B63" s="1" t="n">
        <v>47.5381383910685</v>
      </c>
      <c r="C63" s="0" t="n">
        <f aca="false">C62+1</f>
        <v>62</v>
      </c>
    </row>
    <row r="64" customFormat="false" ht="12.75" hidden="false" customHeight="false" outlineLevel="0" collapsed="false">
      <c r="A64" s="1" t="n">
        <v>1.06611111111111</v>
      </c>
      <c r="B64" s="1" t="n">
        <v>45.9695629675237</v>
      </c>
      <c r="C64" s="0" t="n">
        <f aca="false">C63+1</f>
        <v>63</v>
      </c>
    </row>
    <row r="65" customFormat="false" ht="12.75" hidden="false" customHeight="false" outlineLevel="0" collapsed="false">
      <c r="A65" s="1" t="n">
        <v>1.03555555555556</v>
      </c>
      <c r="B65" s="1" t="n">
        <v>47.2544321577226</v>
      </c>
      <c r="C65" s="0" t="n">
        <f aca="false">C64+1</f>
        <v>64</v>
      </c>
    </row>
    <row r="66" customFormat="false" ht="12.75" hidden="false" customHeight="false" outlineLevel="0" collapsed="false">
      <c r="A66" s="1" t="n">
        <v>0.998611111111111</v>
      </c>
      <c r="B66" s="1" t="n">
        <v>49.1467372097478</v>
      </c>
      <c r="C66" s="0" t="n">
        <f aca="false">C65+1</f>
        <v>65</v>
      </c>
    </row>
    <row r="67" customFormat="false" ht="12.75" hidden="false" customHeight="false" outlineLevel="0" collapsed="false">
      <c r="A67" s="1" t="n">
        <v>1.04305555555556</v>
      </c>
      <c r="B67" s="1" t="n">
        <v>46.8523711705813</v>
      </c>
      <c r="C67" s="0" t="n">
        <f aca="false">C66+1</f>
        <v>66</v>
      </c>
    </row>
    <row r="68" customFormat="false" ht="12.75" hidden="false" customHeight="false" outlineLevel="0" collapsed="false">
      <c r="A68" s="1" t="n">
        <v>1.04138888888889</v>
      </c>
      <c r="B68" s="1" t="n">
        <v>47.3368819161281</v>
      </c>
      <c r="C68" s="0" t="n">
        <f aca="false">C67+1</f>
        <v>67</v>
      </c>
    </row>
    <row r="69" customFormat="false" ht="12.75" hidden="false" customHeight="false" outlineLevel="0" collapsed="false">
      <c r="A69" s="1" t="n">
        <v>1.05222222222222</v>
      </c>
      <c r="B69" s="1" t="n">
        <v>46.837703703574</v>
      </c>
      <c r="C69" s="0" t="n">
        <f aca="false">C68+1</f>
        <v>68</v>
      </c>
    </row>
    <row r="70" customFormat="false" ht="12.75" hidden="false" customHeight="false" outlineLevel="0" collapsed="false">
      <c r="A70" s="1" t="n">
        <v>0.998055555555556</v>
      </c>
      <c r="B70" s="1" t="n">
        <v>48.9401010048291</v>
      </c>
      <c r="C70" s="0" t="n">
        <f aca="false">C69+1</f>
        <v>69</v>
      </c>
    </row>
    <row r="71" customFormat="false" ht="12.75" hidden="false" customHeight="false" outlineLevel="0" collapsed="false">
      <c r="A71" s="1" t="n">
        <v>1.03138888888889</v>
      </c>
      <c r="B71" s="1" t="n">
        <v>46.989324338092</v>
      </c>
      <c r="C71" s="0" t="n">
        <f aca="false">C70+1</f>
        <v>70</v>
      </c>
    </row>
    <row r="72" customFormat="false" ht="12.75" hidden="false" customHeight="false" outlineLevel="0" collapsed="false">
      <c r="A72" s="1" t="n">
        <v>1.02055555555556</v>
      </c>
      <c r="B72" s="1" t="n">
        <v>48.1237375115231</v>
      </c>
      <c r="C72" s="0" t="n">
        <f aca="false">C71+1</f>
        <v>71</v>
      </c>
    </row>
    <row r="73" customFormat="false" ht="12.75" hidden="false" customHeight="false" outlineLevel="0" collapsed="false">
      <c r="A73" s="1" t="n">
        <v>1.0525</v>
      </c>
      <c r="B73" s="1" t="n">
        <v>46.2097852701435</v>
      </c>
      <c r="C73" s="0" t="n">
        <f aca="false">C72+1</f>
        <v>72</v>
      </c>
    </row>
    <row r="74" customFormat="false" ht="12.75" hidden="false" customHeight="false" outlineLevel="0" collapsed="false">
      <c r="A74" s="1" t="n">
        <v>1.035</v>
      </c>
      <c r="B74" s="1" t="n">
        <v>47.4897535748597</v>
      </c>
      <c r="C74" s="0" t="n">
        <f aca="false">C73+1</f>
        <v>73</v>
      </c>
    </row>
    <row r="75" customFormat="false" ht="12.75" hidden="false" customHeight="false" outlineLevel="0" collapsed="false">
      <c r="A75" s="1" t="n">
        <v>1.02194444444444</v>
      </c>
      <c r="B75" s="1" t="n">
        <v>48.1065420755134</v>
      </c>
      <c r="C75" s="0" t="n">
        <f aca="false">C74+1</f>
        <v>74</v>
      </c>
    </row>
    <row r="76" customFormat="false" ht="12.75" hidden="false" customHeight="false" outlineLevel="0" collapsed="false">
      <c r="A76" s="1" t="n">
        <v>1.02333333333333</v>
      </c>
      <c r="B76" s="1" t="n">
        <v>47.907662021282</v>
      </c>
      <c r="C76" s="0" t="n">
        <f aca="false">C75+1</f>
        <v>75</v>
      </c>
    </row>
    <row r="77" customFormat="false" ht="12.75" hidden="false" customHeight="false" outlineLevel="0" collapsed="false">
      <c r="A77" s="1" t="n">
        <v>0.991111111111111</v>
      </c>
      <c r="B77" s="1" t="n">
        <v>49.0243369609669</v>
      </c>
      <c r="C77" s="0" t="n">
        <f aca="false">C76+1</f>
        <v>76</v>
      </c>
    </row>
    <row r="78" customFormat="false" ht="12.75" hidden="false" customHeight="false" outlineLevel="0" collapsed="false">
      <c r="A78" s="1" t="n">
        <v>0.994722222222222</v>
      </c>
      <c r="B78" s="1" t="n">
        <v>49.404147118527</v>
      </c>
      <c r="C78" s="0" t="n">
        <f aca="false">C77+1</f>
        <v>77</v>
      </c>
    </row>
    <row r="79" customFormat="false" ht="12.75" hidden="false" customHeight="false" outlineLevel="0" collapsed="false">
      <c r="A79" s="1" t="n">
        <v>1.025</v>
      </c>
      <c r="B79" s="1" t="n">
        <v>47.9081901129655</v>
      </c>
      <c r="C79" s="0" t="n">
        <f aca="false">C78+1</f>
        <v>78</v>
      </c>
    </row>
    <row r="80" customFormat="false" ht="12.75" hidden="false" customHeight="false" outlineLevel="0" collapsed="false">
      <c r="A80" s="1" t="n">
        <v>1.02361111111111</v>
      </c>
      <c r="B80" s="1" t="n">
        <v>47.7230055964908</v>
      </c>
      <c r="C80" s="0" t="n">
        <f aca="false">C79+1</f>
        <v>79</v>
      </c>
    </row>
    <row r="81" customFormat="false" ht="12.75" hidden="false" customHeight="false" outlineLevel="0" collapsed="false">
      <c r="A81" s="1" t="n">
        <v>1.03333333333333</v>
      </c>
      <c r="B81" s="1" t="n">
        <v>47.1525871217772</v>
      </c>
      <c r="C81" s="0" t="n">
        <f aca="false">C80+1</f>
        <v>80</v>
      </c>
    </row>
    <row r="82" customFormat="false" ht="12.75" hidden="false" customHeight="false" outlineLevel="0" collapsed="false">
      <c r="A82" s="1" t="n">
        <v>23.7952777777778</v>
      </c>
      <c r="B82" s="1" t="n">
        <v>2.05907485382953</v>
      </c>
      <c r="C82" s="0" t="n">
        <f aca="false">C81+1</f>
        <v>81</v>
      </c>
    </row>
    <row r="83" customFormat="false" ht="12.75" hidden="false" customHeight="false" outlineLevel="0" collapsed="false">
      <c r="A83" s="1" t="n">
        <v>24.0052777777778</v>
      </c>
      <c r="B83" s="1" t="n">
        <v>2.04219327410819</v>
      </c>
      <c r="C83" s="0" t="n">
        <f aca="false">C82+1</f>
        <v>82</v>
      </c>
    </row>
    <row r="84" customFormat="false" ht="12.75" hidden="false" customHeight="false" outlineLevel="0" collapsed="false">
      <c r="A84" s="1" t="n">
        <v>24.0036111111111</v>
      </c>
      <c r="B84" s="1" t="n">
        <v>2.04263147591796</v>
      </c>
      <c r="C84" s="0" t="n">
        <f aca="false">C83+1</f>
        <v>83</v>
      </c>
    </row>
    <row r="85" customFormat="false" ht="12.75" hidden="false" customHeight="false" outlineLevel="0" collapsed="false">
      <c r="A85" s="1" t="n">
        <v>23.9288888888889</v>
      </c>
      <c r="B85" s="1" t="n">
        <v>2.04812147048216</v>
      </c>
      <c r="C85" s="0" t="n">
        <f aca="false">C84+1</f>
        <v>84</v>
      </c>
    </row>
    <row r="86" customFormat="false" ht="12.75" hidden="false" customHeight="false" outlineLevel="0" collapsed="false">
      <c r="A86" s="1" t="n">
        <v>24.0213888888889</v>
      </c>
      <c r="B86" s="1" t="n">
        <v>2.03986257555337</v>
      </c>
      <c r="C86" s="0" t="n">
        <f aca="false">C85+1</f>
        <v>85</v>
      </c>
    </row>
    <row r="87" customFormat="false" ht="12.75" hidden="false" customHeight="false" outlineLevel="0" collapsed="false">
      <c r="A87" s="1" t="n">
        <v>23.9883333333333</v>
      </c>
      <c r="B87" s="1" t="n">
        <v>2.04270825799175</v>
      </c>
      <c r="C87" s="0" t="n">
        <f aca="false">C86+1</f>
        <v>86</v>
      </c>
    </row>
    <row r="88" customFormat="false" ht="12.75" hidden="false" customHeight="false" outlineLevel="0" collapsed="false">
      <c r="A88" s="1" t="n">
        <v>24.0586111111111</v>
      </c>
      <c r="B88" s="1" t="n">
        <v>2.03703332142388</v>
      </c>
      <c r="C88" s="0" t="n">
        <f aca="false">C87+1</f>
        <v>87</v>
      </c>
    </row>
    <row r="89" customFormat="false" ht="12.75" hidden="false" customHeight="false" outlineLevel="0" collapsed="false">
      <c r="A89" s="1" t="n">
        <v>24.2230555555556</v>
      </c>
      <c r="B89" s="1" t="n">
        <v>2.02277405155888</v>
      </c>
      <c r="C89" s="0" t="n">
        <f aca="false">C88+1</f>
        <v>88</v>
      </c>
    </row>
    <row r="90" customFormat="false" ht="12.75" hidden="false" customHeight="false" outlineLevel="0" collapsed="false">
      <c r="A90" s="1" t="n">
        <v>23.8788888888889</v>
      </c>
      <c r="B90" s="1" t="n">
        <v>2.05185878300122</v>
      </c>
      <c r="C90" s="0" t="n">
        <f aca="false">C89+1</f>
        <v>89</v>
      </c>
    </row>
    <row r="91" customFormat="false" ht="12.75" hidden="false" customHeight="false" outlineLevel="0" collapsed="false">
      <c r="A91" s="1" t="n">
        <v>24.0366666666667</v>
      </c>
      <c r="B91" s="1" t="n">
        <v>2.03907468319254</v>
      </c>
      <c r="C91" s="0" t="n">
        <f aca="false">C90+1</f>
        <v>90</v>
      </c>
    </row>
    <row r="92" customFormat="false" ht="12.75" hidden="false" customHeight="false" outlineLevel="0" collapsed="false">
      <c r="A92" s="1" t="n">
        <v>2.54027777777778</v>
      </c>
      <c r="B92" s="1" t="n">
        <v>19.3172507451582</v>
      </c>
      <c r="C92" s="0" t="n">
        <f aca="false">C91+1</f>
        <v>91</v>
      </c>
    </row>
    <row r="93" customFormat="false" ht="12.75" hidden="false" customHeight="false" outlineLevel="0" collapsed="false">
      <c r="A93" s="1" t="n">
        <v>2.35388888888889</v>
      </c>
      <c r="B93" s="1" t="n">
        <v>20.7821894665425</v>
      </c>
      <c r="C93" s="0" t="n">
        <f aca="false">C92+1</f>
        <v>92</v>
      </c>
    </row>
    <row r="94" customFormat="false" ht="12.75" hidden="false" customHeight="false" outlineLevel="0" collapsed="false">
      <c r="A94" s="1" t="n">
        <v>2.36</v>
      </c>
      <c r="B94" s="1" t="n">
        <v>20.8748890341909</v>
      </c>
      <c r="C94" s="0" t="n">
        <f aca="false">C93+1</f>
        <v>93</v>
      </c>
    </row>
    <row r="95" customFormat="false" ht="12.75" hidden="false" customHeight="false" outlineLevel="0" collapsed="false">
      <c r="A95" s="1" t="n">
        <v>2.42527777777778</v>
      </c>
      <c r="B95" s="1" t="n">
        <v>20.1629120728589</v>
      </c>
      <c r="C95" s="0" t="n">
        <f aca="false">C94+1</f>
        <v>94</v>
      </c>
    </row>
    <row r="96" customFormat="false" ht="12.75" hidden="false" customHeight="false" outlineLevel="0" collapsed="false">
      <c r="A96" s="1" t="n">
        <v>2.395</v>
      </c>
      <c r="B96" s="1" t="n">
        <v>20.4059129843745</v>
      </c>
      <c r="C96" s="0" t="n">
        <f aca="false">C95+1</f>
        <v>95</v>
      </c>
    </row>
    <row r="97" customFormat="false" ht="12.75" hidden="false" customHeight="false" outlineLevel="0" collapsed="false">
      <c r="A97" s="1" t="n">
        <v>2.42111111111111</v>
      </c>
      <c r="B97" s="1" t="n">
        <v>20.1918387078388</v>
      </c>
      <c r="C97" s="0" t="n">
        <f aca="false">C96+1</f>
        <v>96</v>
      </c>
    </row>
    <row r="98" customFormat="false" ht="12.75" hidden="false" customHeight="false" outlineLevel="0" collapsed="false">
      <c r="A98" s="1" t="n">
        <v>2.4175</v>
      </c>
      <c r="B98" s="1" t="n">
        <v>20.2922285037699</v>
      </c>
      <c r="C98" s="0" t="n">
        <f aca="false">C97+1</f>
        <v>97</v>
      </c>
    </row>
    <row r="99" customFormat="false" ht="12.75" hidden="false" customHeight="false" outlineLevel="0" collapsed="false">
      <c r="A99" s="1" t="n">
        <v>2.37722222222222</v>
      </c>
      <c r="B99" s="1" t="n">
        <v>20.5594794115662</v>
      </c>
      <c r="C99" s="0" t="n">
        <f aca="false">C98+1</f>
        <v>98</v>
      </c>
    </row>
    <row r="100" customFormat="false" ht="12.75" hidden="false" customHeight="false" outlineLevel="0" collapsed="false">
      <c r="A100" s="1" t="n">
        <v>2.37111111111111</v>
      </c>
      <c r="B100" s="1" t="n">
        <v>20.7370878579128</v>
      </c>
      <c r="C100" s="0" t="n">
        <f aca="false">C99+1</f>
        <v>99</v>
      </c>
    </row>
    <row r="101" customFormat="false" ht="12.75" hidden="false" customHeight="false" outlineLevel="0" collapsed="false">
      <c r="A101" s="1" t="n">
        <v>2.44222222222222</v>
      </c>
      <c r="B101" s="1" t="n">
        <v>19.9710750519645</v>
      </c>
      <c r="C101" s="0" t="n">
        <f aca="false">C100+1</f>
        <v>100</v>
      </c>
    </row>
    <row r="102" customFormat="false" ht="12.75" hidden="false" customHeight="false" outlineLevel="0" collapsed="false">
      <c r="A102" s="1" t="n">
        <v>4.13027777777778</v>
      </c>
      <c r="B102" s="1" t="n">
        <v>11.8677767076416</v>
      </c>
      <c r="C102" s="0" t="n">
        <f aca="false">C101+1</f>
        <v>101</v>
      </c>
    </row>
    <row r="103" customFormat="false" ht="12.75" hidden="false" customHeight="false" outlineLevel="0" collapsed="false">
      <c r="A103" s="1" t="n">
        <v>3.95777777777778</v>
      </c>
      <c r="B103" s="1" t="n">
        <v>12.4100745607608</v>
      </c>
      <c r="C103" s="0" t="n">
        <f aca="false">C102+1</f>
        <v>102</v>
      </c>
    </row>
    <row r="104" customFormat="false" ht="12.75" hidden="false" customHeight="false" outlineLevel="0" collapsed="false">
      <c r="A104" s="1" t="n">
        <v>4.16083333333333</v>
      </c>
      <c r="B104" s="1" t="n">
        <v>11.786063371084</v>
      </c>
      <c r="C104" s="0" t="n">
        <f aca="false">C103+1</f>
        <v>103</v>
      </c>
    </row>
    <row r="105" customFormat="false" ht="12.75" hidden="false" customHeight="false" outlineLevel="0" collapsed="false">
      <c r="A105" s="1" t="n">
        <v>3.97083333333333</v>
      </c>
      <c r="B105" s="1" t="n">
        <v>12.3329706602162</v>
      </c>
      <c r="C105" s="0" t="n">
        <f aca="false">C104+1</f>
        <v>104</v>
      </c>
    </row>
    <row r="106" customFormat="false" ht="12.75" hidden="false" customHeight="false" outlineLevel="0" collapsed="false">
      <c r="A106" s="1" t="n">
        <v>3.855</v>
      </c>
      <c r="B106" s="1" t="n">
        <v>12.7290152244228</v>
      </c>
      <c r="C106" s="0" t="n">
        <f aca="false">C105+1</f>
        <v>105</v>
      </c>
    </row>
    <row r="107" customFormat="false" ht="12.75" hidden="false" customHeight="false" outlineLevel="0" collapsed="false">
      <c r="A107" s="1" t="n">
        <v>4.13972222222222</v>
      </c>
      <c r="B107" s="1" t="n">
        <v>11.82923947428</v>
      </c>
      <c r="C107" s="0" t="n">
        <f aca="false">C106+1</f>
        <v>106</v>
      </c>
    </row>
    <row r="108" customFormat="false" ht="12.75" hidden="false" customHeight="false" outlineLevel="0" collapsed="false">
      <c r="A108" s="1" t="n">
        <v>4.08166666666667</v>
      </c>
      <c r="B108" s="1" t="n">
        <v>11.9967503555959</v>
      </c>
      <c r="C108" s="0" t="n">
        <f aca="false">C107+1</f>
        <v>107</v>
      </c>
    </row>
    <row r="109" customFormat="false" ht="12.75" hidden="false" customHeight="false" outlineLevel="0" collapsed="false">
      <c r="A109" s="1" t="n">
        <v>3.96555555555556</v>
      </c>
      <c r="B109" s="1" t="n">
        <v>12.387748053142</v>
      </c>
      <c r="C109" s="0" t="n">
        <f aca="false">C108+1</f>
        <v>108</v>
      </c>
    </row>
    <row r="110" customFormat="false" ht="12.75" hidden="false" customHeight="false" outlineLevel="0" collapsed="false">
      <c r="A110" s="1" t="n">
        <v>3.99666666666667</v>
      </c>
      <c r="B110" s="1" t="n">
        <v>12.2370959730916</v>
      </c>
      <c r="C110" s="0" t="n">
        <f aca="false">C109+1</f>
        <v>109</v>
      </c>
    </row>
    <row r="111" customFormat="false" ht="12.75" hidden="false" customHeight="false" outlineLevel="0" collapsed="false">
      <c r="A111" s="1" t="n">
        <v>3.94861111111111</v>
      </c>
      <c r="B111" s="1" t="n">
        <v>12.3776814227099</v>
      </c>
      <c r="C111" s="0" t="n">
        <f aca="false">C110+1</f>
        <v>110</v>
      </c>
    </row>
    <row r="112" customFormat="false" ht="12.75" hidden="false" customHeight="false" outlineLevel="0" collapsed="false">
      <c r="A112" s="1" t="n">
        <v>2.51222222222222</v>
      </c>
      <c r="B112" s="1" t="n">
        <v>19.484731407509</v>
      </c>
      <c r="C112" s="0" t="n">
        <f aca="false">C111+1</f>
        <v>111</v>
      </c>
    </row>
    <row r="113" customFormat="false" ht="12.75" hidden="false" customHeight="false" outlineLevel="0" collapsed="false">
      <c r="A113" s="1" t="n">
        <v>2.39138888888889</v>
      </c>
      <c r="B113" s="1" t="n">
        <v>20.4209076931485</v>
      </c>
      <c r="C113" s="0" t="n">
        <f aca="false">C112+1</f>
        <v>112</v>
      </c>
    </row>
    <row r="114" customFormat="false" ht="12.75" hidden="false" customHeight="false" outlineLevel="0" collapsed="false">
      <c r="A114" s="1" t="n">
        <v>2.38777777777778</v>
      </c>
      <c r="B114" s="1" t="n">
        <v>20.4124566909698</v>
      </c>
      <c r="C114" s="0" t="n">
        <f aca="false">C113+1</f>
        <v>113</v>
      </c>
    </row>
    <row r="115" customFormat="false" ht="12.75" hidden="false" customHeight="false" outlineLevel="0" collapsed="false">
      <c r="A115" s="1" t="n">
        <v>2.36861111111111</v>
      </c>
      <c r="B115" s="1" t="n">
        <v>20.6177315419989</v>
      </c>
      <c r="C115" s="0" t="n">
        <f aca="false">C114+1</f>
        <v>114</v>
      </c>
    </row>
    <row r="116" customFormat="false" ht="12.75" hidden="false" customHeight="false" outlineLevel="0" collapsed="false">
      <c r="A116" s="1" t="n">
        <v>2.38166666666667</v>
      </c>
      <c r="B116" s="1" t="n">
        <v>20.6024481307715</v>
      </c>
      <c r="C116" s="0" t="n">
        <f aca="false">C115+1</f>
        <v>115</v>
      </c>
    </row>
    <row r="117" customFormat="false" ht="12.75" hidden="false" customHeight="false" outlineLevel="0" collapsed="false">
      <c r="A117" s="1" t="n">
        <v>2.43861111111111</v>
      </c>
      <c r="B117" s="1" t="n">
        <v>20.0464046661322</v>
      </c>
      <c r="C117" s="0" t="n">
        <f aca="false">C116+1</f>
        <v>116</v>
      </c>
    </row>
    <row r="118" customFormat="false" ht="12.75" hidden="false" customHeight="false" outlineLevel="0" collapsed="false">
      <c r="A118" s="1" t="n">
        <v>2.34388888888889</v>
      </c>
      <c r="B118" s="1" t="n">
        <v>20.9212073848902</v>
      </c>
      <c r="C118" s="0" t="n">
        <f aca="false">C117+1</f>
        <v>117</v>
      </c>
    </row>
    <row r="119" customFormat="false" ht="12.75" hidden="false" customHeight="false" outlineLevel="0" collapsed="false">
      <c r="A119" s="1" t="n">
        <v>2.34722222222222</v>
      </c>
      <c r="B119" s="1" t="n">
        <v>20.7813251296411</v>
      </c>
      <c r="C119" s="0" t="n">
        <f aca="false">C118+1</f>
        <v>118</v>
      </c>
    </row>
    <row r="120" customFormat="false" ht="12.75" hidden="false" customHeight="false" outlineLevel="0" collapsed="false">
      <c r="A120" s="1" t="n">
        <v>2.33555555555556</v>
      </c>
      <c r="B120" s="1" t="n">
        <v>20.9635471052856</v>
      </c>
      <c r="C120" s="0" t="n">
        <f aca="false">C119+1</f>
        <v>119</v>
      </c>
    </row>
    <row r="121" customFormat="false" ht="12.75" hidden="false" customHeight="false" outlineLevel="0" collapsed="false">
      <c r="A121" s="1" t="n">
        <v>2.43388888888889</v>
      </c>
      <c r="B121" s="1" t="n">
        <v>20.1514201427101</v>
      </c>
      <c r="C121" s="0" t="n">
        <f aca="false">C120+1</f>
        <v>120</v>
      </c>
    </row>
    <row r="122" customFormat="false" ht="12.75" hidden="false" customHeight="false" outlineLevel="0" collapsed="false">
      <c r="A122" s="1" t="n">
        <v>6.04611111111111</v>
      </c>
      <c r="B122" s="1" t="n">
        <v>8.10260382452115</v>
      </c>
      <c r="C122" s="0" t="n">
        <f aca="false">C121+1</f>
        <v>121</v>
      </c>
    </row>
    <row r="123" customFormat="false" ht="12.75" hidden="false" customHeight="false" outlineLevel="0" collapsed="false">
      <c r="A123" s="1" t="n">
        <v>5.97416666666667</v>
      </c>
      <c r="B123" s="1" t="n">
        <v>8.20358890035617</v>
      </c>
      <c r="C123" s="0" t="n">
        <f aca="false">C122+1</f>
        <v>122</v>
      </c>
    </row>
    <row r="124" customFormat="false" ht="12.75" hidden="false" customHeight="false" outlineLevel="0" collapsed="false">
      <c r="A124" s="1" t="n">
        <v>6.04361111111111</v>
      </c>
      <c r="B124" s="1" t="n">
        <v>8.10882014320247</v>
      </c>
      <c r="C124" s="0" t="n">
        <f aca="false">C123+1</f>
        <v>123</v>
      </c>
    </row>
    <row r="125" customFormat="false" ht="12.75" hidden="false" customHeight="false" outlineLevel="0" collapsed="false">
      <c r="A125" s="1" t="n">
        <v>6.01361111111111</v>
      </c>
      <c r="B125" s="1" t="n">
        <v>8.15198034656981</v>
      </c>
      <c r="C125" s="0" t="n">
        <f aca="false">C124+1</f>
        <v>124</v>
      </c>
    </row>
    <row r="126" customFormat="false" ht="12.75" hidden="false" customHeight="false" outlineLevel="0" collapsed="false">
      <c r="A126" s="1" t="n">
        <v>6.09222222222222</v>
      </c>
      <c r="B126" s="1" t="n">
        <v>8.04053852986706</v>
      </c>
      <c r="C126" s="0" t="n">
        <f aca="false">C125+1</f>
        <v>125</v>
      </c>
    </row>
    <row r="127" customFormat="false" ht="12.75" hidden="false" customHeight="false" outlineLevel="0" collapsed="false">
      <c r="A127" s="1" t="n">
        <v>5.97444444444444</v>
      </c>
      <c r="B127" s="1" t="n">
        <v>8.20087577315799</v>
      </c>
      <c r="C127" s="0" t="n">
        <f aca="false">C126+1</f>
        <v>126</v>
      </c>
    </row>
    <row r="128" customFormat="false" ht="12.75" hidden="false" customHeight="false" outlineLevel="0" collapsed="false">
      <c r="A128" s="1" t="n">
        <v>6.03083333333333</v>
      </c>
      <c r="B128" s="1" t="n">
        <v>8.12695147499808</v>
      </c>
      <c r="C128" s="0" t="n">
        <f aca="false">C127+1</f>
        <v>127</v>
      </c>
    </row>
    <row r="129" customFormat="false" ht="12.75" hidden="false" customHeight="false" outlineLevel="0" collapsed="false">
      <c r="A129" s="1" t="n">
        <v>6.02166666666667</v>
      </c>
      <c r="B129" s="1" t="n">
        <v>8.13717276767158</v>
      </c>
      <c r="C129" s="0" t="n">
        <f aca="false">C128+1</f>
        <v>128</v>
      </c>
    </row>
    <row r="130" customFormat="false" ht="12.75" hidden="false" customHeight="false" outlineLevel="0" collapsed="false">
      <c r="A130" s="1" t="n">
        <v>6.04777777777778</v>
      </c>
      <c r="B130" s="1" t="n">
        <v>8.10349342586063</v>
      </c>
      <c r="C130" s="0" t="n">
        <f aca="false">C129+1</f>
        <v>129</v>
      </c>
    </row>
    <row r="131" customFormat="false" ht="12.75" hidden="false" customHeight="false" outlineLevel="0" collapsed="false">
      <c r="A131" s="1" t="n">
        <v>6.01361111111111</v>
      </c>
      <c r="B131" s="1" t="n">
        <v>8.14659986687332</v>
      </c>
      <c r="C131" s="0" t="n">
        <f aca="false">C130+1</f>
        <v>130</v>
      </c>
    </row>
    <row r="132" customFormat="false" ht="12.75" hidden="false" customHeight="false" outlineLevel="0" collapsed="false">
      <c r="A132" s="1" t="n">
        <v>2.53638888888889</v>
      </c>
      <c r="B132" s="1" t="n">
        <v>19.3468263254806</v>
      </c>
      <c r="C132" s="0" t="n">
        <f aca="false">C131+1</f>
        <v>131</v>
      </c>
    </row>
    <row r="133" customFormat="false" ht="12.75" hidden="false" customHeight="false" outlineLevel="0" collapsed="false">
      <c r="A133" s="1" t="n">
        <v>2.41166666666667</v>
      </c>
      <c r="B133" s="1" t="n">
        <v>20.3253561562956</v>
      </c>
      <c r="C133" s="0" t="n">
        <f aca="false">C132+1</f>
        <v>132</v>
      </c>
    </row>
    <row r="134" customFormat="false" ht="12.75" hidden="false" customHeight="false" outlineLevel="0" collapsed="false">
      <c r="A134" s="1" t="n">
        <v>2.39638888888889</v>
      </c>
      <c r="B134" s="1" t="n">
        <v>20.4482157312333</v>
      </c>
      <c r="C134" s="0" t="n">
        <f aca="false">C133+1</f>
        <v>133</v>
      </c>
    </row>
    <row r="135" customFormat="false" ht="12.75" hidden="false" customHeight="false" outlineLevel="0" collapsed="false">
      <c r="A135" s="1" t="n">
        <v>2.47055555555556</v>
      </c>
      <c r="B135" s="1" t="n">
        <v>19.7949865571608</v>
      </c>
      <c r="C135" s="0" t="n">
        <f aca="false">C134+1</f>
        <v>134</v>
      </c>
    </row>
    <row r="136" customFormat="false" ht="12.75" hidden="false" customHeight="false" outlineLevel="0" collapsed="false">
      <c r="A136" s="1" t="n">
        <v>2.4075</v>
      </c>
      <c r="B136" s="1" t="n">
        <v>20.3689542061861</v>
      </c>
      <c r="C136" s="0" t="n">
        <f aca="false">C135+1</f>
        <v>135</v>
      </c>
    </row>
    <row r="137" customFormat="false" ht="12.75" hidden="false" customHeight="false" outlineLevel="0" collapsed="false">
      <c r="A137" s="1" t="n">
        <v>2.41083333333333</v>
      </c>
      <c r="B137" s="1" t="n">
        <v>20.191879522948</v>
      </c>
      <c r="C137" s="0" t="n">
        <f aca="false">C136+1</f>
        <v>136</v>
      </c>
    </row>
    <row r="138" customFormat="false" ht="12.75" hidden="false" customHeight="false" outlineLevel="0" collapsed="false">
      <c r="A138" s="1" t="n">
        <v>2.35472222222222</v>
      </c>
      <c r="B138" s="1" t="n">
        <v>20.8040937629043</v>
      </c>
      <c r="C138" s="0" t="n">
        <f aca="false">C137+1</f>
        <v>137</v>
      </c>
    </row>
    <row r="139" customFormat="false" ht="12.75" hidden="false" customHeight="false" outlineLevel="0" collapsed="false">
      <c r="A139" s="1" t="n">
        <v>2.26138888888889</v>
      </c>
      <c r="B139" s="1" t="n">
        <v>21.6858660306322</v>
      </c>
      <c r="C139" s="0" t="n">
        <f aca="false">C138+1</f>
        <v>138</v>
      </c>
    </row>
    <row r="140" customFormat="false" ht="12.75" hidden="false" customHeight="false" outlineLevel="0" collapsed="false">
      <c r="A140" s="1" t="n">
        <v>2.41138888888889</v>
      </c>
      <c r="B140" s="1" t="n">
        <v>20.3206840970665</v>
      </c>
      <c r="C140" s="0" t="n">
        <f aca="false">C139+1</f>
        <v>139</v>
      </c>
    </row>
    <row r="141" customFormat="false" ht="12.75" hidden="false" customHeight="false" outlineLevel="0" collapsed="false">
      <c r="A141" s="1" t="n">
        <v>2.39388888888889</v>
      </c>
      <c r="B141" s="1" t="n">
        <v>20.3937272626615</v>
      </c>
      <c r="C141" s="0" t="n">
        <f aca="false">C140+1</f>
        <v>140</v>
      </c>
    </row>
    <row r="142" customFormat="false" ht="12.75" hidden="false" customHeight="false" outlineLevel="0" collapsed="false">
      <c r="A142" s="1" t="n">
        <v>4.18888888888889</v>
      </c>
      <c r="B142" s="1" t="n">
        <v>11.6871515854427</v>
      </c>
      <c r="C142" s="0" t="n">
        <f aca="false">C141+1</f>
        <v>141</v>
      </c>
    </row>
    <row r="143" customFormat="false" ht="12.75" hidden="false" customHeight="false" outlineLevel="0" collapsed="false">
      <c r="A143" s="1" t="n">
        <v>4.01555555555556</v>
      </c>
      <c r="B143" s="1" t="n">
        <v>12.2193210206215</v>
      </c>
      <c r="C143" s="0" t="n">
        <f aca="false">C142+1</f>
        <v>142</v>
      </c>
    </row>
    <row r="144" customFormat="false" ht="12.75" hidden="false" customHeight="false" outlineLevel="0" collapsed="false">
      <c r="A144" s="1" t="n">
        <v>4.14833333333333</v>
      </c>
      <c r="B144" s="1" t="n">
        <v>11.8366051452833</v>
      </c>
      <c r="C144" s="0" t="n">
        <f aca="false">C143+1</f>
        <v>143</v>
      </c>
    </row>
    <row r="145" customFormat="false" ht="12.75" hidden="false" customHeight="false" outlineLevel="0" collapsed="false">
      <c r="A145" s="1" t="n">
        <v>3.98805555555556</v>
      </c>
      <c r="B145" s="1" t="n">
        <v>12.2706284180516</v>
      </c>
      <c r="C145" s="0" t="n">
        <f aca="false">C144+1</f>
        <v>144</v>
      </c>
    </row>
    <row r="146" customFormat="false" ht="12.75" hidden="false" customHeight="false" outlineLevel="0" collapsed="false">
      <c r="A146" s="1" t="n">
        <v>3.84416666666667</v>
      </c>
      <c r="B146" s="1" t="n">
        <v>12.7715170573964</v>
      </c>
      <c r="C146" s="0" t="n">
        <f aca="false">C145+1</f>
        <v>145</v>
      </c>
    </row>
    <row r="147" customFormat="false" ht="12.75" hidden="false" customHeight="false" outlineLevel="0" collapsed="false">
      <c r="A147" s="1" t="n">
        <v>4.05888888888889</v>
      </c>
      <c r="B147" s="1" t="n">
        <v>12.0945958887275</v>
      </c>
      <c r="C147" s="0" t="n">
        <f aca="false">C146+1</f>
        <v>146</v>
      </c>
    </row>
    <row r="148" customFormat="false" ht="12.75" hidden="false" customHeight="false" outlineLevel="0" collapsed="false">
      <c r="A148" s="1" t="n">
        <v>4.07833333333333</v>
      </c>
      <c r="B148" s="1" t="n">
        <v>11.995852335085</v>
      </c>
      <c r="C148" s="0" t="n">
        <f aca="false">C147+1</f>
        <v>147</v>
      </c>
    </row>
    <row r="149" customFormat="false" ht="12.75" hidden="false" customHeight="false" outlineLevel="0" collapsed="false">
      <c r="A149" s="1" t="n">
        <v>3.93916666666667</v>
      </c>
      <c r="B149" s="1" t="n">
        <v>12.4481156675263</v>
      </c>
      <c r="C149" s="0" t="n">
        <f aca="false">C148+1</f>
        <v>148</v>
      </c>
    </row>
    <row r="150" customFormat="false" ht="12.75" hidden="false" customHeight="false" outlineLevel="0" collapsed="false">
      <c r="A150" s="1" t="n">
        <v>4.00333333333333</v>
      </c>
      <c r="B150" s="1" t="n">
        <v>12.2100489516845</v>
      </c>
      <c r="C150" s="0" t="n">
        <f aca="false">C149+1</f>
        <v>149</v>
      </c>
    </row>
    <row r="151" customFormat="false" ht="12.75" hidden="false" customHeight="false" outlineLevel="0" collapsed="false">
      <c r="A151" s="1" t="n">
        <v>3.96388888888889</v>
      </c>
      <c r="B151" s="1" t="n">
        <v>12.3104146180056</v>
      </c>
      <c r="C151" s="0" t="n">
        <f aca="false">C150+1</f>
        <v>150</v>
      </c>
    </row>
    <row r="152" customFormat="false" ht="12.75" hidden="false" customHeight="false" outlineLevel="0" collapsed="false">
      <c r="A152" s="1" t="n">
        <v>2.49555555555556</v>
      </c>
      <c r="B152" s="1" t="n">
        <v>19.6770090792399</v>
      </c>
      <c r="C152" s="0" t="n">
        <f aca="false">C151+1</f>
        <v>151</v>
      </c>
    </row>
    <row r="153" customFormat="false" ht="12.75" hidden="false" customHeight="false" outlineLevel="0" collapsed="false">
      <c r="A153" s="1" t="n">
        <v>2.345</v>
      </c>
      <c r="B153" s="1" t="n">
        <v>20.9067386804152</v>
      </c>
      <c r="C153" s="0" t="n">
        <f aca="false">C152+1</f>
        <v>152</v>
      </c>
    </row>
    <row r="154" customFormat="false" ht="12.75" hidden="false" customHeight="false" outlineLevel="0" collapsed="false">
      <c r="A154" s="1" t="n">
        <v>2.42777777777778</v>
      </c>
      <c r="B154" s="1" t="n">
        <v>20.1062857434018</v>
      </c>
      <c r="C154" s="0" t="n">
        <f aca="false">C153+1</f>
        <v>153</v>
      </c>
    </row>
    <row r="155" customFormat="false" ht="12.75" hidden="false" customHeight="false" outlineLevel="0" collapsed="false">
      <c r="A155" s="1" t="n">
        <v>2.45916666666667</v>
      </c>
      <c r="B155" s="1" t="n">
        <v>19.9033720074989</v>
      </c>
      <c r="C155" s="0" t="n">
        <f aca="false">C154+1</f>
        <v>154</v>
      </c>
    </row>
    <row r="156" customFormat="false" ht="12.75" hidden="false" customHeight="false" outlineLevel="0" collapsed="false">
      <c r="A156" s="1" t="n">
        <v>2.4275</v>
      </c>
      <c r="B156" s="1" t="n">
        <v>20.1572831223449</v>
      </c>
      <c r="C156" s="0" t="n">
        <f aca="false">C155+1</f>
        <v>155</v>
      </c>
    </row>
    <row r="157" customFormat="false" ht="12.75" hidden="false" customHeight="false" outlineLevel="0" collapsed="false">
      <c r="A157" s="1" t="n">
        <v>2.35333333333333</v>
      </c>
      <c r="B157" s="1" t="n">
        <v>20.7506734314212</v>
      </c>
      <c r="C157" s="0" t="n">
        <f aca="false">C156+1</f>
        <v>156</v>
      </c>
    </row>
    <row r="158" customFormat="false" ht="12.75" hidden="false" customHeight="false" outlineLevel="0" collapsed="false">
      <c r="A158" s="1" t="n">
        <v>2.39138888888889</v>
      </c>
      <c r="B158" s="1" t="n">
        <v>20.4956024768588</v>
      </c>
      <c r="C158" s="0" t="n">
        <f aca="false">C157+1</f>
        <v>157</v>
      </c>
    </row>
    <row r="159" customFormat="false" ht="12.75" hidden="false" customHeight="false" outlineLevel="0" collapsed="false">
      <c r="A159" s="1" t="n">
        <v>2.34583333333333</v>
      </c>
      <c r="B159" s="1" t="n">
        <v>20.8616419688797</v>
      </c>
      <c r="C159" s="0" t="n">
        <f aca="false">C158+1</f>
        <v>158</v>
      </c>
    </row>
    <row r="160" customFormat="false" ht="12.75" hidden="false" customHeight="false" outlineLevel="0" collapsed="false">
      <c r="A160" s="1" t="n">
        <v>2.35305555555556</v>
      </c>
      <c r="B160" s="1" t="n">
        <v>20.8619998421762</v>
      </c>
      <c r="C160" s="0" t="n">
        <f aca="false">C159+1</f>
        <v>159</v>
      </c>
    </row>
    <row r="161" customFormat="false" ht="12.75" hidden="false" customHeight="false" outlineLevel="0" collapsed="false">
      <c r="A161" s="1" t="n">
        <v>2.34861111111111</v>
      </c>
      <c r="B161" s="1" t="n">
        <v>20.7784809121531</v>
      </c>
      <c r="C161" s="0" t="n">
        <f aca="false">C160+1</f>
        <v>160</v>
      </c>
    </row>
    <row r="162" customFormat="false" ht="12.75" hidden="false" customHeight="false" outlineLevel="0" collapsed="false">
      <c r="A162" s="1" t="n">
        <v>4.16138888888889</v>
      </c>
      <c r="B162" s="1" t="n">
        <v>11.7856404839722</v>
      </c>
      <c r="C162" s="0" t="n">
        <f aca="false">C161+1</f>
        <v>161</v>
      </c>
    </row>
    <row r="163" customFormat="false" ht="12.75" hidden="false" customHeight="false" outlineLevel="0" collapsed="false">
      <c r="A163" s="1" t="n">
        <v>4.14916666666667</v>
      </c>
      <c r="B163" s="1" t="n">
        <v>11.8091760056021</v>
      </c>
      <c r="C163" s="0" t="n">
        <f aca="false">C162+1</f>
        <v>162</v>
      </c>
    </row>
    <row r="164" customFormat="false" ht="12.75" hidden="false" customHeight="false" outlineLevel="0" collapsed="false">
      <c r="A164" s="1" t="n">
        <v>4.23833333333333</v>
      </c>
      <c r="B164" s="1" t="n">
        <v>11.554784193156</v>
      </c>
      <c r="C164" s="0" t="n">
        <f aca="false">C163+1</f>
        <v>163</v>
      </c>
    </row>
    <row r="165" customFormat="false" ht="12.75" hidden="false" customHeight="false" outlineLevel="0" collapsed="false">
      <c r="A165" s="1" t="n">
        <v>4.11527777777778</v>
      </c>
      <c r="B165" s="1" t="n">
        <v>11.9115627620172</v>
      </c>
      <c r="C165" s="0" t="n">
        <f aca="false">C164+1</f>
        <v>164</v>
      </c>
    </row>
    <row r="166" customFormat="false" ht="12.75" hidden="false" customHeight="false" outlineLevel="0" collapsed="false">
      <c r="A166" s="1" t="n">
        <v>4.18611111111111</v>
      </c>
      <c r="B166" s="1" t="n">
        <v>11.7144902231026</v>
      </c>
      <c r="C166" s="0" t="n">
        <f aca="false">C165+1</f>
        <v>165</v>
      </c>
    </row>
    <row r="167" customFormat="false" ht="12.75" hidden="false" customHeight="false" outlineLevel="0" collapsed="false">
      <c r="A167" s="1" t="n">
        <v>4.19777777777778</v>
      </c>
      <c r="B167" s="1" t="n">
        <v>11.6696182273539</v>
      </c>
      <c r="C167" s="0" t="n">
        <f aca="false">C166+1</f>
        <v>166</v>
      </c>
    </row>
    <row r="168" customFormat="false" ht="12.75" hidden="false" customHeight="false" outlineLevel="0" collapsed="false">
      <c r="A168" s="1" t="n">
        <v>4.15666666666667</v>
      </c>
      <c r="B168" s="1" t="n">
        <v>11.8059226667802</v>
      </c>
      <c r="C168" s="0" t="n">
        <f aca="false">C167+1</f>
        <v>167</v>
      </c>
    </row>
    <row r="169" customFormat="false" ht="12.75" hidden="false" customHeight="false" outlineLevel="0" collapsed="false">
      <c r="A169" s="1" t="n">
        <v>4.14138888888889</v>
      </c>
      <c r="B169" s="1" t="n">
        <v>11.8374910192378</v>
      </c>
      <c r="C169" s="0" t="n">
        <f aca="false">C168+1</f>
        <v>168</v>
      </c>
    </row>
    <row r="170" customFormat="false" ht="12.75" hidden="false" customHeight="false" outlineLevel="0" collapsed="false">
      <c r="A170" s="1" t="n">
        <v>4.24861111111111</v>
      </c>
      <c r="B170" s="1" t="n">
        <v>11.5440550993632</v>
      </c>
      <c r="C170" s="0" t="n">
        <f aca="false">C169+1</f>
        <v>169</v>
      </c>
    </row>
    <row r="171" customFormat="false" ht="12.75" hidden="false" customHeight="false" outlineLevel="0" collapsed="false">
      <c r="A171" s="1" t="n">
        <v>4.19777777777778</v>
      </c>
      <c r="B171" s="1" t="n">
        <v>11.6610440303925</v>
      </c>
      <c r="C171" s="0" t="n">
        <f aca="false">C170+1</f>
        <v>170</v>
      </c>
    </row>
    <row r="172" customFormat="false" ht="12.75" hidden="false" customHeight="false" outlineLevel="0" collapsed="false">
      <c r="A172" s="1" t="n">
        <v>0.403888888888889</v>
      </c>
      <c r="B172" s="1" t="n">
        <v>123.153829809837</v>
      </c>
      <c r="C172" s="0" t="n">
        <f aca="false">C171+1</f>
        <v>171</v>
      </c>
    </row>
    <row r="173" customFormat="false" ht="12.75" hidden="false" customHeight="false" outlineLevel="0" collapsed="false">
      <c r="A173" s="1" t="n">
        <v>0.415277777777778</v>
      </c>
      <c r="B173" s="1" t="n">
        <v>119.048473882507</v>
      </c>
      <c r="C173" s="0" t="n">
        <f aca="false">C172+1</f>
        <v>172</v>
      </c>
    </row>
    <row r="174" customFormat="false" ht="12.75" hidden="false" customHeight="false" outlineLevel="0" collapsed="false">
      <c r="A174" s="1" t="n">
        <v>0.426388888888889</v>
      </c>
      <c r="B174" s="1" t="n">
        <v>115.312749687531</v>
      </c>
      <c r="C174" s="0" t="n">
        <f aca="false">C173+1</f>
        <v>173</v>
      </c>
    </row>
    <row r="175" customFormat="false" ht="12.75" hidden="false" customHeight="false" outlineLevel="0" collapsed="false">
      <c r="A175" s="1" t="n">
        <v>0.425555555555556</v>
      </c>
      <c r="B175" s="1" t="n">
        <v>115.063282986739</v>
      </c>
      <c r="C175" s="0" t="n">
        <f aca="false">C174+1</f>
        <v>174</v>
      </c>
    </row>
    <row r="176" customFormat="false" ht="12.75" hidden="false" customHeight="false" outlineLevel="0" collapsed="false">
      <c r="A176" s="1" t="n">
        <v>0.417777777777778</v>
      </c>
      <c r="B176" s="1" t="n">
        <v>115.475132858151</v>
      </c>
      <c r="C176" s="0" t="n">
        <f aca="false">C175+1</f>
        <v>175</v>
      </c>
    </row>
    <row r="177" customFormat="false" ht="12.75" hidden="false" customHeight="false" outlineLevel="0" collapsed="false">
      <c r="A177" s="1" t="n">
        <v>0.428333333333333</v>
      </c>
      <c r="B177" s="1" t="n">
        <v>115.173663655508</v>
      </c>
      <c r="C177" s="0" t="n">
        <f aca="false">C176+1</f>
        <v>176</v>
      </c>
    </row>
    <row r="178" customFormat="false" ht="12.75" hidden="false" customHeight="false" outlineLevel="0" collapsed="false">
      <c r="A178" s="1" t="n">
        <v>0.424722222222222</v>
      </c>
      <c r="B178" s="1" t="n">
        <v>115.334880944951</v>
      </c>
      <c r="C178" s="0" t="n">
        <f aca="false">C177+1</f>
        <v>177</v>
      </c>
    </row>
    <row r="179" customFormat="false" ht="12.75" hidden="false" customHeight="false" outlineLevel="0" collapsed="false">
      <c r="A179" s="1" t="n">
        <v>0.417222222222222</v>
      </c>
      <c r="B179" s="1" t="n">
        <v>116.515054320111</v>
      </c>
      <c r="C179" s="0" t="n">
        <f aca="false">C178+1</f>
        <v>178</v>
      </c>
    </row>
    <row r="180" customFormat="false" ht="12.75" hidden="false" customHeight="false" outlineLevel="0" collapsed="false">
      <c r="A180" s="1" t="n">
        <v>0.396944444444444</v>
      </c>
      <c r="B180" s="1" t="n">
        <v>121.761001816663</v>
      </c>
      <c r="C180" s="0" t="n">
        <f aca="false">C179+1</f>
        <v>179</v>
      </c>
    </row>
    <row r="181" customFormat="false" ht="12.75" hidden="false" customHeight="false" outlineLevel="0" collapsed="false">
      <c r="A181" s="1" t="n">
        <v>0.417777777777778</v>
      </c>
      <c r="B181" s="1" t="n">
        <v>116.290990406446</v>
      </c>
      <c r="C181" s="0" t="n">
        <f aca="false">C180+1</f>
        <v>180</v>
      </c>
    </row>
    <row r="182" customFormat="false" ht="12.75" hidden="false" customHeight="false" outlineLevel="0" collapsed="false">
      <c r="A182" s="1" t="n">
        <v>1.63083333333333</v>
      </c>
      <c r="B182" s="1" t="n">
        <v>30.0493780146175</v>
      </c>
      <c r="C182" s="0" t="n">
        <f aca="false">C181+1</f>
        <v>181</v>
      </c>
    </row>
    <row r="183" customFormat="false" ht="12.75" hidden="false" customHeight="false" outlineLevel="0" collapsed="false">
      <c r="A183" s="1" t="n">
        <v>1.70388888888889</v>
      </c>
      <c r="B183" s="1" t="n">
        <v>28.8630017122498</v>
      </c>
      <c r="C183" s="0" t="n">
        <f aca="false">C182+1</f>
        <v>182</v>
      </c>
    </row>
    <row r="184" customFormat="false" ht="12.75" hidden="false" customHeight="false" outlineLevel="0" collapsed="false">
      <c r="A184" s="1" t="n">
        <v>1.74472222222222</v>
      </c>
      <c r="B184" s="1" t="n">
        <v>28.1282819948857</v>
      </c>
      <c r="C184" s="0" t="n">
        <f aca="false">C183+1</f>
        <v>183</v>
      </c>
    </row>
    <row r="185" customFormat="false" ht="12.75" hidden="false" customHeight="false" outlineLevel="0" collapsed="false">
      <c r="A185" s="1" t="n">
        <v>1.67555555555556</v>
      </c>
      <c r="B185" s="1" t="n">
        <v>29.285296493012</v>
      </c>
      <c r="C185" s="0" t="n">
        <f aca="false">C184+1</f>
        <v>184</v>
      </c>
    </row>
    <row r="186" customFormat="false" ht="12.75" hidden="false" customHeight="false" outlineLevel="0" collapsed="false">
      <c r="A186" s="1" t="n">
        <v>1.63305555555556</v>
      </c>
      <c r="B186" s="1" t="n">
        <v>30.1113525069932</v>
      </c>
      <c r="C186" s="0" t="n">
        <f aca="false">C185+1</f>
        <v>185</v>
      </c>
    </row>
    <row r="187" customFormat="false" ht="12.75" hidden="false" customHeight="false" outlineLevel="0" collapsed="false">
      <c r="A187" s="1" t="n">
        <v>1.69305555555556</v>
      </c>
      <c r="B187" s="1" t="n">
        <v>28.9448730735888</v>
      </c>
      <c r="C187" s="0" t="n">
        <f aca="false">C186+1</f>
        <v>186</v>
      </c>
    </row>
    <row r="188" customFormat="false" ht="12.75" hidden="false" customHeight="false" outlineLevel="0" collapsed="false">
      <c r="A188" s="1" t="n">
        <v>1.68916666666667</v>
      </c>
      <c r="B188" s="1" t="n">
        <v>28.9553299100253</v>
      </c>
      <c r="C188" s="0" t="n">
        <f aca="false">C187+1</f>
        <v>187</v>
      </c>
    </row>
    <row r="189" customFormat="false" ht="12.75" hidden="false" customHeight="false" outlineLevel="0" collapsed="false">
      <c r="A189" s="1" t="n">
        <v>1.67944444444444</v>
      </c>
      <c r="B189" s="1" t="n">
        <v>29.2647194379332</v>
      </c>
      <c r="C189" s="0" t="n">
        <f aca="false">C188+1</f>
        <v>188</v>
      </c>
    </row>
    <row r="190" customFormat="false" ht="12.75" hidden="false" customHeight="false" outlineLevel="0" collapsed="false">
      <c r="A190" s="1" t="n">
        <v>1.67444444444444</v>
      </c>
      <c r="B190" s="1" t="n">
        <v>29.1293659160667</v>
      </c>
      <c r="C190" s="0" t="n">
        <f aca="false">C189+1</f>
        <v>189</v>
      </c>
    </row>
    <row r="191" customFormat="false" ht="12.75" hidden="false" customHeight="false" outlineLevel="0" collapsed="false">
      <c r="A191" s="1" t="n">
        <v>1.65</v>
      </c>
      <c r="B191" s="1" t="n">
        <v>29.5976066079589</v>
      </c>
      <c r="C191" s="0" t="n">
        <f aca="false">C190+1</f>
        <v>190</v>
      </c>
    </row>
    <row r="192" customFormat="false" ht="12.75" hidden="false" customHeight="false" outlineLevel="0" collapsed="false">
      <c r="A192" s="1" t="n">
        <v>0.417777777777778</v>
      </c>
      <c r="B192" s="1" t="n">
        <v>119.610486192187</v>
      </c>
      <c r="C192" s="0" t="n">
        <f aca="false">C191+1</f>
        <v>191</v>
      </c>
    </row>
    <row r="193" customFormat="false" ht="12.75" hidden="false" customHeight="false" outlineLevel="0" collapsed="false">
      <c r="A193" s="1" t="n">
        <v>0.408055555555556</v>
      </c>
      <c r="B193" s="1" t="n">
        <v>121.192219602035</v>
      </c>
      <c r="C193" s="0" t="n">
        <f aca="false">C192+1</f>
        <v>192</v>
      </c>
    </row>
    <row r="194" customFormat="false" ht="12.75" hidden="false" customHeight="false" outlineLevel="0" collapsed="false">
      <c r="A194" s="1" t="n">
        <v>0.417222222222222</v>
      </c>
      <c r="B194" s="1" t="n">
        <v>116.626880270682</v>
      </c>
      <c r="C194" s="0" t="n">
        <f aca="false">C193+1</f>
        <v>193</v>
      </c>
    </row>
    <row r="195" customFormat="false" ht="12.75" hidden="false" customHeight="false" outlineLevel="0" collapsed="false">
      <c r="A195" s="1" t="n">
        <v>0.426666666666667</v>
      </c>
      <c r="B195" s="1" t="n">
        <v>116.007298563879</v>
      </c>
      <c r="C195" s="0" t="n">
        <f aca="false">C194+1</f>
        <v>194</v>
      </c>
    </row>
    <row r="196" customFormat="false" ht="12.75" hidden="false" customHeight="false" outlineLevel="0" collapsed="false">
      <c r="A196" s="1" t="n">
        <v>0.422222222222222</v>
      </c>
      <c r="B196" s="1" t="n">
        <v>115.27942948224</v>
      </c>
      <c r="C196" s="0" t="n">
        <f aca="false">C195+1</f>
        <v>195</v>
      </c>
    </row>
    <row r="197" customFormat="false" ht="12.75" hidden="false" customHeight="false" outlineLevel="0" collapsed="false">
      <c r="A197" s="1" t="n">
        <v>0.425</v>
      </c>
      <c r="B197" s="1" t="n">
        <v>116.102762879897</v>
      </c>
      <c r="C197" s="0" t="n">
        <f aca="false">C196+1</f>
        <v>196</v>
      </c>
    </row>
    <row r="198" customFormat="false" ht="12.75" hidden="false" customHeight="false" outlineLevel="0" collapsed="false">
      <c r="A198" s="1" t="n">
        <v>0.421111111111111</v>
      </c>
      <c r="B198" s="1" t="n">
        <v>116.767353435256</v>
      </c>
      <c r="C198" s="0" t="n">
        <f aca="false">C197+1</f>
        <v>197</v>
      </c>
    </row>
    <row r="199" customFormat="false" ht="12.75" hidden="false" customHeight="false" outlineLevel="0" collapsed="false">
      <c r="A199" s="1" t="n">
        <v>0.398055555555556</v>
      </c>
      <c r="B199" s="1" t="n">
        <v>122.075956938314</v>
      </c>
      <c r="C199" s="0" t="n">
        <f aca="false">C198+1</f>
        <v>198</v>
      </c>
    </row>
    <row r="200" customFormat="false" ht="12.75" hidden="false" customHeight="false" outlineLevel="0" collapsed="false">
      <c r="A200" s="1" t="n">
        <v>0.394722222222222</v>
      </c>
      <c r="B200" s="1" t="n">
        <v>121.465954379213</v>
      </c>
      <c r="C200" s="0" t="n">
        <f aca="false">C199+1</f>
        <v>199</v>
      </c>
    </row>
    <row r="201" customFormat="false" ht="12.75" hidden="false" customHeight="false" outlineLevel="0" collapsed="false">
      <c r="A201" s="1" t="n">
        <v>0.421111111111111</v>
      </c>
      <c r="B201" s="1" t="n">
        <v>116.699016207783</v>
      </c>
      <c r="C201" s="0" t="n">
        <f aca="false">C200+1</f>
        <v>200</v>
      </c>
    </row>
    <row r="202" customFormat="false" ht="12.75" hidden="false" customHeight="false" outlineLevel="0" collapsed="false">
      <c r="A202" s="1" t="n">
        <v>2.52416666666667</v>
      </c>
      <c r="B202" s="1" t="n">
        <v>19.4078469090341</v>
      </c>
      <c r="C202" s="0" t="n">
        <f aca="false">C201+1</f>
        <v>201</v>
      </c>
    </row>
    <row r="203" customFormat="false" ht="12.75" hidden="false" customHeight="false" outlineLevel="0" collapsed="false">
      <c r="A203" s="1" t="n">
        <v>2.44472222222222</v>
      </c>
      <c r="B203" s="1" t="n">
        <v>20.0602123401787</v>
      </c>
      <c r="C203" s="0" t="n">
        <f aca="false">C202+1</f>
        <v>202</v>
      </c>
    </row>
    <row r="204" customFormat="false" ht="12.75" hidden="false" customHeight="false" outlineLevel="0" collapsed="false">
      <c r="A204" s="1" t="n">
        <v>2.53222222222222</v>
      </c>
      <c r="B204" s="1" t="n">
        <v>19.3590786409481</v>
      </c>
      <c r="C204" s="0" t="n">
        <f aca="false">C203+1</f>
        <v>203</v>
      </c>
    </row>
    <row r="205" customFormat="false" ht="12.75" hidden="false" customHeight="false" outlineLevel="0" collapsed="false">
      <c r="A205" s="1" t="n">
        <v>2.49611111111111</v>
      </c>
      <c r="B205" s="1" t="n">
        <v>19.6025881901468</v>
      </c>
      <c r="C205" s="0" t="n">
        <f aca="false">C204+1</f>
        <v>204</v>
      </c>
    </row>
    <row r="206" customFormat="false" ht="12.75" hidden="false" customHeight="false" outlineLevel="0" collapsed="false">
      <c r="A206" s="1" t="n">
        <v>2.56583333333333</v>
      </c>
      <c r="B206" s="1" t="n">
        <v>19.0851814236032</v>
      </c>
      <c r="C206" s="0" t="n">
        <f aca="false">C205+1</f>
        <v>205</v>
      </c>
    </row>
    <row r="207" customFormat="false" ht="12.75" hidden="false" customHeight="false" outlineLevel="0" collapsed="false">
      <c r="A207" s="1" t="n">
        <v>2.46416666666667</v>
      </c>
      <c r="B207" s="1" t="n">
        <v>19.9076110191302</v>
      </c>
      <c r="C207" s="0" t="n">
        <f aca="false">C206+1</f>
        <v>206</v>
      </c>
    </row>
    <row r="208" customFormat="false" ht="12.75" hidden="false" customHeight="false" outlineLevel="0" collapsed="false">
      <c r="A208" s="1" t="n">
        <v>2.48972222222222</v>
      </c>
      <c r="B208" s="1" t="n">
        <v>19.6789160735458</v>
      </c>
      <c r="C208" s="0" t="n">
        <f aca="false">C207+1</f>
        <v>207</v>
      </c>
    </row>
    <row r="209" customFormat="false" ht="12.75" hidden="false" customHeight="false" outlineLevel="0" collapsed="false">
      <c r="A209" s="1" t="n">
        <v>2.4775</v>
      </c>
      <c r="B209" s="1" t="n">
        <v>19.7656828631302</v>
      </c>
      <c r="C209" s="0" t="n">
        <f aca="false">C208+1</f>
        <v>208</v>
      </c>
    </row>
    <row r="210" customFormat="false" ht="12.75" hidden="false" customHeight="false" outlineLevel="0" collapsed="false">
      <c r="A210" s="1" t="n">
        <v>2.47277777777778</v>
      </c>
      <c r="B210" s="1" t="n">
        <v>19.8424790343029</v>
      </c>
      <c r="C210" s="0" t="n">
        <f aca="false">C209+1</f>
        <v>209</v>
      </c>
    </row>
    <row r="211" customFormat="false" ht="12.75" hidden="false" customHeight="false" outlineLevel="0" collapsed="false">
      <c r="A211" s="1" t="n">
        <v>2.49666666666667</v>
      </c>
      <c r="B211" s="1" t="n">
        <v>19.6202506612084</v>
      </c>
      <c r="C211" s="0" t="n">
        <f aca="false">C210+1</f>
        <v>210</v>
      </c>
    </row>
    <row r="212" customFormat="false" ht="12.75" hidden="false" customHeight="false" outlineLevel="0" collapsed="false">
      <c r="A212" s="1" t="n">
        <v>0.432222222222222</v>
      </c>
      <c r="B212" s="1" t="n">
        <v>114.513189102955</v>
      </c>
      <c r="C212" s="0" t="n">
        <f aca="false">C211+1</f>
        <v>211</v>
      </c>
    </row>
    <row r="213" customFormat="false" ht="12.75" hidden="false" customHeight="false" outlineLevel="0" collapsed="false">
      <c r="A213" s="1" t="n">
        <v>0.421666666666667</v>
      </c>
      <c r="B213" s="1" t="n">
        <v>115.625180618075</v>
      </c>
      <c r="C213" s="0" t="n">
        <f aca="false">C212+1</f>
        <v>212</v>
      </c>
    </row>
    <row r="214" customFormat="false" ht="12.75" hidden="false" customHeight="false" outlineLevel="0" collapsed="false">
      <c r="A214" s="1" t="n">
        <v>0.418888888888889</v>
      </c>
      <c r="B214" s="1" t="n">
        <v>117.972107831737</v>
      </c>
      <c r="C214" s="0" t="n">
        <f aca="false">C213+1</f>
        <v>213</v>
      </c>
    </row>
    <row r="215" customFormat="false" ht="12.75" hidden="false" customHeight="false" outlineLevel="0" collapsed="false">
      <c r="A215" s="1" t="n">
        <v>0.443055555555556</v>
      </c>
      <c r="B215" s="1" t="n">
        <v>110.796387932469</v>
      </c>
      <c r="C215" s="0" t="n">
        <f aca="false">C214+1</f>
        <v>214</v>
      </c>
    </row>
    <row r="216" customFormat="false" ht="12.75" hidden="false" customHeight="false" outlineLevel="0" collapsed="false">
      <c r="A216" s="1" t="n">
        <v>0.415833333333333</v>
      </c>
      <c r="B216" s="1" t="n">
        <v>115.444560199432</v>
      </c>
      <c r="C216" s="0" t="n">
        <f aca="false">C215+1</f>
        <v>215</v>
      </c>
    </row>
    <row r="217" customFormat="false" ht="12.75" hidden="false" customHeight="false" outlineLevel="0" collapsed="false">
      <c r="A217" s="1" t="n">
        <v>0.416388888888889</v>
      </c>
      <c r="B217" s="1" t="n">
        <v>118.546152470864</v>
      </c>
      <c r="C217" s="0" t="n">
        <f aca="false">C216+1</f>
        <v>216</v>
      </c>
    </row>
    <row r="218" customFormat="false" ht="12.75" hidden="false" customHeight="false" outlineLevel="0" collapsed="false">
      <c r="A218" s="1" t="n">
        <v>0.393055555555556</v>
      </c>
      <c r="B218" s="1" t="n">
        <v>123.687091359606</v>
      </c>
      <c r="C218" s="0" t="n">
        <f aca="false">C217+1</f>
        <v>217</v>
      </c>
    </row>
    <row r="219" customFormat="false" ht="12.75" hidden="false" customHeight="false" outlineLevel="0" collapsed="false">
      <c r="A219" s="1" t="n">
        <v>0.406111111111111</v>
      </c>
      <c r="B219" s="1" t="n">
        <v>119.729886109304</v>
      </c>
      <c r="C219" s="0" t="n">
        <f aca="false">C218+1</f>
        <v>218</v>
      </c>
    </row>
    <row r="220" customFormat="false" ht="12.75" hidden="false" customHeight="false" outlineLevel="0" collapsed="false">
      <c r="A220" s="1" t="n">
        <v>0.4</v>
      </c>
      <c r="B220" s="1" t="n">
        <v>121.362606808928</v>
      </c>
      <c r="C220" s="0" t="n">
        <f aca="false">C219+1</f>
        <v>219</v>
      </c>
    </row>
    <row r="221" customFormat="false" ht="12.75" hidden="false" customHeight="false" outlineLevel="0" collapsed="false">
      <c r="A221" s="1" t="n">
        <v>0.4175</v>
      </c>
      <c r="B221" s="1" t="n">
        <v>117.457985039096</v>
      </c>
      <c r="C221" s="0" t="n">
        <f aca="false">C220+1</f>
        <v>220</v>
      </c>
    </row>
    <row r="222" customFormat="false" ht="12.75" hidden="false" customHeight="false" outlineLevel="0" collapsed="false">
      <c r="A222" s="1" t="n">
        <v>1.71222222222222</v>
      </c>
      <c r="B222" s="1" t="n">
        <v>28.5703106405664</v>
      </c>
      <c r="C222" s="0" t="n">
        <f aca="false">C221+1</f>
        <v>221</v>
      </c>
    </row>
    <row r="223" customFormat="false" ht="12.75" hidden="false" customHeight="false" outlineLevel="0" collapsed="false">
      <c r="A223" s="1" t="n">
        <v>1.64722222222222</v>
      </c>
      <c r="B223" s="1" t="n">
        <v>29.8628509344959</v>
      </c>
      <c r="C223" s="0" t="n">
        <f aca="false">C222+1</f>
        <v>222</v>
      </c>
    </row>
    <row r="224" customFormat="false" ht="12.75" hidden="false" customHeight="false" outlineLevel="0" collapsed="false">
      <c r="A224" s="1" t="n">
        <v>1.77611111111111</v>
      </c>
      <c r="B224" s="1" t="n">
        <v>27.4430559732506</v>
      </c>
      <c r="C224" s="0" t="n">
        <f aca="false">C223+1</f>
        <v>223</v>
      </c>
    </row>
    <row r="225" customFormat="false" ht="12.75" hidden="false" customHeight="false" outlineLevel="0" collapsed="false">
      <c r="A225" s="1" t="n">
        <v>1.67694444444444</v>
      </c>
      <c r="B225" s="1" t="n">
        <v>29.2367201391837</v>
      </c>
      <c r="C225" s="0" t="n">
        <f aca="false">C224+1</f>
        <v>224</v>
      </c>
    </row>
    <row r="226" customFormat="false" ht="12.75" hidden="false" customHeight="false" outlineLevel="0" collapsed="false">
      <c r="A226" s="1" t="n">
        <v>1.59694444444444</v>
      </c>
      <c r="B226" s="1" t="n">
        <v>30.7118640215232</v>
      </c>
      <c r="C226" s="0" t="n">
        <f aca="false">C225+1</f>
        <v>225</v>
      </c>
    </row>
    <row r="227" customFormat="false" ht="12.75" hidden="false" customHeight="false" outlineLevel="0" collapsed="false">
      <c r="A227" s="1" t="n">
        <v>1.68388888888889</v>
      </c>
      <c r="B227" s="1" t="n">
        <v>29.1418042133019</v>
      </c>
      <c r="C227" s="0" t="n">
        <f aca="false">C226+1</f>
        <v>226</v>
      </c>
    </row>
    <row r="228" customFormat="false" ht="12.75" hidden="false" customHeight="false" outlineLevel="0" collapsed="false">
      <c r="A228" s="1" t="n">
        <v>1.71138888888889</v>
      </c>
      <c r="B228" s="1" t="n">
        <v>28.5628059703078</v>
      </c>
      <c r="C228" s="0" t="n">
        <f aca="false">C227+1</f>
        <v>227</v>
      </c>
    </row>
    <row r="229" customFormat="false" ht="12.75" hidden="false" customHeight="false" outlineLevel="0" collapsed="false">
      <c r="A229" s="1" t="n">
        <v>1.70416666666667</v>
      </c>
      <c r="B229" s="1" t="n">
        <v>28.8459310677631</v>
      </c>
      <c r="C229" s="0" t="n">
        <f aca="false">C228+1</f>
        <v>228</v>
      </c>
    </row>
    <row r="230" customFormat="false" ht="12.75" hidden="false" customHeight="false" outlineLevel="0" collapsed="false">
      <c r="A230" s="1" t="n">
        <v>1.70333333333333</v>
      </c>
      <c r="B230" s="1" t="n">
        <v>28.6937662391023</v>
      </c>
      <c r="C230" s="0" t="n">
        <f aca="false">C229+1</f>
        <v>229</v>
      </c>
    </row>
    <row r="231" customFormat="false" ht="12.75" hidden="false" customHeight="false" outlineLevel="0" collapsed="false">
      <c r="A231" s="1" t="n">
        <v>1.64583333333333</v>
      </c>
      <c r="B231" s="1" t="n">
        <v>29.5918855776199</v>
      </c>
      <c r="C231" s="0" t="n">
        <f aca="false">C230+1</f>
        <v>230</v>
      </c>
    </row>
    <row r="232" customFormat="false" ht="12.75" hidden="false" customHeight="false" outlineLevel="0" collapsed="false">
      <c r="A232" s="1" t="n">
        <v>0.433611111111111</v>
      </c>
      <c r="B232" s="1" t="n">
        <v>115.013418637517</v>
      </c>
      <c r="C232" s="0" t="n">
        <f aca="false">C231+1</f>
        <v>231</v>
      </c>
    </row>
    <row r="233" customFormat="false" ht="12.75" hidden="false" customHeight="false" outlineLevel="0" collapsed="false">
      <c r="A233" s="1" t="n">
        <v>0.423888888888889</v>
      </c>
      <c r="B233" s="1" t="n">
        <v>116.558544377555</v>
      </c>
      <c r="C233" s="0" t="n">
        <f aca="false">C232+1</f>
        <v>232</v>
      </c>
    </row>
    <row r="234" customFormat="false" ht="12.75" hidden="false" customHeight="false" outlineLevel="0" collapsed="false">
      <c r="A234" s="1" t="n">
        <v>0.43</v>
      </c>
      <c r="B234" s="1" t="n">
        <v>114.330876653012</v>
      </c>
      <c r="C234" s="0" t="n">
        <f aca="false">C233+1</f>
        <v>233</v>
      </c>
    </row>
    <row r="235" customFormat="false" ht="12.75" hidden="false" customHeight="false" outlineLevel="0" collapsed="false">
      <c r="A235" s="1" t="n">
        <v>0.437777777777778</v>
      </c>
      <c r="B235" s="1" t="n">
        <v>111.942729604983</v>
      </c>
      <c r="C235" s="0" t="n">
        <f aca="false">C234+1</f>
        <v>234</v>
      </c>
    </row>
    <row r="236" customFormat="false" ht="12.75" hidden="false" customHeight="false" outlineLevel="0" collapsed="false">
      <c r="A236" s="1" t="n">
        <v>0.416666666666667</v>
      </c>
      <c r="B236" s="1" t="n">
        <v>116.136463167995</v>
      </c>
      <c r="C236" s="0" t="n">
        <f aca="false">C235+1</f>
        <v>235</v>
      </c>
    </row>
    <row r="237" customFormat="false" ht="12.75" hidden="false" customHeight="false" outlineLevel="0" collapsed="false">
      <c r="A237" s="1" t="n">
        <v>0.409444444444444</v>
      </c>
      <c r="B237" s="1" t="n">
        <v>120.20973506636</v>
      </c>
      <c r="C237" s="0" t="n">
        <f aca="false">C236+1</f>
        <v>236</v>
      </c>
    </row>
    <row r="238" customFormat="false" ht="12.75" hidden="false" customHeight="false" outlineLevel="0" collapsed="false">
      <c r="A238" s="1" t="n">
        <v>0.414444444444444</v>
      </c>
      <c r="B238" s="1" t="n">
        <v>117.357913792799</v>
      </c>
      <c r="C238" s="0" t="n">
        <f aca="false">C237+1</f>
        <v>237</v>
      </c>
    </row>
    <row r="239" customFormat="false" ht="12.75" hidden="false" customHeight="false" outlineLevel="0" collapsed="false">
      <c r="A239" s="1" t="n">
        <v>0.386944444444444</v>
      </c>
      <c r="B239" s="1" t="n">
        <v>124.988224112683</v>
      </c>
      <c r="C239" s="0" t="n">
        <f aca="false">C238+1</f>
        <v>238</v>
      </c>
    </row>
    <row r="240" customFormat="false" ht="12.75" hidden="false" customHeight="false" outlineLevel="0" collapsed="false">
      <c r="A240" s="1" t="n">
        <v>0.386111111111111</v>
      </c>
      <c r="B240" s="1" t="n">
        <v>125.646448245478</v>
      </c>
      <c r="C240" s="0" t="n">
        <f aca="false">C239+1</f>
        <v>239</v>
      </c>
    </row>
    <row r="241" customFormat="false" ht="12.75" hidden="false" customHeight="false" outlineLevel="0" collapsed="false">
      <c r="A241" s="1" t="n">
        <v>0.406666666666667</v>
      </c>
      <c r="B241" s="1" t="n">
        <v>120.617610882113</v>
      </c>
      <c r="C241" s="0" t="n">
        <f aca="false">C240+1</f>
        <v>240</v>
      </c>
    </row>
    <row r="242" customFormat="false" ht="12.75" hidden="false" customHeight="false" outlineLevel="0" collapsed="false">
      <c r="A242" s="1" t="n">
        <v>2.52166666666667</v>
      </c>
      <c r="B242" s="1" t="n">
        <v>19.4042120835356</v>
      </c>
      <c r="C242" s="0" t="n">
        <f aca="false">C241+1</f>
        <v>241</v>
      </c>
    </row>
    <row r="243" customFormat="false" ht="12.75" hidden="false" customHeight="false" outlineLevel="0" collapsed="false">
      <c r="A243" s="1" t="n">
        <v>2.45</v>
      </c>
      <c r="B243" s="1" t="n">
        <v>19.9866321010902</v>
      </c>
      <c r="C243" s="0" t="n">
        <f aca="false">C242+1</f>
        <v>242</v>
      </c>
    </row>
    <row r="244" customFormat="false" ht="12.75" hidden="false" customHeight="false" outlineLevel="0" collapsed="false">
      <c r="A244" s="1" t="n">
        <v>2.56055555555556</v>
      </c>
      <c r="B244" s="1" t="n">
        <v>19.1057756270751</v>
      </c>
      <c r="C244" s="0" t="n">
        <f aca="false">C243+1</f>
        <v>243</v>
      </c>
    </row>
    <row r="245" customFormat="false" ht="12.75" hidden="false" customHeight="false" outlineLevel="0" collapsed="false">
      <c r="A245" s="1" t="n">
        <v>2.48111111111111</v>
      </c>
      <c r="B245" s="1" t="n">
        <v>19.7992851722536</v>
      </c>
      <c r="C245" s="0" t="n">
        <f aca="false">C244+1</f>
        <v>244</v>
      </c>
    </row>
    <row r="246" customFormat="false" ht="12.75" hidden="false" customHeight="false" outlineLevel="0" collapsed="false">
      <c r="A246" s="1" t="n">
        <v>2.52111111111111</v>
      </c>
      <c r="B246" s="1" t="n">
        <v>19.4208295162219</v>
      </c>
      <c r="C246" s="0" t="n">
        <f aca="false">C245+1</f>
        <v>245</v>
      </c>
    </row>
    <row r="247" customFormat="false" ht="12.75" hidden="false" customHeight="false" outlineLevel="0" collapsed="false">
      <c r="A247" s="1" t="n">
        <v>2.54222222222222</v>
      </c>
      <c r="B247" s="1" t="n">
        <v>19.2758578834154</v>
      </c>
      <c r="C247" s="0" t="n">
        <f aca="false">C246+1</f>
        <v>246</v>
      </c>
    </row>
    <row r="248" customFormat="false" ht="12.75" hidden="false" customHeight="false" outlineLevel="0" collapsed="false">
      <c r="A248" s="1" t="n">
        <v>2.48472222222222</v>
      </c>
      <c r="B248" s="1" t="n">
        <v>19.7257285977893</v>
      </c>
      <c r="C248" s="0" t="n">
        <f aca="false">C247+1</f>
        <v>247</v>
      </c>
    </row>
    <row r="249" customFormat="false" ht="12.75" hidden="false" customHeight="false" outlineLevel="0" collapsed="false">
      <c r="A249" s="1" t="n">
        <v>2.48277777777778</v>
      </c>
      <c r="B249" s="1" t="n">
        <v>19.7567968556867</v>
      </c>
      <c r="C249" s="0" t="n">
        <f aca="false">C248+1</f>
        <v>248</v>
      </c>
    </row>
    <row r="250" customFormat="false" ht="12.75" hidden="false" customHeight="false" outlineLevel="0" collapsed="false">
      <c r="A250" s="1" t="n">
        <v>2.52388888888889</v>
      </c>
      <c r="B250" s="1" t="n">
        <v>19.4205377801453</v>
      </c>
      <c r="C250" s="0" t="n">
        <f aca="false">C249+1</f>
        <v>249</v>
      </c>
    </row>
    <row r="251" customFormat="false" ht="12.75" hidden="false" customHeight="false" outlineLevel="0" collapsed="false">
      <c r="A251" s="1" t="n">
        <v>2.47166666666667</v>
      </c>
      <c r="B251" s="1" t="n">
        <v>19.8550036420212</v>
      </c>
      <c r="C251" s="0" t="n">
        <f aca="false">C250+1</f>
        <v>250</v>
      </c>
    </row>
    <row r="252" customFormat="false" ht="12.75" hidden="false" customHeight="false" outlineLevel="0" collapsed="false">
      <c r="A252" s="1" t="n">
        <v>0.260277777777778</v>
      </c>
      <c r="B252" s="1" t="n">
        <v>193.334649377261</v>
      </c>
      <c r="C252" s="0" t="n">
        <f aca="false">C251+1</f>
        <v>251</v>
      </c>
    </row>
    <row r="253" customFormat="false" ht="12.75" hidden="false" customHeight="false" outlineLevel="0" collapsed="false">
      <c r="A253" s="1" t="n">
        <v>0.252777777777778</v>
      </c>
      <c r="B253" s="1" t="n">
        <v>192.906975194579</v>
      </c>
      <c r="C253" s="0" t="n">
        <f aca="false">C252+1</f>
        <v>252</v>
      </c>
    </row>
    <row r="254" customFormat="false" ht="12.75" hidden="false" customHeight="false" outlineLevel="0" collapsed="false">
      <c r="A254" s="1" t="n">
        <v>0.255277777777778</v>
      </c>
      <c r="B254" s="1" t="n">
        <v>191.772027644774</v>
      </c>
      <c r="C254" s="0" t="n">
        <f aca="false">C253+1</f>
        <v>253</v>
      </c>
    </row>
    <row r="255" customFormat="false" ht="12.75" hidden="false" customHeight="false" outlineLevel="0" collapsed="false">
      <c r="A255" s="1" t="n">
        <v>0.24</v>
      </c>
      <c r="B255" s="1" t="n">
        <v>199.214661112637</v>
      </c>
      <c r="C255" s="0" t="n">
        <f aca="false">C254+1</f>
        <v>254</v>
      </c>
    </row>
    <row r="256" customFormat="false" ht="12.75" hidden="false" customHeight="false" outlineLevel="0" collapsed="false">
      <c r="A256" s="1" t="n">
        <v>0.256111111111111</v>
      </c>
      <c r="B256" s="1" t="n">
        <v>187.153058231765</v>
      </c>
      <c r="C256" s="0" t="n">
        <f aca="false">C255+1</f>
        <v>255</v>
      </c>
    </row>
    <row r="257" customFormat="false" ht="12.75" hidden="false" customHeight="false" outlineLevel="0" collapsed="false">
      <c r="A257" s="1" t="n">
        <v>0.256388888888889</v>
      </c>
      <c r="B257" s="1" t="n">
        <v>188.639741359644</v>
      </c>
      <c r="C257" s="0" t="n">
        <f aca="false">C256+1</f>
        <v>256</v>
      </c>
    </row>
    <row r="258" customFormat="false" ht="12.75" hidden="false" customHeight="false" outlineLevel="0" collapsed="false">
      <c r="A258" s="1" t="n">
        <v>0.263055555555556</v>
      </c>
      <c r="B258" s="1" t="n">
        <v>188.301765219955</v>
      </c>
      <c r="C258" s="0" t="n">
        <f aca="false">C257+1</f>
        <v>257</v>
      </c>
    </row>
    <row r="259" customFormat="false" ht="12.75" hidden="false" customHeight="false" outlineLevel="0" collapsed="false">
      <c r="A259" s="1" t="n">
        <v>0.243888888888889</v>
      </c>
      <c r="B259" s="1" t="n">
        <v>198.881464181461</v>
      </c>
      <c r="C259" s="0" t="n">
        <f aca="false">C258+1</f>
        <v>258</v>
      </c>
    </row>
    <row r="260" customFormat="false" ht="12.75" hidden="false" customHeight="false" outlineLevel="0" collapsed="false">
      <c r="A260" s="1" t="n">
        <v>0.261944444444444</v>
      </c>
      <c r="B260" s="1" t="n">
        <v>189.903327318248</v>
      </c>
      <c r="C260" s="0" t="n">
        <f aca="false">C259+1</f>
        <v>259</v>
      </c>
    </row>
    <row r="261" customFormat="false" ht="12.75" hidden="false" customHeight="false" outlineLevel="0" collapsed="false">
      <c r="A261" s="1" t="n">
        <v>0.251666666666667</v>
      </c>
      <c r="B261" s="1" t="n">
        <v>192.218436205257</v>
      </c>
      <c r="C261" s="0" t="n">
        <f aca="false">C260+1</f>
        <v>260</v>
      </c>
    </row>
    <row r="262" customFormat="false" ht="12.75" hidden="false" customHeight="false" outlineLevel="0" collapsed="false">
      <c r="A262" s="1" t="n">
        <v>0.263611111111111</v>
      </c>
      <c r="B262" s="1" t="n">
        <v>188.918102331801</v>
      </c>
      <c r="C262" s="0" t="n">
        <f aca="false">C261+1</f>
        <v>261</v>
      </c>
    </row>
    <row r="263" customFormat="false" ht="12.75" hidden="false" customHeight="false" outlineLevel="0" collapsed="false">
      <c r="A263" s="1" t="n">
        <v>0.257777777777778</v>
      </c>
      <c r="B263" s="1" t="n">
        <v>187.87728687667</v>
      </c>
      <c r="C263" s="0" t="n">
        <f aca="false">C262+1</f>
        <v>262</v>
      </c>
    </row>
    <row r="264" customFormat="false" ht="12.75" hidden="false" customHeight="false" outlineLevel="0" collapsed="false">
      <c r="A264" s="1" t="n">
        <v>0.257777777777778</v>
      </c>
      <c r="B264" s="1" t="n">
        <v>193.940894950793</v>
      </c>
      <c r="C264" s="0" t="n">
        <f aca="false">C263+1</f>
        <v>263</v>
      </c>
    </row>
    <row r="265" customFormat="false" ht="12.75" hidden="false" customHeight="false" outlineLevel="0" collapsed="false">
      <c r="A265" s="1" t="n">
        <v>0.241666666666667</v>
      </c>
      <c r="B265" s="1" t="n">
        <v>201.923753328506</v>
      </c>
      <c r="C265" s="0" t="n">
        <f aca="false">C264+1</f>
        <v>264</v>
      </c>
    </row>
    <row r="266" customFormat="false" ht="12.75" hidden="false" customHeight="false" outlineLevel="0" collapsed="false">
      <c r="A266" s="1" t="n">
        <v>0.260833333333333</v>
      </c>
      <c r="B266" s="1" t="n">
        <v>185.140150734381</v>
      </c>
      <c r="C266" s="0" t="n">
        <f aca="false">C265+1</f>
        <v>265</v>
      </c>
    </row>
    <row r="267" customFormat="false" ht="12.75" hidden="false" customHeight="false" outlineLevel="0" collapsed="false">
      <c r="A267" s="1" t="n">
        <v>0.256388888888889</v>
      </c>
      <c r="B267" s="1" t="n">
        <v>188.968007068694</v>
      </c>
      <c r="C267" s="0" t="n">
        <f aca="false">C266+1</f>
        <v>266</v>
      </c>
    </row>
    <row r="268" customFormat="false" ht="12.75" hidden="false" customHeight="false" outlineLevel="0" collapsed="false">
      <c r="A268" s="1" t="n">
        <v>0.266388888888889</v>
      </c>
      <c r="B268" s="1" t="n">
        <v>185.636708310714</v>
      </c>
      <c r="C268" s="0" t="n">
        <f aca="false">C267+1</f>
        <v>267</v>
      </c>
    </row>
    <row r="269" customFormat="false" ht="12.75" hidden="false" customHeight="false" outlineLevel="0" collapsed="false">
      <c r="A269" s="1" t="n">
        <v>0.246388888888889</v>
      </c>
      <c r="B269" s="1" t="n">
        <v>197.418105242493</v>
      </c>
      <c r="C269" s="0" t="n">
        <f aca="false">C268+1</f>
        <v>268</v>
      </c>
    </row>
    <row r="270" customFormat="false" ht="12.75" hidden="false" customHeight="false" outlineLevel="0" collapsed="false">
      <c r="A270" s="1" t="n">
        <v>0.253333333333333</v>
      </c>
      <c r="B270" s="1" t="n">
        <v>193.798113449994</v>
      </c>
      <c r="C270" s="0" t="n">
        <f aca="false">C269+1</f>
        <v>269</v>
      </c>
    </row>
    <row r="271" customFormat="false" ht="12.75" hidden="false" customHeight="false" outlineLevel="0" collapsed="false">
      <c r="A271" s="1" t="n">
        <v>0.239722222222222</v>
      </c>
      <c r="B271" s="1" t="n">
        <v>201.989164195951</v>
      </c>
      <c r="C271" s="0" t="n">
        <f aca="false">C270+1</f>
        <v>270</v>
      </c>
    </row>
    <row r="272" customFormat="false" ht="12.75" hidden="false" customHeight="false" outlineLevel="0" collapsed="false">
      <c r="A272" s="1" t="n">
        <v>0.610277777777778</v>
      </c>
      <c r="B272" s="1" t="n">
        <v>79.266943003407</v>
      </c>
      <c r="C272" s="0" t="n">
        <f aca="false">C271+1</f>
        <v>271</v>
      </c>
    </row>
    <row r="273" customFormat="false" ht="12.75" hidden="false" customHeight="false" outlineLevel="0" collapsed="false">
      <c r="A273" s="1" t="n">
        <v>0.600833333333333</v>
      </c>
      <c r="B273" s="1" t="n">
        <v>81.0248874144437</v>
      </c>
      <c r="C273" s="0" t="n">
        <f aca="false">C272+1</f>
        <v>272</v>
      </c>
    </row>
    <row r="274" customFormat="false" ht="12.75" hidden="false" customHeight="false" outlineLevel="0" collapsed="false">
      <c r="A274" s="1" t="n">
        <v>0.580277777777778</v>
      </c>
      <c r="B274" s="1" t="n">
        <v>84.8450509756822</v>
      </c>
      <c r="C274" s="0" t="n">
        <f aca="false">C273+1</f>
        <v>273</v>
      </c>
    </row>
    <row r="275" customFormat="false" ht="12.75" hidden="false" customHeight="false" outlineLevel="0" collapsed="false">
      <c r="A275" s="1" t="n">
        <v>0.573333333333333</v>
      </c>
      <c r="B275" s="1" t="n">
        <v>85.7352266320066</v>
      </c>
      <c r="C275" s="0" t="n">
        <f aca="false">C274+1</f>
        <v>274</v>
      </c>
    </row>
    <row r="276" customFormat="false" ht="12.75" hidden="false" customHeight="false" outlineLevel="0" collapsed="false">
      <c r="A276" s="1" t="n">
        <v>0.568333333333333</v>
      </c>
      <c r="B276" s="1" t="n">
        <v>86.4875800744864</v>
      </c>
      <c r="C276" s="0" t="n">
        <f aca="false">C275+1</f>
        <v>275</v>
      </c>
    </row>
    <row r="277" customFormat="false" ht="12.75" hidden="false" customHeight="false" outlineLevel="0" collapsed="false">
      <c r="A277" s="1" t="n">
        <v>0.592222222222222</v>
      </c>
      <c r="B277" s="1" t="n">
        <v>83.3635459354069</v>
      </c>
      <c r="C277" s="0" t="n">
        <f aca="false">C276+1</f>
        <v>276</v>
      </c>
    </row>
    <row r="278" customFormat="false" ht="12.75" hidden="false" customHeight="false" outlineLevel="0" collapsed="false">
      <c r="A278" s="1" t="n">
        <v>0.594444444444444</v>
      </c>
      <c r="B278" s="1" t="n">
        <v>81.7616912926091</v>
      </c>
      <c r="C278" s="0" t="n">
        <f aca="false">C277+1</f>
        <v>277</v>
      </c>
    </row>
    <row r="279" customFormat="false" ht="12.75" hidden="false" customHeight="false" outlineLevel="0" collapsed="false">
      <c r="A279" s="1" t="n">
        <v>0.615833333333333</v>
      </c>
      <c r="B279" s="1" t="n">
        <v>80.0236613608667</v>
      </c>
      <c r="C279" s="0" t="n">
        <f aca="false">C278+1</f>
        <v>278</v>
      </c>
    </row>
    <row r="280" customFormat="false" ht="12.75" hidden="false" customHeight="false" outlineLevel="0" collapsed="false">
      <c r="A280" s="1" t="n">
        <v>0.611111111111111</v>
      </c>
      <c r="B280" s="1" t="n">
        <v>79.4555567660989</v>
      </c>
      <c r="C280" s="0" t="n">
        <f aca="false">C279+1</f>
        <v>279</v>
      </c>
    </row>
    <row r="281" customFormat="false" ht="12.75" hidden="false" customHeight="false" outlineLevel="0" collapsed="false">
      <c r="A281" s="1" t="n">
        <v>0.578055555555556</v>
      </c>
      <c r="B281" s="1" t="n">
        <v>84.7102787211778</v>
      </c>
      <c r="C281" s="0" t="n">
        <f aca="false">C280+1</f>
        <v>280</v>
      </c>
    </row>
    <row r="282" customFormat="false" ht="12.75" hidden="false" customHeight="false" outlineLevel="0" collapsed="false">
      <c r="A282" s="1" t="n">
        <v>1.51944444444444</v>
      </c>
      <c r="B282" s="1" t="n">
        <v>32.2125602768534</v>
      </c>
      <c r="C282" s="0" t="n">
        <f aca="false">C281+1</f>
        <v>281</v>
      </c>
    </row>
    <row r="283" customFormat="false" ht="12.75" hidden="false" customHeight="false" outlineLevel="0" collapsed="false">
      <c r="A283" s="1" t="n">
        <v>1.47888888888889</v>
      </c>
      <c r="B283" s="1" t="n">
        <v>33.160447113967</v>
      </c>
      <c r="C283" s="0" t="n">
        <f aca="false">C282+1</f>
        <v>282</v>
      </c>
    </row>
    <row r="284" customFormat="false" ht="12.75" hidden="false" customHeight="false" outlineLevel="0" collapsed="false">
      <c r="A284" s="1" t="n">
        <v>1.55777777777778</v>
      </c>
      <c r="B284" s="1" t="n">
        <v>31.4926345570129</v>
      </c>
      <c r="C284" s="0" t="n">
        <f aca="false">C283+1</f>
        <v>283</v>
      </c>
    </row>
    <row r="285" customFormat="false" ht="12.75" hidden="false" customHeight="false" outlineLevel="0" collapsed="false">
      <c r="A285" s="1" t="n">
        <v>1.49611111111111</v>
      </c>
      <c r="B285" s="1" t="n">
        <v>32.7935265426692</v>
      </c>
      <c r="C285" s="0" t="n">
        <f aca="false">C284+1</f>
        <v>284</v>
      </c>
    </row>
    <row r="286" customFormat="false" ht="12.75" hidden="false" customHeight="false" outlineLevel="0" collapsed="false">
      <c r="A286" s="1" t="n">
        <v>1.5225</v>
      </c>
      <c r="B286" s="1" t="n">
        <v>32.1856098259725</v>
      </c>
      <c r="C286" s="0" t="n">
        <f aca="false">C285+1</f>
        <v>285</v>
      </c>
    </row>
    <row r="287" customFormat="false" ht="12.75" hidden="false" customHeight="false" outlineLevel="0" collapsed="false">
      <c r="A287" s="1" t="n">
        <v>1.47611111111111</v>
      </c>
      <c r="B287" s="1" t="n">
        <v>33.2241878440643</v>
      </c>
      <c r="C287" s="0" t="n">
        <f aca="false">C286+1</f>
        <v>286</v>
      </c>
    </row>
    <row r="288" customFormat="false" ht="12.75" hidden="false" customHeight="false" outlineLevel="0" collapsed="false">
      <c r="A288" s="1" t="n">
        <v>1.47277777777778</v>
      </c>
      <c r="B288" s="1" t="n">
        <v>33.1568675219728</v>
      </c>
      <c r="C288" s="0" t="n">
        <f aca="false">C287+1</f>
        <v>287</v>
      </c>
    </row>
    <row r="289" customFormat="false" ht="12.75" hidden="false" customHeight="false" outlineLevel="0" collapsed="false">
      <c r="A289" s="1" t="n">
        <v>1.51583333333333</v>
      </c>
      <c r="B289" s="1" t="n">
        <v>32.2132492943623</v>
      </c>
      <c r="C289" s="0" t="n">
        <f aca="false">C288+1</f>
        <v>288</v>
      </c>
    </row>
    <row r="290" customFormat="false" ht="12.75" hidden="false" customHeight="false" outlineLevel="0" collapsed="false">
      <c r="A290" s="1" t="n">
        <v>1.52472222222222</v>
      </c>
      <c r="B290" s="1" t="n">
        <v>32.1017772356615</v>
      </c>
      <c r="C290" s="0" t="n">
        <f aca="false">C289+1</f>
        <v>289</v>
      </c>
    </row>
    <row r="291" customFormat="false" ht="12.75" hidden="false" customHeight="false" outlineLevel="0" collapsed="false">
      <c r="A291" s="1" t="n">
        <v>1.46972222222222</v>
      </c>
      <c r="B291" s="1" t="n">
        <v>33.3078405763266</v>
      </c>
      <c r="C291" s="0" t="n">
        <f aca="false">C290+1</f>
        <v>290</v>
      </c>
    </row>
    <row r="292" customFormat="false" ht="12.75" hidden="false" customHeight="false" outlineLevel="0" collapsed="false">
      <c r="A292" s="1" t="n">
        <v>0.264444444444444</v>
      </c>
      <c r="B292" s="1" t="n">
        <v>193.73685609538</v>
      </c>
      <c r="C292" s="0" t="n">
        <f aca="false">C291+1</f>
        <v>291</v>
      </c>
    </row>
    <row r="293" customFormat="false" ht="12.75" hidden="false" customHeight="false" outlineLevel="0" collapsed="false">
      <c r="A293" s="1" t="n">
        <v>0.2525</v>
      </c>
      <c r="B293" s="1" t="n">
        <v>194.444977543368</v>
      </c>
      <c r="C293" s="0" t="n">
        <f aca="false">C292+1</f>
        <v>292</v>
      </c>
    </row>
    <row r="294" customFormat="false" ht="12.75" hidden="false" customHeight="false" outlineLevel="0" collapsed="false">
      <c r="A294" s="1" t="n">
        <v>0.260277777777778</v>
      </c>
      <c r="B294" s="1" t="n">
        <v>193.852442207031</v>
      </c>
      <c r="C294" s="0" t="n">
        <f aca="false">C293+1</f>
        <v>293</v>
      </c>
    </row>
    <row r="295" customFormat="false" ht="12.75" hidden="false" customHeight="false" outlineLevel="0" collapsed="false">
      <c r="A295" s="1" t="n">
        <v>0.245</v>
      </c>
      <c r="B295" s="1" t="n">
        <v>199.47081776653</v>
      </c>
      <c r="C295" s="0" t="n">
        <f aca="false">C294+1</f>
        <v>294</v>
      </c>
    </row>
    <row r="296" customFormat="false" ht="12.75" hidden="false" customHeight="false" outlineLevel="0" collapsed="false">
      <c r="A296" s="1" t="n">
        <v>0.250277777777778</v>
      </c>
      <c r="B296" s="1" t="n">
        <v>195.434115967926</v>
      </c>
      <c r="C296" s="0" t="n">
        <f aca="false">C295+1</f>
        <v>295</v>
      </c>
    </row>
    <row r="297" customFormat="false" ht="12.75" hidden="false" customHeight="false" outlineLevel="0" collapsed="false">
      <c r="A297" s="1" t="n">
        <v>0.251666666666667</v>
      </c>
      <c r="B297" s="1" t="n">
        <v>191.850009504399</v>
      </c>
      <c r="C297" s="0" t="n">
        <f aca="false">C296+1</f>
        <v>296</v>
      </c>
    </row>
    <row r="298" customFormat="false" ht="12.75" hidden="false" customHeight="false" outlineLevel="0" collapsed="false">
      <c r="A298" s="1" t="n">
        <v>0.262222222222222</v>
      </c>
      <c r="B298" s="1" t="n">
        <v>188.214739787397</v>
      </c>
      <c r="C298" s="0" t="n">
        <f aca="false">C297+1</f>
        <v>297</v>
      </c>
    </row>
    <row r="299" customFormat="false" ht="12.75" hidden="false" customHeight="false" outlineLevel="0" collapsed="false">
      <c r="A299" s="1" t="n">
        <v>0.247777777777778</v>
      </c>
      <c r="B299" s="1" t="n">
        <v>199.818974234314</v>
      </c>
      <c r="C299" s="0" t="n">
        <f aca="false">C298+1</f>
        <v>298</v>
      </c>
    </row>
    <row r="300" customFormat="false" ht="12.75" hidden="false" customHeight="false" outlineLevel="0" collapsed="false">
      <c r="A300" s="1" t="n">
        <v>0.258888888888889</v>
      </c>
      <c r="B300" s="1" t="n">
        <v>188.971002231659</v>
      </c>
      <c r="C300" s="0" t="n">
        <f aca="false">C299+1</f>
        <v>299</v>
      </c>
    </row>
    <row r="301" customFormat="false" ht="12.75" hidden="false" customHeight="false" outlineLevel="0" collapsed="false">
      <c r="A301" s="1" t="n">
        <v>0.249444444444444</v>
      </c>
      <c r="B301" s="1" t="n">
        <v>190.22927615435</v>
      </c>
      <c r="C301" s="0" t="n">
        <f aca="false">C300+1</f>
        <v>300</v>
      </c>
    </row>
    <row r="302" customFormat="false" ht="12.75" hidden="false" customHeight="false" outlineLevel="0" collapsed="false">
      <c r="A302" s="1" t="n">
        <v>0.263055555555556</v>
      </c>
      <c r="B302" s="1" t="n">
        <v>189.750911591737</v>
      </c>
      <c r="C302" s="0" t="n">
        <f aca="false">C301+1</f>
        <v>301</v>
      </c>
    </row>
    <row r="303" customFormat="false" ht="12.75" hidden="false" customHeight="false" outlineLevel="0" collapsed="false">
      <c r="A303" s="1" t="n">
        <v>0.257222222222222</v>
      </c>
      <c r="B303" s="1" t="n">
        <v>190.897630628485</v>
      </c>
      <c r="C303" s="0" t="n">
        <f aca="false">C302+1</f>
        <v>302</v>
      </c>
    </row>
    <row r="304" customFormat="false" ht="12.75" hidden="false" customHeight="false" outlineLevel="0" collapsed="false">
      <c r="A304" s="1" t="n">
        <v>0.255555555555556</v>
      </c>
      <c r="B304" s="1" t="n">
        <v>193.597561556362</v>
      </c>
      <c r="C304" s="0" t="n">
        <f aca="false">C303+1</f>
        <v>303</v>
      </c>
    </row>
    <row r="305" customFormat="false" ht="12.75" hidden="false" customHeight="false" outlineLevel="0" collapsed="false">
      <c r="A305" s="1" t="n">
        <v>0.244166666666667</v>
      </c>
      <c r="B305" s="1" t="n">
        <v>198.595859971532</v>
      </c>
      <c r="C305" s="0" t="n">
        <f aca="false">C304+1</f>
        <v>304</v>
      </c>
    </row>
    <row r="306" customFormat="false" ht="12.75" hidden="false" customHeight="false" outlineLevel="0" collapsed="false">
      <c r="A306" s="1" t="n">
        <v>0.2625</v>
      </c>
      <c r="B306" s="1" t="n">
        <v>186.11986622775</v>
      </c>
      <c r="C306" s="0" t="n">
        <f aca="false">C305+1</f>
        <v>305</v>
      </c>
    </row>
    <row r="307" customFormat="false" ht="12.75" hidden="false" customHeight="false" outlineLevel="0" collapsed="false">
      <c r="A307" s="1" t="n">
        <v>0.252777777777778</v>
      </c>
      <c r="B307" s="1" t="n">
        <v>193.390743865641</v>
      </c>
      <c r="C307" s="0" t="n">
        <f aca="false">C306+1</f>
        <v>306</v>
      </c>
    </row>
    <row r="308" customFormat="false" ht="12.75" hidden="false" customHeight="false" outlineLevel="0" collapsed="false">
      <c r="A308" s="1" t="n">
        <v>0.263888888888889</v>
      </c>
      <c r="B308" s="1" t="n">
        <v>186.901563828049</v>
      </c>
      <c r="C308" s="0" t="n">
        <f aca="false">C307+1</f>
        <v>307</v>
      </c>
    </row>
    <row r="309" customFormat="false" ht="12.75" hidden="false" customHeight="false" outlineLevel="0" collapsed="false">
      <c r="A309" s="1" t="n">
        <v>0.245833333333333</v>
      </c>
      <c r="B309" s="1" t="n">
        <v>199.789893785111</v>
      </c>
      <c r="C309" s="0" t="n">
        <f aca="false">C308+1</f>
        <v>308</v>
      </c>
    </row>
    <row r="310" customFormat="false" ht="12.75" hidden="false" customHeight="false" outlineLevel="0" collapsed="false">
      <c r="A310" s="1" t="n">
        <v>0.250555555555556</v>
      </c>
      <c r="B310" s="1" t="n">
        <v>195.596376240116</v>
      </c>
      <c r="C310" s="0" t="n">
        <f aca="false">C309+1</f>
        <v>309</v>
      </c>
    </row>
    <row r="311" customFormat="false" ht="12.75" hidden="false" customHeight="false" outlineLevel="0" collapsed="false">
      <c r="A311" s="1" t="n">
        <v>0.238333333333333</v>
      </c>
      <c r="B311" s="1" t="n">
        <v>204.371453830316</v>
      </c>
      <c r="C311" s="0" t="n">
        <f aca="false">C310+1</f>
        <v>310</v>
      </c>
    </row>
    <row r="312" customFormat="false" ht="12.75" hidden="false" customHeight="false" outlineLevel="0" collapsed="false">
      <c r="A312" s="1" t="n">
        <v>0.644722222222222</v>
      </c>
      <c r="B312" s="1" t="n">
        <v>76.5601504790851</v>
      </c>
      <c r="C312" s="0" t="n">
        <f aca="false">C311+1</f>
        <v>311</v>
      </c>
    </row>
    <row r="313" customFormat="false" ht="12.75" hidden="false" customHeight="false" outlineLevel="0" collapsed="false">
      <c r="A313" s="1" t="n">
        <v>0.609166666666667</v>
      </c>
      <c r="B313" s="1" t="n">
        <v>80.8622180664408</v>
      </c>
      <c r="C313" s="0" t="n">
        <f aca="false">C312+1</f>
        <v>312</v>
      </c>
    </row>
    <row r="314" customFormat="false" ht="12.75" hidden="false" customHeight="false" outlineLevel="0" collapsed="false">
      <c r="A314" s="1" t="n">
        <v>0.609722222222222</v>
      </c>
      <c r="B314" s="1" t="n">
        <v>80.6145275784894</v>
      </c>
      <c r="C314" s="0" t="n">
        <f aca="false">C313+1</f>
        <v>313</v>
      </c>
    </row>
    <row r="315" customFormat="false" ht="12.75" hidden="false" customHeight="false" outlineLevel="0" collapsed="false">
      <c r="A315" s="1" t="n">
        <v>0.639444444444444</v>
      </c>
      <c r="B315" s="1" t="n">
        <v>76.5398102614943</v>
      </c>
      <c r="C315" s="0" t="n">
        <f aca="false">C314+1</f>
        <v>314</v>
      </c>
    </row>
    <row r="316" customFormat="false" ht="12.75" hidden="false" customHeight="false" outlineLevel="0" collapsed="false">
      <c r="A316" s="1" t="n">
        <v>0.611944444444444</v>
      </c>
      <c r="B316" s="1" t="n">
        <v>80.3467938527158</v>
      </c>
      <c r="C316" s="0" t="n">
        <f aca="false">C315+1</f>
        <v>315</v>
      </c>
    </row>
    <row r="317" customFormat="false" ht="12.75" hidden="false" customHeight="false" outlineLevel="0" collapsed="false">
      <c r="A317" s="1" t="n">
        <v>0.628055555555556</v>
      </c>
      <c r="B317" s="1" t="n">
        <v>78.3443532072921</v>
      </c>
      <c r="C317" s="0" t="n">
        <f aca="false">C316+1</f>
        <v>316</v>
      </c>
    </row>
    <row r="318" customFormat="false" ht="12.75" hidden="false" customHeight="false" outlineLevel="0" collapsed="false">
      <c r="A318" s="1" t="n">
        <v>0.593055555555556</v>
      </c>
      <c r="B318" s="1" t="n">
        <v>83.0551727163931</v>
      </c>
      <c r="C318" s="0" t="n">
        <f aca="false">C317+1</f>
        <v>317</v>
      </c>
    </row>
    <row r="319" customFormat="false" ht="12.75" hidden="false" customHeight="false" outlineLevel="0" collapsed="false">
      <c r="A319" s="1" t="n">
        <v>0.620833333333333</v>
      </c>
      <c r="B319" s="1" t="n">
        <v>79.0496028810614</v>
      </c>
      <c r="C319" s="0" t="n">
        <f aca="false">C318+1</f>
        <v>318</v>
      </c>
    </row>
    <row r="320" customFormat="false" ht="12.75" hidden="false" customHeight="false" outlineLevel="0" collapsed="false">
      <c r="A320" s="1" t="n">
        <v>0.587222222222222</v>
      </c>
      <c r="B320" s="1" t="n">
        <v>82.3514781918429</v>
      </c>
      <c r="C320" s="0" t="n">
        <f aca="false">C319+1</f>
        <v>319</v>
      </c>
    </row>
    <row r="321" customFormat="false" ht="12.75" hidden="false" customHeight="false" outlineLevel="0" collapsed="false">
      <c r="A321" s="1" t="n">
        <v>0.589444444444444</v>
      </c>
      <c r="B321" s="1" t="n">
        <v>83.5526122049352</v>
      </c>
      <c r="C321" s="0" t="n">
        <f aca="false">C320+1</f>
        <v>320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cDAABQSwMEFAACAAgAM33TUM97yXmnAAAA+AAAABIAHABDb25maWcvUGFja2FnZS54bWwgohgAKKAUAAAAAAAAAAAAAAAAAAAAAAAAAAAAhY/BCoIwHIdfRXZ3mythyN956BQkBEV0HXPpSGe4mb5bhx6pV0goq1vH38d3+H6P2x2ysamDq+6caW2KIkxRoK1qC2PLFPX+FHKUCdhKdZalDibZumR0RYoq7y8JIcMw4GGB264kjNKIHPPNTlW6kegjm/9yaKzz0iqNBBxeMYJhznDMY47ZMgIyY8iN/SpsKsYUyA+EVV/7vtPC+HC9BzJPIO8X4glQSwMEFAACAAgAM33TUA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DN901Aoike4DgAAABEAAAATABwARm9ybXVsYXMvU2VjdGlvbjEubSCiGAAooBQAAAAAAAAAAAAAAAAAAAAAAAAAAAArTk0uyczPUwiG0IbWAFBLAQItABQAAgAIADN901DPe8l5pwAAAPgAAAASAAAAAAAAAAAAAAAAAAAAAABDb25maWcvUGFja2FnZS54bWxQSwECLQAUAAIACAAzfdNQD8rpq6QAAADpAAAAEwAAAAAAAAAAAAAAAADzAAAAW0NvbnRlbnRfVHlwZXNdLnhtbFBLAQItABQAAgAIADN901Aoike4DgAAABEAAAATAAAAAAAAAAAAAAAAAOQBAABGb3JtdWxhcy9TZWN0aW9uMS5tUEsFBgAAAAADAAMAwgAAAD8C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pcBAAAAAAAAdQE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PjxFbnRyeSBUeXBlPSJSZWxhdGlvbnNoaXBzIiBWYWx1ZT0ic0FBQUFBQT09IiAvPjwvU3RhYmxlRW50cmllcz48L0l0ZW0+PC9JdGVtcz48L0xvY2FsUGFja2FnZU1ldGFkYXRhRmlsZT4WAAAAUEsFBgAAAAAAAAAAAAAAAAAAAAAAACYBAAABAAAA0Iyd3wEV0RGMegDAT8KX6wEAAADevDJ7zPfSTpPdaqvqlOpeAAAAAAIAAAAAABBmAAAAAQAAIAAAAAjNa4FGJSYCUXAcGc60ae6tJpBF9DZDjOaZ01fQNy6yAAAAAA6AAAAAAgAAIAAAAE52tSPDmIMDHERROhi3/OJTUttuxCIh/8ZDAoyBsbkdUAAAAFx3tO8xSXGafnO5ks6whjBTGj5bbypJoYt1I6hbcQ4Ig0yjOh49h3meMVJOdfPEb6RccS6OOkrq75/O7gELnmsJJmFDPzJIPKwFtLCWnGbnQAAAAIia8QB82693+v+9BXWNZP7LA5f3MSK49LCWMHReV1Vu0+D3T/eWzBPz1+v2uOSYnj4Tp21N9uJlrPhuutnxAu8=</DataMashup>
</file>

<file path=customXml/itemProps1.xml><?xml version="1.0" encoding="utf-8"?>
<ds:datastoreItem xmlns:ds="http://schemas.openxmlformats.org/officeDocument/2006/customXml" ds:itemID="{3C72D5C9-6FF1-43F5-9319-6FA4A603CD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2020-06-11T16:06:55Z</dcterms:created>
  <dc:creator/>
  <dc:description/>
  <dc:language>en-US</dc:language>
  <cp:lastModifiedBy/>
  <dcterms:modified xsi:type="dcterms:W3CDTF">2020-06-24T16:14:07Z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date">
    <vt:lpwstr>YYYY-06-DDT16:34:41.847</vt:lpwstr>
  </property>
</Properties>
</file>