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 activeTab="3"/>
  </bookViews>
  <sheets>
    <sheet name="Sheet5" sheetId="14" r:id="rId1"/>
    <sheet name="Sheet1" sheetId="1" r:id="rId2"/>
    <sheet name="Sheet9" sheetId="10" r:id="rId3"/>
    <sheet name="Sheet6" sheetId="15" r:id="rId4"/>
    <sheet name="Sheet7" sheetId="8" r:id="rId5"/>
    <sheet name="Sheet8" sheetId="9" r:id="rId6"/>
  </sheets>
  <calcPr calcId="152511"/>
  <pivotCaches>
    <pivotCache cacheId="4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5" l="1"/>
  <c r="G32" i="15"/>
  <c r="G31" i="15"/>
  <c r="G34" i="15"/>
  <c r="G27" i="15"/>
  <c r="G26" i="15"/>
  <c r="G25" i="15"/>
  <c r="G24" i="15"/>
  <c r="G23" i="15"/>
  <c r="I18" i="15"/>
  <c r="I17" i="15"/>
  <c r="I16" i="15"/>
  <c r="I19" i="15" s="1"/>
  <c r="H18" i="15"/>
  <c r="H17" i="15"/>
  <c r="H16" i="15"/>
  <c r="H19" i="15" s="1"/>
  <c r="G18" i="15"/>
  <c r="G17" i="15"/>
  <c r="G19" i="15" s="1"/>
  <c r="G16" i="15"/>
  <c r="I7" i="15"/>
  <c r="I6" i="15"/>
  <c r="I5" i="15"/>
  <c r="I4" i="15"/>
  <c r="I8" i="15" s="1"/>
  <c r="I3" i="15"/>
  <c r="H7" i="15"/>
  <c r="H6" i="15"/>
  <c r="H5" i="15"/>
  <c r="H4" i="15"/>
  <c r="H3" i="15"/>
  <c r="H8" i="15" s="1"/>
  <c r="G7" i="15"/>
  <c r="G6" i="15"/>
  <c r="G8" i="15" s="1"/>
  <c r="G5" i="15"/>
  <c r="G3" i="15"/>
  <c r="G4" i="15"/>
  <c r="E37" i="8"/>
  <c r="E38" i="8"/>
  <c r="E36" i="8"/>
  <c r="E19" i="8"/>
  <c r="E20" i="8"/>
  <c r="E21" i="8"/>
  <c r="E22" i="8"/>
  <c r="E18" i="8"/>
  <c r="I15" i="9"/>
  <c r="J15" i="9"/>
  <c r="H15" i="9"/>
  <c r="J14" i="9"/>
  <c r="J13" i="9"/>
  <c r="J12" i="9"/>
  <c r="J11" i="9"/>
  <c r="I14" i="9"/>
  <c r="I13" i="9"/>
  <c r="I12" i="9"/>
  <c r="I11" i="9"/>
  <c r="H14" i="9"/>
  <c r="H13" i="9"/>
  <c r="H12" i="9"/>
  <c r="H11" i="9"/>
  <c r="I6" i="9"/>
  <c r="I5" i="9"/>
  <c r="I4" i="9"/>
  <c r="I3" i="9"/>
  <c r="J14" i="10"/>
  <c r="J13" i="10"/>
  <c r="H15" i="10"/>
  <c r="I15" i="10"/>
  <c r="G15" i="10"/>
  <c r="I14" i="10"/>
  <c r="H9" i="10"/>
  <c r="H14" i="10"/>
  <c r="H8" i="10"/>
  <c r="I13" i="10"/>
  <c r="G9" i="10"/>
  <c r="H13" i="10"/>
  <c r="G8" i="10"/>
  <c r="G14" i="10"/>
  <c r="H7" i="10"/>
  <c r="G13" i="10"/>
  <c r="G7" i="10"/>
  <c r="H4" i="10"/>
  <c r="H3" i="10"/>
  <c r="G28" i="15" l="1"/>
  <c r="I8" i="10"/>
  <c r="H10" i="10"/>
  <c r="B33" i="8"/>
  <c r="I7" i="9"/>
  <c r="G10" i="10" l="1"/>
  <c r="I7" i="10"/>
  <c r="I9" i="10"/>
  <c r="D94" i="1"/>
  <c r="D93" i="1"/>
  <c r="C94" i="1"/>
  <c r="C93" i="1"/>
</calcChain>
</file>

<file path=xl/sharedStrings.xml><?xml version="1.0" encoding="utf-8"?>
<sst xmlns="http://schemas.openxmlformats.org/spreadsheetml/2006/main" count="1141" uniqueCount="106">
  <si>
    <t>Apess, William (1798-1839)</t>
  </si>
  <si>
    <t>Cable, George Washington (1844-1925)</t>
  </si>
  <si>
    <t>Carson, Rachel (1907-1964)</t>
  </si>
  <si>
    <t>Coke, Allison Adelle Hedge (1958-)</t>
  </si>
  <si>
    <t>Douglass, Frederick (1817-1895)</t>
  </si>
  <si>
    <t>Emerson, Ralph Waldo (1803-1882)</t>
  </si>
  <si>
    <t>Jacobs, Harriet Ann (1813-1897)</t>
  </si>
  <si>
    <t>Lin Yutang (1895-1976)</t>
  </si>
  <si>
    <t>Melville, Herman (1819-1891)</t>
  </si>
  <si>
    <t>Schuyler, George Samuel (1895-1977)</t>
  </si>
  <si>
    <t>Stowe, Harriet Beecher (1811-1896)</t>
  </si>
  <si>
    <t>Toomer, Jean (1894-1967)</t>
  </si>
  <si>
    <t>Wheatley, Phillis (1753?-1784)</t>
  </si>
  <si>
    <t>Wright, Richard (1908-1960)</t>
  </si>
  <si>
    <t>Yezierska, Anzia (1885-1970)</t>
  </si>
  <si>
    <t>Author Name</t>
  </si>
  <si>
    <t>Cited In</t>
  </si>
  <si>
    <t>Gender</t>
  </si>
  <si>
    <t>Notes</t>
  </si>
  <si>
    <t>Male</t>
  </si>
  <si>
    <t>Female</t>
  </si>
  <si>
    <t>Times Occurring</t>
  </si>
  <si>
    <t>and Wagner, Richard (1813-1883)</t>
  </si>
  <si>
    <t>Anderson, Sherwood (1876-1941)</t>
  </si>
  <si>
    <t>Baldwin, James (1924-1987)</t>
  </si>
  <si>
    <t>Cable, George Washington</t>
  </si>
  <si>
    <t>Cather, Willa (1873-1947)</t>
  </si>
  <si>
    <t>Channing, William Ellery, the Elder (1780-1842)</t>
  </si>
  <si>
    <t>Chopin, Kate (1851-1904)</t>
  </si>
  <si>
    <t>Clemens, Samuel (1835-1910)</t>
  </si>
  <si>
    <t>Cooper, James Fenimore (1789-1851)</t>
  </si>
  <si>
    <t>Cotton, John (1584-1652)</t>
  </si>
  <si>
    <t>Cranch, Christopher Pearse (1813-1892)</t>
  </si>
  <si>
    <t>Dickey, James (1923-1997)</t>
  </si>
  <si>
    <t>Dickinson, Emily (1830-1886)</t>
  </si>
  <si>
    <t>Dwight, John Sullivan (1813-1893)</t>
  </si>
  <si>
    <t>Dwight, Timothy (1752-1817)</t>
  </si>
  <si>
    <t>Eliot, T. S. (1888-1965)</t>
  </si>
  <si>
    <t>Emerson, Ralph Waldo</t>
  </si>
  <si>
    <t>Faulkner, William (1897-1962)</t>
  </si>
  <si>
    <t>Flaubert, Gustave (1821-1880)</t>
  </si>
  <si>
    <t>Flint, Timothy (1780-1840)</t>
  </si>
  <si>
    <t>Franklin, Benjamin (1706-1790)</t>
  </si>
  <si>
    <t>Frost, Robert (1874-1963)</t>
  </si>
  <si>
    <t>Hawthorne, Nathaniel (1804-1864)</t>
  </si>
  <si>
    <t>Hemingway, Ernest (1899-1961)</t>
  </si>
  <si>
    <t>Holmes, Oliver Wendell (1809-1894)</t>
  </si>
  <si>
    <t>Howells, William Dean (1837-1920)</t>
  </si>
  <si>
    <t>Ibsen, Henrik (1828-1906)</t>
  </si>
  <si>
    <t>Ingraham, Joseph Holt</t>
  </si>
  <si>
    <t>Irving, Washington (1783-1859)</t>
  </si>
  <si>
    <t>James, Henry, Jr.</t>
  </si>
  <si>
    <t>Jefferson, Thomas (1743-1826)</t>
  </si>
  <si>
    <t>Lincoln, Abraham (1809-1865)</t>
  </si>
  <si>
    <t>Longfellow, Henry Wadsworth (1807-1882)</t>
  </si>
  <si>
    <t>Lowell, James Russell</t>
  </si>
  <si>
    <t>Lowell, Robert (1917-1977)</t>
  </si>
  <si>
    <t>Philippe, Charles-Louis (1874-1909)</t>
  </si>
  <si>
    <t>Poe, Edgar Allan (1809-1849)</t>
  </si>
  <si>
    <t>Porter, Katherine Anne (1890-1980)</t>
  </si>
  <si>
    <t>role of Flower,  Benjamin Orange (1858-1918)</t>
  </si>
  <si>
    <t>role of Harte, Bret (1836-1902)</t>
  </si>
  <si>
    <t>Steinbeck, John (1902-1968)</t>
  </si>
  <si>
    <t>Taylor, Edward (ca. 1644-1729)</t>
  </si>
  <si>
    <t>Tocqueville, Alexis-Henri-Charles-Maurice-Clérel, comte de (1805-1859)</t>
  </si>
  <si>
    <t>Tompson, Benjamin (1642-1714)</t>
  </si>
  <si>
    <t>treatment in Clemens, Samuel (1835-1910)</t>
  </si>
  <si>
    <t>treatment in Thoreau, Henry David (1817-1862)</t>
  </si>
  <si>
    <t>treatment of Metacom, Chief of the Wampanoags (ca. 1637-1676)</t>
  </si>
  <si>
    <t>Warren, Robert Penn (1905-1989)</t>
  </si>
  <si>
    <t>Whitman, Walt (1819-1892)</t>
  </si>
  <si>
    <t>Whittier, John Greenleaf</t>
  </si>
  <si>
    <t>White</t>
  </si>
  <si>
    <t>German</t>
  </si>
  <si>
    <t>Black</t>
  </si>
  <si>
    <t>Ethnically French Canadian</t>
  </si>
  <si>
    <t>Contemporary author</t>
  </si>
  <si>
    <t>French</t>
  </si>
  <si>
    <t>Norwegian</t>
  </si>
  <si>
    <t>Asian</t>
  </si>
  <si>
    <t>immigrated from China, many writings in Chinese</t>
  </si>
  <si>
    <t>Jewish</t>
  </si>
  <si>
    <t>Native</t>
  </si>
  <si>
    <t>actually not sure</t>
  </si>
  <si>
    <t>Articles about Women (12.5%)</t>
  </si>
  <si>
    <t>Articles about Men (87.5%)</t>
  </si>
  <si>
    <t>Articles about black authors (10.2%)</t>
  </si>
  <si>
    <t>Articles about white authors (85.2%)</t>
  </si>
  <si>
    <t>Articles about Asian authors (1.1%)</t>
  </si>
  <si>
    <t>Articles about Native/mixed race authors (3.4%)</t>
  </si>
  <si>
    <t>Column Labels</t>
  </si>
  <si>
    <t>Row Labels</t>
  </si>
  <si>
    <t>Grand Total</t>
  </si>
  <si>
    <t>Count of Author Name</t>
  </si>
  <si>
    <t>Native/Mixed race</t>
  </si>
  <si>
    <t>Race*</t>
  </si>
  <si>
    <r>
      <t xml:space="preserve">*NOTE: Yes, this is a really reductive and potentially weird way of looking at this, and I might end up removing it. HOWEVER, I do want to be able to find out to what extent the subject matter published in </t>
    </r>
    <r>
      <rPr>
        <i/>
        <sz val="11"/>
        <color theme="1"/>
        <rFont val="Calibri"/>
        <family val="2"/>
        <scheme val="minor"/>
      </rPr>
      <t xml:space="preserve">American Literature </t>
    </r>
    <r>
      <rPr>
        <sz val="11"/>
        <color theme="1"/>
        <rFont val="Calibri"/>
        <family val="2"/>
        <scheme val="minor"/>
      </rPr>
      <t xml:space="preserve"> (and thus, about American literature) suffers from DWM syndrome, and whether it's getting any better.</t>
    </r>
  </si>
  <si>
    <t>Polish, Jewish immigrant</t>
  </si>
  <si>
    <t xml:space="preserve">Gender </t>
  </si>
  <si>
    <t>Total</t>
  </si>
  <si>
    <t>Race</t>
  </si>
  <si>
    <t>No Subject Author</t>
  </si>
  <si>
    <t>Subject Authors' Race by Year</t>
  </si>
  <si>
    <t>Subject Authors' Gender by Year</t>
  </si>
  <si>
    <t>Subject Authors' Race, All Years</t>
  </si>
  <si>
    <t>Subject Authors' Gender, 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</si>
</sst>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1" xfId="0" applyNumberFormat="1" applyFont="1" applyBorder="1"/>
    <xf numFmtId="0" fontId="3" fillId="2" borderId="2" xfId="0" applyNumberFormat="1" applyFont="1" applyFill="1" applyBorder="1"/>
    <xf numFmtId="0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</a:t>
            </a:r>
            <a:r>
              <a:rPr lang="en-US" baseline="0"/>
              <a:t> Race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Sheet6!$G$3:$I$3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Sheet6!$F$4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Sheet6!$G$4:$I$4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Sheet6!$F$5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Sheet6!$G$2:$I$2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Sheet6!$G$5:$I$5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Sheet6!$F$6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Sheet6!$G$2:$I$2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Sheet6!$G$6:$I$6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Sheet6!$F$7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Sheet6!$G$2:$I$2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Sheet6!$G$7:$I$7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96048"/>
        <c:axId val="49369548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Sheet6!$F$8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Sheet6!$G$2:$I$2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Sheet6!$G$8:$I$8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36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5488"/>
        <c:crosses val="autoZero"/>
        <c:auto val="1"/>
        <c:lblAlgn val="ctr"/>
        <c:lblOffset val="100"/>
        <c:noMultiLvlLbl val="0"/>
      </c:catAx>
      <c:valAx>
        <c:axId val="493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Gender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Sheet6!$G$15:$I$15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Sheet6!$G$16:$I$16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Sheet6!$F$17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Sheet6!$G$15:$I$15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Sheet6!$G$17:$I$17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Sheet6!$F$18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Sheet6!$G$15:$I$15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Sheet6!$G$18:$I$18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20272"/>
        <c:axId val="49701859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Sheet6!$F$19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Sheet6!$G$15:$I$15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Sheet6!$G$19:$I$19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70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8592"/>
        <c:crosses val="autoZero"/>
        <c:auto val="1"/>
        <c:lblAlgn val="ctr"/>
        <c:lblOffset val="100"/>
        <c:noMultiLvlLbl val="0"/>
      </c:catAx>
      <c:valAx>
        <c:axId val="497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Sheet6!$G$22</c:f>
              <c:strCache>
                <c:ptCount val="1"/>
                <c:pt idx="0">
                  <c:v>Subject Authors' Race, All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Sheet6!$F$23:$F$27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  <c:pt idx="4">
                  <c:v>No Subject Author</c:v>
                </c:pt>
              </c:strCache>
            </c:strRef>
          </c:cat>
          <c:val>
            <c:numRef>
              <c:f>Sheet6!$G$23:$G$27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336336"/>
        <c:axId val="441336896"/>
      </c:barChart>
      <c:catAx>
        <c:axId val="4413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6896"/>
        <c:crosses val="autoZero"/>
        <c:auto val="1"/>
        <c:lblAlgn val="ctr"/>
        <c:lblOffset val="100"/>
        <c:noMultiLvlLbl val="0"/>
      </c:catAx>
      <c:valAx>
        <c:axId val="4413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Sheet6!$G$30</c:f>
              <c:strCache>
                <c:ptCount val="1"/>
                <c:pt idx="0">
                  <c:v>Subject Authors' Gender, All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Sheet6!$F$31:$F$34</c15:sqref>
                  </c15:fullRef>
                </c:ext>
              </c:extLst>
              <c:f>Sheet6!$F$31:$F$33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 Subject Author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Sheet6!$G$31:$G$34</c15:sqref>
                  </c15:fullRef>
                </c:ext>
              </c:extLst>
              <c:f>Sheet6!$G$31:$G$33</c:f>
              <c:numCache>
                <c:formatCode>General</c:formatCode>
                <c:ptCount val="3"/>
                <c:pt idx="0">
                  <c:v>12</c:v>
                </c:pt>
                <c:pt idx="1">
                  <c:v>78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77936"/>
        <c:axId val="495565584"/>
      </c:barChart>
      <c:catAx>
        <c:axId val="496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65584"/>
        <c:crosses val="autoZero"/>
        <c:auto val="1"/>
        <c:lblAlgn val="ctr"/>
        <c:lblOffset val="100"/>
        <c:noMultiLvlLbl val="0"/>
      </c:catAx>
      <c:valAx>
        <c:axId val="4955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</a:t>
            </a:r>
            <a:r>
              <a:rPr lang="en-US" baseline="0"/>
              <a:t> of Subject Authors by Year (numbers)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Sheet7!$A$18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Sheet7!$A$19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Sheet7!$B$19:$D$19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Sheet7!$A$20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Sheet7!$B$20:$D$20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Sheet7!$A$21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Sheet7!$B$17:$D$17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Sheet7!$B$21:$D$21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782464"/>
        <c:axId val="339783024"/>
      </c:barChart>
      <c:catAx>
        <c:axId val="33978246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83024"/>
        <c:crosses val="autoZero"/>
        <c:auto val="1"/>
        <c:lblAlgn val="ctr"/>
        <c:lblOffset val="100"/>
        <c:noMultiLvlLbl val="0"/>
      </c:catAx>
      <c:valAx>
        <c:axId val="3397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of subject</a:t>
            </a:r>
            <a:r>
              <a:rPr lang="en-US" baseline="0"/>
              <a:t> authors across all years</a:t>
            </a:r>
            <a:endParaRPr lang="en-US"/>
          </a:p>
        </c:rich>
      </c:tx>
      <c:layout>
        <c:manualLayout>
          <c:xMode val="edge"/>
          <c:yMode val="edge"/>
          <c:x val="0.17604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Sheet7!$A$25:$A$29</c15:sqref>
                  </c15:fullRef>
                </c:ext>
              </c:extLst>
              <c:f>Sheet7!$A$25:$A$28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Sheet7!$B$25:$B$29</c15:sqref>
                  </c15:fullRef>
                </c:ext>
              </c:extLst>
              <c:f>Sheet7!$B$25:$B$28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5552"/>
        <c:axId val="393371120"/>
      </c:barChart>
      <c:catAx>
        <c:axId val="1813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1120"/>
        <c:crosses val="autoZero"/>
        <c:auto val="1"/>
        <c:lblAlgn val="ctr"/>
        <c:lblOffset val="100"/>
        <c:noMultiLvlLbl val="0"/>
      </c:catAx>
      <c:valAx>
        <c:axId val="3933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subject author across all years</a:t>
            </a:r>
          </a:p>
        </c:rich>
      </c:tx>
      <c:layout>
        <c:manualLayout>
          <c:xMode val="edge"/>
          <c:yMode val="edge"/>
          <c:x val="0.170590113735783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Sheet7!$A$31:$A$32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Sheet7!$B$31:$B$32</c:f>
              <c:numCache>
                <c:formatCode>General</c:formatCode>
                <c:ptCount val="2"/>
                <c:pt idx="0">
                  <c:v>12</c:v>
                </c:pt>
                <c:pt idx="1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373360"/>
        <c:axId val="393373920"/>
      </c:barChart>
      <c:catAx>
        <c:axId val="3933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3920"/>
        <c:crosses val="autoZero"/>
        <c:auto val="1"/>
        <c:lblAlgn val="ctr"/>
        <c:lblOffset val="100"/>
        <c:noMultiLvlLbl val="0"/>
      </c:catAx>
      <c:valAx>
        <c:axId val="393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of subject authors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Sheet7!$A$36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Sheet7!$B$37:$D$37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cat>
          <c:val>
            <c:numRef>
              <c:f>Sheet7!$B$38:$D$38</c:f>
              <c:numCache>
                <c:formatCode>General</c:formatCode>
                <c:ptCount val="3"/>
                <c:pt idx="0">
                  <c:v>36</c:v>
                </c:pt>
                <c:pt idx="1">
                  <c:v>37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Sheet7!$A$37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Sheet7!$B$37:$D$37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cat>
          <c:val>
            <c:numRef>
              <c:f>Sheet7!$B$39:$D$39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08768"/>
        <c:axId val="2635093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Sheet7!$A$38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Sheet7!$B$37:$D$37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32</c:v>
                      </c:pt>
                      <c:pt idx="2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Sheet7!$B$40:$E$40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2635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09328"/>
        <c:crosses val="autoZero"/>
        <c:auto val="1"/>
        <c:lblAlgn val="ctr"/>
        <c:lblOffset val="100"/>
        <c:noMultiLvlLbl val="0"/>
      </c:catAx>
      <c:valAx>
        <c:axId val="2635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42862</xdr:rowOff>
    </xdr:from>
    <xdr:to>
      <xdr:col>17</xdr:col>
      <xdr:colOff>247650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15</xdr:row>
      <xdr:rowOff>52387</xdr:rowOff>
    </xdr:from>
    <xdr:to>
      <xdr:col>17</xdr:col>
      <xdr:colOff>171450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31</xdr:row>
      <xdr:rowOff>71437</xdr:rowOff>
    </xdr:from>
    <xdr:to>
      <xdr:col>17</xdr:col>
      <xdr:colOff>209550</xdr:colOff>
      <xdr:row>45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46</xdr:row>
      <xdr:rowOff>147637</xdr:rowOff>
    </xdr:from>
    <xdr:to>
      <xdr:col>17</xdr:col>
      <xdr:colOff>219075</xdr:colOff>
      <xdr:row>61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42862</xdr:rowOff>
    </xdr:from>
    <xdr:to>
      <xdr:col>13</xdr:col>
      <xdr:colOff>19050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309562</xdr:colOff>
      <xdr:row>17</xdr:row>
      <xdr:rowOff>4762</xdr:rowOff>
    </xdr:from>
    <xdr:to>
      <xdr:col>13</xdr:col>
      <xdr:colOff>4762</xdr:colOff>
      <xdr:row>31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32</xdr:row>
      <xdr:rowOff>42862</xdr:rowOff>
    </xdr:from>
    <xdr:to>
      <xdr:col>12</xdr:col>
      <xdr:colOff>590550</xdr:colOff>
      <xdr:row>46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63</xdr:row>
      <xdr:rowOff>109537</xdr:rowOff>
    </xdr:from>
    <xdr:to>
      <xdr:col>14</xdr:col>
      <xdr:colOff>333375</xdr:colOff>
      <xdr:row>77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y M Foasberg" refreshedDate="43546.495620254631" createdVersion="5" refreshedVersion="5" minRefreshableVersion="3" recordCount="90">
  <cacheSource type="worksheet">
    <worksheetSource ref="A1:F91" sheet="Sheet1"/>
  </cacheSource>
  <cacheFields count="6">
    <cacheField name="Author Name" numFmtId="0">
      <sharedItems/>
    </cacheField>
    <cacheField name="Cited In" numFmtId="0">
      <sharedItems containsSemiMixedTypes="0" containsString="0" containsNumber="1" containsInteger="1" minValue="1950" maxValue="2010" count="3">
        <n v="1980"/>
        <n v="2010"/>
        <n v="1950"/>
      </sharedItems>
    </cacheField>
    <cacheField name="Gender" numFmtId="0">
      <sharedItems count="2">
        <s v="Male"/>
        <s v="Female"/>
      </sharedItems>
    </cacheField>
    <cacheField name="Race*" numFmtId="0">
      <sharedItems count="5">
        <s v="White"/>
        <s v="Native/Mixed race"/>
        <s v="Black"/>
        <s v="Asian"/>
        <s v="Native"/>
      </sharedItems>
    </cacheField>
    <cacheField name="Notes" numFmtId="0">
      <sharedItems containsBlank="1"/>
    </cacheField>
    <cacheField name="Times Occurri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and Wagner, Richard (1813-1883)"/>
    <x v="0"/>
    <x v="0"/>
    <x v="0"/>
    <s v="German"/>
    <m/>
  </r>
  <r>
    <s v="Anderson, Sherwood (1876-1941)"/>
    <x v="0"/>
    <x v="0"/>
    <x v="0"/>
    <m/>
    <m/>
  </r>
  <r>
    <s v="Apess, William (1798-1839)"/>
    <x v="1"/>
    <x v="0"/>
    <x v="1"/>
    <m/>
    <m/>
  </r>
  <r>
    <s v="Baldwin, James (1924-1987)"/>
    <x v="0"/>
    <x v="0"/>
    <x v="2"/>
    <m/>
    <m/>
  </r>
  <r>
    <s v="Cable, George Washington"/>
    <x v="0"/>
    <x v="0"/>
    <x v="0"/>
    <m/>
    <m/>
  </r>
  <r>
    <s v="Cable, George Washington (1844-1925)"/>
    <x v="1"/>
    <x v="0"/>
    <x v="0"/>
    <m/>
    <m/>
  </r>
  <r>
    <s v="Carson, Rachel (1907-1964)"/>
    <x v="1"/>
    <x v="1"/>
    <x v="0"/>
    <m/>
    <m/>
  </r>
  <r>
    <s v="Cather, Willa (1873-1947)"/>
    <x v="2"/>
    <x v="1"/>
    <x v="0"/>
    <m/>
    <m/>
  </r>
  <r>
    <s v="Channing, William Ellery, the Elder (1780-1842)"/>
    <x v="2"/>
    <x v="0"/>
    <x v="0"/>
    <m/>
    <m/>
  </r>
  <r>
    <s v="Chopin, Kate (1851-1904)"/>
    <x v="0"/>
    <x v="1"/>
    <x v="0"/>
    <s v="Ethnically French Canadian"/>
    <m/>
  </r>
  <r>
    <s v="Chopin, Kate (1851-1904)"/>
    <x v="0"/>
    <x v="1"/>
    <x v="0"/>
    <s v="Ethnically French Canadian"/>
    <m/>
  </r>
  <r>
    <s v="Clemens, Samuel (1835-1910)"/>
    <x v="2"/>
    <x v="0"/>
    <x v="0"/>
    <m/>
    <m/>
  </r>
  <r>
    <s v="Clemens, Samuel (1835-1910)"/>
    <x v="0"/>
    <x v="0"/>
    <x v="0"/>
    <m/>
    <m/>
  </r>
  <r>
    <s v="Coke, Allison Adelle Hedge (1958-)"/>
    <x v="1"/>
    <x v="1"/>
    <x v="1"/>
    <s v="Contemporary author"/>
    <m/>
  </r>
  <r>
    <s v="Cooper, James Fenimore (1789-1851)"/>
    <x v="0"/>
    <x v="0"/>
    <x v="0"/>
    <m/>
    <m/>
  </r>
  <r>
    <s v="Cotton, John (1584-1652)"/>
    <x v="2"/>
    <x v="0"/>
    <x v="0"/>
    <m/>
    <m/>
  </r>
  <r>
    <s v="Cranch, Christopher Pearse (1813-1892)"/>
    <x v="2"/>
    <x v="0"/>
    <x v="0"/>
    <m/>
    <m/>
  </r>
  <r>
    <s v="Dickey, James (1923-1997)"/>
    <x v="0"/>
    <x v="0"/>
    <x v="0"/>
    <m/>
    <m/>
  </r>
  <r>
    <s v="Dickinson, Emily (1830-1886)"/>
    <x v="0"/>
    <x v="1"/>
    <x v="0"/>
    <m/>
    <m/>
  </r>
  <r>
    <s v="Douglass, Frederick (1817-1895)"/>
    <x v="1"/>
    <x v="0"/>
    <x v="2"/>
    <m/>
    <m/>
  </r>
  <r>
    <s v="Douglass, Frederick (1817-1895)"/>
    <x v="1"/>
    <x v="0"/>
    <x v="2"/>
    <m/>
    <m/>
  </r>
  <r>
    <s v="Dwight, John Sullivan (1813-1893)"/>
    <x v="2"/>
    <x v="0"/>
    <x v="0"/>
    <m/>
    <m/>
  </r>
  <r>
    <s v="Dwight, Timothy (1752-1817)"/>
    <x v="2"/>
    <x v="0"/>
    <x v="0"/>
    <m/>
    <m/>
  </r>
  <r>
    <s v="Eliot, T. S. (1888-1965)"/>
    <x v="2"/>
    <x v="0"/>
    <x v="0"/>
    <m/>
    <m/>
  </r>
  <r>
    <s v="Emerson, Ralph Waldo"/>
    <x v="2"/>
    <x v="0"/>
    <x v="0"/>
    <m/>
    <m/>
  </r>
  <r>
    <s v="Emerson, Ralph Waldo"/>
    <x v="2"/>
    <x v="0"/>
    <x v="0"/>
    <m/>
    <m/>
  </r>
  <r>
    <s v="Emerson, Ralph Waldo (1803-1882)"/>
    <x v="1"/>
    <x v="0"/>
    <x v="0"/>
    <m/>
    <m/>
  </r>
  <r>
    <s v="Faulkner, William (1897-1962)"/>
    <x v="0"/>
    <x v="0"/>
    <x v="0"/>
    <m/>
    <m/>
  </r>
  <r>
    <s v="Faulkner, William (1897-1962)"/>
    <x v="0"/>
    <x v="0"/>
    <x v="0"/>
    <m/>
    <m/>
  </r>
  <r>
    <s v="Flaubert, Gustave (1821-1880)"/>
    <x v="0"/>
    <x v="0"/>
    <x v="0"/>
    <s v="French"/>
    <m/>
  </r>
  <r>
    <s v="Flint, Timothy (1780-1840)"/>
    <x v="2"/>
    <x v="0"/>
    <x v="0"/>
    <s v="actually not sure"/>
    <m/>
  </r>
  <r>
    <s v="Franklin, Benjamin (1706-1790)"/>
    <x v="2"/>
    <x v="0"/>
    <x v="0"/>
    <m/>
    <m/>
  </r>
  <r>
    <s v="Frost, Robert (1874-1963)"/>
    <x v="0"/>
    <x v="0"/>
    <x v="0"/>
    <m/>
    <m/>
  </r>
  <r>
    <s v="Hawthorne, Nathaniel (1804-1864)"/>
    <x v="2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emingway, Ernest (1899-1961)"/>
    <x v="0"/>
    <x v="0"/>
    <x v="0"/>
    <m/>
    <m/>
  </r>
  <r>
    <s v="Holmes, Oliver Wendell (1809-1894)"/>
    <x v="2"/>
    <x v="0"/>
    <x v="0"/>
    <m/>
    <m/>
  </r>
  <r>
    <s v="Howells, William Dean (1837-1920)"/>
    <x v="0"/>
    <x v="0"/>
    <x v="0"/>
    <m/>
    <m/>
  </r>
  <r>
    <s v="Ibsen, Henrik (1828-1906)"/>
    <x v="0"/>
    <x v="0"/>
    <x v="0"/>
    <s v="Norwegian"/>
    <m/>
  </r>
  <r>
    <s v="Ingraham, Joseph Holt"/>
    <x v="2"/>
    <x v="0"/>
    <x v="0"/>
    <m/>
    <m/>
  </r>
  <r>
    <s v="Irving, Washington (1783-1859)"/>
    <x v="2"/>
    <x v="0"/>
    <x v="0"/>
    <m/>
    <m/>
  </r>
  <r>
    <s v="Irving, Washington (1783-1859)"/>
    <x v="0"/>
    <x v="0"/>
    <x v="0"/>
    <m/>
    <m/>
  </r>
  <r>
    <s v="Jacobs, Harriet Ann (1813-1897)"/>
    <x v="1"/>
    <x v="1"/>
    <x v="2"/>
    <m/>
    <m/>
  </r>
  <r>
    <s v="James, Henry, Jr."/>
    <x v="2"/>
    <x v="0"/>
    <x v="0"/>
    <m/>
    <m/>
  </r>
  <r>
    <s v="James, Henry, Jr."/>
    <x v="2"/>
    <x v="0"/>
    <x v="0"/>
    <m/>
    <m/>
  </r>
  <r>
    <s v="Jefferson, Thomas (1743-1826)"/>
    <x v="0"/>
    <x v="0"/>
    <x v="0"/>
    <m/>
    <m/>
  </r>
  <r>
    <s v="Lin Yutang (1895-1976)"/>
    <x v="1"/>
    <x v="0"/>
    <x v="3"/>
    <s v="immigrated from China, many writings in Chinese"/>
    <m/>
  </r>
  <r>
    <s v="Lincoln, Abraham (1809-1865)"/>
    <x v="0"/>
    <x v="0"/>
    <x v="0"/>
    <m/>
    <m/>
  </r>
  <r>
    <s v="Longfellow, Henry Wadsworth (1807-1882)"/>
    <x v="2"/>
    <x v="0"/>
    <x v="0"/>
    <m/>
    <m/>
  </r>
  <r>
    <s v="Lowell, James Russell"/>
    <x v="2"/>
    <x v="0"/>
    <x v="0"/>
    <m/>
    <m/>
  </r>
  <r>
    <s v="Lowell, Robert (1917-1977)"/>
    <x v="0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1"/>
    <x v="0"/>
    <x v="0"/>
    <m/>
    <m/>
  </r>
  <r>
    <s v="Melville, Herman (1819-1891)"/>
    <x v="1"/>
    <x v="0"/>
    <x v="0"/>
    <m/>
    <m/>
  </r>
  <r>
    <s v="Philippe, Charles-Louis (1874-1909)"/>
    <x v="2"/>
    <x v="0"/>
    <x v="0"/>
    <s v="French"/>
    <m/>
  </r>
  <r>
    <s v="Poe, Edgar Allan (1809-1849)"/>
    <x v="2"/>
    <x v="0"/>
    <x v="0"/>
    <m/>
    <m/>
  </r>
  <r>
    <s v="Porter, Katherine Anne (1890-1980)"/>
    <x v="0"/>
    <x v="1"/>
    <x v="0"/>
    <m/>
    <m/>
  </r>
  <r>
    <s v="role of Flower,  Benjamin Orange (1858-1918)"/>
    <x v="2"/>
    <x v="0"/>
    <x v="0"/>
    <m/>
    <m/>
  </r>
  <r>
    <s v="role of Harte, Bret (1836-1902)"/>
    <x v="2"/>
    <x v="0"/>
    <x v="0"/>
    <s v="Jewish"/>
    <m/>
  </r>
  <r>
    <s v="Schuyler, George Samuel (1895-1977)"/>
    <x v="1"/>
    <x v="0"/>
    <x v="2"/>
    <m/>
    <m/>
  </r>
  <r>
    <s v="Steinbeck, John (1902-1968)"/>
    <x v="0"/>
    <x v="0"/>
    <x v="0"/>
    <m/>
    <m/>
  </r>
  <r>
    <s v="Stowe, Harriet Beecher (1811-1896)"/>
    <x v="1"/>
    <x v="1"/>
    <x v="0"/>
    <m/>
    <m/>
  </r>
  <r>
    <s v="Taylor, Edward (ca. 1644-1729)"/>
    <x v="0"/>
    <x v="0"/>
    <x v="0"/>
    <m/>
    <m/>
  </r>
  <r>
    <s v="Tocqueville, Alexis-Henri-Charles-Maurice-Clérel, comte de (1805-1859)"/>
    <x v="2"/>
    <x v="0"/>
    <x v="0"/>
    <s v="French"/>
    <m/>
  </r>
  <r>
    <s v="Tompson, Benjamin (1642-1714)"/>
    <x v="0"/>
    <x v="0"/>
    <x v="0"/>
    <m/>
    <m/>
  </r>
  <r>
    <s v="Toomer, Jean (1894-1967)"/>
    <x v="1"/>
    <x v="0"/>
    <x v="2"/>
    <m/>
    <m/>
  </r>
  <r>
    <s v="treatment in Clemens, Samuel (1835-1910)"/>
    <x v="2"/>
    <x v="0"/>
    <x v="0"/>
    <m/>
    <m/>
  </r>
  <r>
    <s v="treatment in Thoreau, Henry David (1817-1862)"/>
    <x v="0"/>
    <x v="0"/>
    <x v="0"/>
    <m/>
    <m/>
  </r>
  <r>
    <s v="treatment of Metacom, Chief of the Wampanoags (ca. 1637-1676)"/>
    <x v="0"/>
    <x v="0"/>
    <x v="4"/>
    <m/>
    <m/>
  </r>
  <r>
    <s v="Warren, Robert Penn (1905-1989)"/>
    <x v="0"/>
    <x v="0"/>
    <x v="0"/>
    <m/>
    <m/>
  </r>
  <r>
    <s v="Wheatley, Phillis (1753?-1784)"/>
    <x v="0"/>
    <x v="1"/>
    <x v="2"/>
    <m/>
    <m/>
  </r>
  <r>
    <s v="Wheatley, Phillis (1753?-1784)"/>
    <x v="1"/>
    <x v="1"/>
    <x v="2"/>
    <m/>
    <m/>
  </r>
  <r>
    <s v="Whitman, Walt (1819-1892)"/>
    <x v="2"/>
    <x v="0"/>
    <x v="0"/>
    <m/>
    <m/>
  </r>
  <r>
    <s v="Whitman, Walt (1819-1892)"/>
    <x v="2"/>
    <x v="0"/>
    <x v="0"/>
    <m/>
    <m/>
  </r>
  <r>
    <s v="Whitman, Walt (1819-1892)"/>
    <x v="0"/>
    <x v="0"/>
    <x v="0"/>
    <m/>
    <m/>
  </r>
  <r>
    <s v="Whitman, Walt (1819-1892)"/>
    <x v="0"/>
    <x v="0"/>
    <x v="0"/>
    <m/>
    <m/>
  </r>
  <r>
    <s v="Whittier, John Greenleaf"/>
    <x v="2"/>
    <x v="0"/>
    <x v="0"/>
    <m/>
    <m/>
  </r>
  <r>
    <s v="Wright, Richard (1908-1960)"/>
    <x v="1"/>
    <x v="0"/>
    <x v="2"/>
    <m/>
    <m/>
  </r>
  <r>
    <s v="Yezierska, Anzia (1885-1970)"/>
    <x v="1"/>
    <x v="1"/>
    <x v="0"/>
    <s v="Polish, Jewish immigran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1" firstDataRow="2" firstDataCol="1"/>
  <pivotFields count="6">
    <pivotField dataField="1"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showAll="0"/>
  </pivotFields>
  <rowFields count="2">
    <field x="1"/>
    <field x="3"/>
  </rowFields>
  <rowItems count="12">
    <i>
      <x/>
    </i>
    <i r="1">
      <x v="4"/>
    </i>
    <i>
      <x v="1"/>
    </i>
    <i r="1">
      <x v="1"/>
    </i>
    <i r="1">
      <x v="2"/>
    </i>
    <i r="1">
      <x v="4"/>
    </i>
    <i>
      <x v="2"/>
    </i>
    <i r="1">
      <x/>
    </i>
    <i r="1">
      <x v="1"/>
    </i>
    <i r="1">
      <x v="3"/>
    </i>
    <i r="1"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utho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B19" sqref="B19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A3" s="4" t="s">
        <v>93</v>
      </c>
      <c r="B3" s="4" t="s">
        <v>90</v>
      </c>
    </row>
    <row r="4" spans="1:4" x14ac:dyDescent="0.25">
      <c r="A4" s="4" t="s">
        <v>91</v>
      </c>
      <c r="B4" s="7" t="s">
        <v>20</v>
      </c>
      <c r="C4" s="7" t="s">
        <v>19</v>
      </c>
      <c r="D4" s="7" t="s">
        <v>92</v>
      </c>
    </row>
    <row r="5" spans="1:4" x14ac:dyDescent="0.25">
      <c r="A5" s="14">
        <v>1950</v>
      </c>
      <c r="B5" s="9">
        <v>1</v>
      </c>
      <c r="C5" s="9">
        <v>35</v>
      </c>
      <c r="D5" s="9">
        <v>36</v>
      </c>
    </row>
    <row r="6" spans="1:4" x14ac:dyDescent="0.25">
      <c r="A6" s="10" t="s">
        <v>72</v>
      </c>
      <c r="B6" s="9">
        <v>1</v>
      </c>
      <c r="C6" s="9">
        <v>35</v>
      </c>
      <c r="D6" s="9">
        <v>36</v>
      </c>
    </row>
    <row r="7" spans="1:4" x14ac:dyDescent="0.25">
      <c r="A7" s="14">
        <v>1980</v>
      </c>
      <c r="B7" s="9">
        <v>5</v>
      </c>
      <c r="C7" s="9">
        <v>32</v>
      </c>
      <c r="D7" s="9">
        <v>37</v>
      </c>
    </row>
    <row r="8" spans="1:4" x14ac:dyDescent="0.25">
      <c r="A8" s="10" t="s">
        <v>74</v>
      </c>
      <c r="B8" s="9">
        <v>1</v>
      </c>
      <c r="C8" s="9">
        <v>1</v>
      </c>
      <c r="D8" s="9">
        <v>2</v>
      </c>
    </row>
    <row r="9" spans="1:4" x14ac:dyDescent="0.25">
      <c r="A9" s="10" t="s">
        <v>82</v>
      </c>
      <c r="B9" s="9"/>
      <c r="C9" s="9">
        <v>1</v>
      </c>
      <c r="D9" s="9">
        <v>1</v>
      </c>
    </row>
    <row r="10" spans="1:4" x14ac:dyDescent="0.25">
      <c r="A10" s="10" t="s">
        <v>72</v>
      </c>
      <c r="B10" s="9">
        <v>4</v>
      </c>
      <c r="C10" s="9">
        <v>30</v>
      </c>
      <c r="D10" s="9">
        <v>34</v>
      </c>
    </row>
    <row r="11" spans="1:4" x14ac:dyDescent="0.25">
      <c r="A11" s="14">
        <v>2010</v>
      </c>
      <c r="B11" s="9">
        <v>6</v>
      </c>
      <c r="C11" s="9">
        <v>11</v>
      </c>
      <c r="D11" s="9">
        <v>17</v>
      </c>
    </row>
    <row r="12" spans="1:4" x14ac:dyDescent="0.25">
      <c r="A12" s="10" t="s">
        <v>79</v>
      </c>
      <c r="B12" s="9"/>
      <c r="C12" s="9">
        <v>1</v>
      </c>
      <c r="D12" s="9">
        <v>1</v>
      </c>
    </row>
    <row r="13" spans="1:4" x14ac:dyDescent="0.25">
      <c r="A13" s="10" t="s">
        <v>74</v>
      </c>
      <c r="B13" s="9">
        <v>2</v>
      </c>
      <c r="C13" s="9">
        <v>5</v>
      </c>
      <c r="D13" s="9">
        <v>7</v>
      </c>
    </row>
    <row r="14" spans="1:4" x14ac:dyDescent="0.25">
      <c r="A14" s="10" t="s">
        <v>94</v>
      </c>
      <c r="B14" s="9">
        <v>1</v>
      </c>
      <c r="C14" s="9">
        <v>1</v>
      </c>
      <c r="D14" s="9">
        <v>2</v>
      </c>
    </row>
    <row r="15" spans="1:4" x14ac:dyDescent="0.25">
      <c r="A15" s="10" t="s">
        <v>72</v>
      </c>
      <c r="B15" s="9">
        <v>3</v>
      </c>
      <c r="C15" s="9">
        <v>4</v>
      </c>
      <c r="D15" s="9">
        <v>7</v>
      </c>
    </row>
    <row r="16" spans="1:4" x14ac:dyDescent="0.25">
      <c r="A16" s="14" t="s">
        <v>92</v>
      </c>
      <c r="B16" s="9">
        <v>12</v>
      </c>
      <c r="C16" s="9">
        <v>78</v>
      </c>
      <c r="D16" s="9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8" activePane="bottomLeft" state="frozen"/>
      <selection pane="bottomLeft" activeCell="B1" sqref="B1:D91"/>
    </sheetView>
  </sheetViews>
  <sheetFormatPr defaultRowHeight="15" x14ac:dyDescent="0.25"/>
  <cols>
    <col min="1" max="1" width="59.140625" customWidth="1"/>
    <col min="2" max="2" width="28" style="9" customWidth="1"/>
    <col min="3" max="3" width="27.7109375" customWidth="1"/>
    <col min="4" max="4" width="17.7109375" customWidth="1"/>
    <col min="5" max="5" width="21.28515625" customWidth="1"/>
    <col min="6" max="6" width="13.85546875" customWidth="1"/>
  </cols>
  <sheetData>
    <row r="1" spans="1:8" x14ac:dyDescent="0.25">
      <c r="A1" t="s">
        <v>15</v>
      </c>
      <c r="B1" s="9" t="s">
        <v>16</v>
      </c>
      <c r="C1" t="s">
        <v>17</v>
      </c>
      <c r="D1" t="s">
        <v>95</v>
      </c>
      <c r="E1" t="s">
        <v>18</v>
      </c>
      <c r="F1" t="s">
        <v>21</v>
      </c>
    </row>
    <row r="2" spans="1:8" x14ac:dyDescent="0.25">
      <c r="A2" s="1" t="s">
        <v>22</v>
      </c>
      <c r="B2" s="13">
        <v>1980</v>
      </c>
      <c r="C2" t="s">
        <v>19</v>
      </c>
      <c r="D2" t="s">
        <v>72</v>
      </c>
      <c r="E2" t="s">
        <v>73</v>
      </c>
    </row>
    <row r="3" spans="1:8" x14ac:dyDescent="0.25">
      <c r="A3" s="1" t="s">
        <v>23</v>
      </c>
      <c r="B3" s="13">
        <v>1980</v>
      </c>
      <c r="C3" t="s">
        <v>19</v>
      </c>
      <c r="D3" t="s">
        <v>72</v>
      </c>
      <c r="H3" t="s">
        <v>98</v>
      </c>
    </row>
    <row r="4" spans="1:8" x14ac:dyDescent="0.25">
      <c r="A4" s="1" t="s">
        <v>0</v>
      </c>
      <c r="B4" s="13">
        <v>2010</v>
      </c>
      <c r="C4" t="s">
        <v>19</v>
      </c>
      <c r="D4" t="s">
        <v>94</v>
      </c>
    </row>
    <row r="5" spans="1:8" x14ac:dyDescent="0.25">
      <c r="A5" s="1" t="s">
        <v>24</v>
      </c>
      <c r="B5" s="13">
        <v>1980</v>
      </c>
      <c r="C5" t="s">
        <v>19</v>
      </c>
      <c r="D5" t="s">
        <v>74</v>
      </c>
    </row>
    <row r="6" spans="1:8" x14ac:dyDescent="0.25">
      <c r="A6" s="1" t="s">
        <v>25</v>
      </c>
      <c r="B6" s="13">
        <v>1980</v>
      </c>
      <c r="C6" t="s">
        <v>19</v>
      </c>
      <c r="D6" t="s">
        <v>72</v>
      </c>
    </row>
    <row r="7" spans="1:8" x14ac:dyDescent="0.25">
      <c r="A7" s="1" t="s">
        <v>1</v>
      </c>
      <c r="B7" s="13">
        <v>2010</v>
      </c>
      <c r="C7" t="s">
        <v>19</v>
      </c>
      <c r="D7" t="s">
        <v>72</v>
      </c>
    </row>
    <row r="8" spans="1:8" x14ac:dyDescent="0.25">
      <c r="A8" s="1" t="s">
        <v>2</v>
      </c>
      <c r="B8" s="13">
        <v>2010</v>
      </c>
      <c r="C8" t="s">
        <v>20</v>
      </c>
      <c r="D8" t="s">
        <v>72</v>
      </c>
    </row>
    <row r="9" spans="1:8" x14ac:dyDescent="0.25">
      <c r="A9" s="1" t="s">
        <v>26</v>
      </c>
      <c r="B9" s="13">
        <v>1950</v>
      </c>
      <c r="C9" t="s">
        <v>20</v>
      </c>
      <c r="D9" t="s">
        <v>72</v>
      </c>
    </row>
    <row r="10" spans="1:8" x14ac:dyDescent="0.25">
      <c r="A10" s="1" t="s">
        <v>27</v>
      </c>
      <c r="B10" s="13">
        <v>1950</v>
      </c>
      <c r="C10" t="s">
        <v>19</v>
      </c>
      <c r="D10" t="s">
        <v>72</v>
      </c>
    </row>
    <row r="11" spans="1:8" x14ac:dyDescent="0.25">
      <c r="A11" s="1" t="s">
        <v>28</v>
      </c>
      <c r="B11" s="13">
        <v>1980</v>
      </c>
      <c r="C11" t="s">
        <v>20</v>
      </c>
      <c r="D11" t="s">
        <v>72</v>
      </c>
      <c r="E11" t="s">
        <v>75</v>
      </c>
    </row>
    <row r="12" spans="1:8" x14ac:dyDescent="0.25">
      <c r="A12" s="1" t="s">
        <v>28</v>
      </c>
      <c r="B12" s="13">
        <v>1980</v>
      </c>
      <c r="C12" t="s">
        <v>20</v>
      </c>
      <c r="D12" t="s">
        <v>72</v>
      </c>
      <c r="E12" t="s">
        <v>75</v>
      </c>
    </row>
    <row r="13" spans="1:8" x14ac:dyDescent="0.25">
      <c r="A13" s="1" t="s">
        <v>29</v>
      </c>
      <c r="B13" s="13">
        <v>1950</v>
      </c>
      <c r="C13" t="s">
        <v>19</v>
      </c>
      <c r="D13" t="s">
        <v>72</v>
      </c>
    </row>
    <row r="14" spans="1:8" x14ac:dyDescent="0.25">
      <c r="A14" s="1" t="s">
        <v>29</v>
      </c>
      <c r="B14" s="13">
        <v>1980</v>
      </c>
      <c r="C14" t="s">
        <v>19</v>
      </c>
      <c r="D14" t="s">
        <v>72</v>
      </c>
    </row>
    <row r="15" spans="1:8" x14ac:dyDescent="0.25">
      <c r="A15" s="1" t="s">
        <v>3</v>
      </c>
      <c r="B15" s="13">
        <v>2010</v>
      </c>
      <c r="C15" t="s">
        <v>20</v>
      </c>
      <c r="D15" t="s">
        <v>94</v>
      </c>
      <c r="E15" t="s">
        <v>76</v>
      </c>
    </row>
    <row r="16" spans="1:8" x14ac:dyDescent="0.25">
      <c r="A16" s="1" t="s">
        <v>30</v>
      </c>
      <c r="B16" s="13">
        <v>1980</v>
      </c>
      <c r="C16" t="s">
        <v>19</v>
      </c>
      <c r="D16" t="s">
        <v>72</v>
      </c>
    </row>
    <row r="17" spans="1:5" x14ac:dyDescent="0.25">
      <c r="A17" s="1" t="s">
        <v>31</v>
      </c>
      <c r="B17" s="13">
        <v>1950</v>
      </c>
      <c r="C17" t="s">
        <v>19</v>
      </c>
      <c r="D17" t="s">
        <v>72</v>
      </c>
    </row>
    <row r="18" spans="1:5" x14ac:dyDescent="0.25">
      <c r="A18" s="1" t="s">
        <v>32</v>
      </c>
      <c r="B18" s="13">
        <v>1950</v>
      </c>
      <c r="C18" t="s">
        <v>19</v>
      </c>
      <c r="D18" t="s">
        <v>72</v>
      </c>
    </row>
    <row r="19" spans="1:5" x14ac:dyDescent="0.25">
      <c r="A19" s="1" t="s">
        <v>33</v>
      </c>
      <c r="B19" s="13">
        <v>1980</v>
      </c>
      <c r="C19" t="s">
        <v>19</v>
      </c>
      <c r="D19" t="s">
        <v>72</v>
      </c>
    </row>
    <row r="20" spans="1:5" x14ac:dyDescent="0.25">
      <c r="A20" s="1" t="s">
        <v>34</v>
      </c>
      <c r="B20" s="13">
        <v>1980</v>
      </c>
      <c r="C20" t="s">
        <v>20</v>
      </c>
      <c r="D20" t="s">
        <v>72</v>
      </c>
    </row>
    <row r="21" spans="1:5" x14ac:dyDescent="0.25">
      <c r="A21" s="1" t="s">
        <v>4</v>
      </c>
      <c r="B21" s="13">
        <v>2010</v>
      </c>
      <c r="C21" t="s">
        <v>19</v>
      </c>
      <c r="D21" t="s">
        <v>74</v>
      </c>
    </row>
    <row r="22" spans="1:5" x14ac:dyDescent="0.25">
      <c r="A22" s="1" t="s">
        <v>4</v>
      </c>
      <c r="B22" s="13">
        <v>2010</v>
      </c>
      <c r="C22" t="s">
        <v>19</v>
      </c>
      <c r="D22" t="s">
        <v>74</v>
      </c>
    </row>
    <row r="23" spans="1:5" x14ac:dyDescent="0.25">
      <c r="A23" s="1" t="s">
        <v>35</v>
      </c>
      <c r="B23" s="13">
        <v>1950</v>
      </c>
      <c r="C23" t="s">
        <v>19</v>
      </c>
      <c r="D23" t="s">
        <v>72</v>
      </c>
    </row>
    <row r="24" spans="1:5" x14ac:dyDescent="0.25">
      <c r="A24" s="1" t="s">
        <v>36</v>
      </c>
      <c r="B24" s="13">
        <v>1950</v>
      </c>
      <c r="C24" t="s">
        <v>19</v>
      </c>
      <c r="D24" t="s">
        <v>72</v>
      </c>
    </row>
    <row r="25" spans="1:5" x14ac:dyDescent="0.25">
      <c r="A25" s="1" t="s">
        <v>37</v>
      </c>
      <c r="B25" s="13">
        <v>1950</v>
      </c>
      <c r="C25" t="s">
        <v>19</v>
      </c>
      <c r="D25" t="s">
        <v>72</v>
      </c>
    </row>
    <row r="26" spans="1:5" x14ac:dyDescent="0.25">
      <c r="A26" s="1" t="s">
        <v>38</v>
      </c>
      <c r="B26" s="13">
        <v>1950</v>
      </c>
      <c r="C26" t="s">
        <v>19</v>
      </c>
      <c r="D26" t="s">
        <v>72</v>
      </c>
    </row>
    <row r="27" spans="1:5" x14ac:dyDescent="0.25">
      <c r="A27" s="1" t="s">
        <v>38</v>
      </c>
      <c r="B27" s="13">
        <v>1950</v>
      </c>
      <c r="C27" t="s">
        <v>19</v>
      </c>
      <c r="D27" t="s">
        <v>72</v>
      </c>
    </row>
    <row r="28" spans="1:5" x14ac:dyDescent="0.25">
      <c r="A28" s="1" t="s">
        <v>5</v>
      </c>
      <c r="B28" s="13">
        <v>2010</v>
      </c>
      <c r="C28" t="s">
        <v>19</v>
      </c>
      <c r="D28" t="s">
        <v>72</v>
      </c>
    </row>
    <row r="29" spans="1:5" x14ac:dyDescent="0.25">
      <c r="A29" s="1" t="s">
        <v>39</v>
      </c>
      <c r="B29" s="13">
        <v>1980</v>
      </c>
      <c r="C29" t="s">
        <v>19</v>
      </c>
      <c r="D29" t="s">
        <v>72</v>
      </c>
    </row>
    <row r="30" spans="1:5" x14ac:dyDescent="0.25">
      <c r="A30" s="1" t="s">
        <v>39</v>
      </c>
      <c r="B30" s="13">
        <v>1980</v>
      </c>
      <c r="C30" t="s">
        <v>19</v>
      </c>
      <c r="D30" t="s">
        <v>72</v>
      </c>
    </row>
    <row r="31" spans="1:5" x14ac:dyDescent="0.25">
      <c r="A31" s="1" t="s">
        <v>40</v>
      </c>
      <c r="B31" s="13">
        <v>1980</v>
      </c>
      <c r="C31" t="s">
        <v>19</v>
      </c>
      <c r="D31" t="s">
        <v>72</v>
      </c>
      <c r="E31" t="s">
        <v>77</v>
      </c>
    </row>
    <row r="32" spans="1:5" x14ac:dyDescent="0.25">
      <c r="A32" s="1" t="s">
        <v>41</v>
      </c>
      <c r="B32" s="13">
        <v>1950</v>
      </c>
      <c r="C32" t="s">
        <v>19</v>
      </c>
      <c r="D32" t="s">
        <v>72</v>
      </c>
      <c r="E32" t="s">
        <v>83</v>
      </c>
    </row>
    <row r="33" spans="1:5" x14ac:dyDescent="0.25">
      <c r="A33" s="1" t="s">
        <v>42</v>
      </c>
      <c r="B33" s="13">
        <v>1950</v>
      </c>
      <c r="C33" t="s">
        <v>19</v>
      </c>
      <c r="D33" t="s">
        <v>72</v>
      </c>
    </row>
    <row r="34" spans="1:5" x14ac:dyDescent="0.25">
      <c r="A34" s="1" t="s">
        <v>43</v>
      </c>
      <c r="B34" s="13">
        <v>1980</v>
      </c>
      <c r="C34" t="s">
        <v>19</v>
      </c>
      <c r="D34" t="s">
        <v>72</v>
      </c>
    </row>
    <row r="35" spans="1:5" x14ac:dyDescent="0.25">
      <c r="A35" s="1" t="s">
        <v>44</v>
      </c>
      <c r="B35" s="13">
        <v>1950</v>
      </c>
      <c r="C35" t="s">
        <v>19</v>
      </c>
      <c r="D35" t="s">
        <v>72</v>
      </c>
    </row>
    <row r="36" spans="1:5" x14ac:dyDescent="0.25">
      <c r="A36" s="1" t="s">
        <v>44</v>
      </c>
      <c r="B36" s="13">
        <v>1980</v>
      </c>
      <c r="C36" t="s">
        <v>19</v>
      </c>
      <c r="D36" t="s">
        <v>72</v>
      </c>
    </row>
    <row r="37" spans="1:5" x14ac:dyDescent="0.25">
      <c r="A37" s="1" t="s">
        <v>44</v>
      </c>
      <c r="B37" s="13">
        <v>1980</v>
      </c>
      <c r="C37" t="s">
        <v>19</v>
      </c>
      <c r="D37" t="s">
        <v>72</v>
      </c>
    </row>
    <row r="38" spans="1:5" x14ac:dyDescent="0.25">
      <c r="A38" s="1" t="s">
        <v>44</v>
      </c>
      <c r="B38" s="13">
        <v>1980</v>
      </c>
      <c r="C38" t="s">
        <v>19</v>
      </c>
      <c r="D38" t="s">
        <v>72</v>
      </c>
    </row>
    <row r="39" spans="1:5" x14ac:dyDescent="0.25">
      <c r="A39" s="1" t="s">
        <v>45</v>
      </c>
      <c r="B39" s="13">
        <v>1980</v>
      </c>
      <c r="C39" t="s">
        <v>19</v>
      </c>
      <c r="D39" t="s">
        <v>72</v>
      </c>
    </row>
    <row r="40" spans="1:5" x14ac:dyDescent="0.25">
      <c r="A40" s="1" t="s">
        <v>46</v>
      </c>
      <c r="B40" s="13">
        <v>1950</v>
      </c>
      <c r="C40" t="s">
        <v>19</v>
      </c>
      <c r="D40" t="s">
        <v>72</v>
      </c>
    </row>
    <row r="41" spans="1:5" x14ac:dyDescent="0.25">
      <c r="A41" s="1" t="s">
        <v>47</v>
      </c>
      <c r="B41" s="13">
        <v>1980</v>
      </c>
      <c r="C41" t="s">
        <v>19</v>
      </c>
      <c r="D41" t="s">
        <v>72</v>
      </c>
    </row>
    <row r="42" spans="1:5" x14ac:dyDescent="0.25">
      <c r="A42" s="1" t="s">
        <v>48</v>
      </c>
      <c r="B42" s="13">
        <v>1980</v>
      </c>
      <c r="C42" t="s">
        <v>19</v>
      </c>
      <c r="D42" t="s">
        <v>72</v>
      </c>
      <c r="E42" t="s">
        <v>78</v>
      </c>
    </row>
    <row r="43" spans="1:5" x14ac:dyDescent="0.25">
      <c r="A43" s="1" t="s">
        <v>49</v>
      </c>
      <c r="B43" s="13">
        <v>1950</v>
      </c>
      <c r="C43" t="s">
        <v>19</v>
      </c>
      <c r="D43" t="s">
        <v>72</v>
      </c>
    </row>
    <row r="44" spans="1:5" x14ac:dyDescent="0.25">
      <c r="A44" s="1" t="s">
        <v>50</v>
      </c>
      <c r="B44" s="13">
        <v>1950</v>
      </c>
      <c r="C44" t="s">
        <v>19</v>
      </c>
      <c r="D44" t="s">
        <v>72</v>
      </c>
    </row>
    <row r="45" spans="1:5" x14ac:dyDescent="0.25">
      <c r="A45" s="1" t="s">
        <v>50</v>
      </c>
      <c r="B45" s="13">
        <v>1980</v>
      </c>
      <c r="C45" t="s">
        <v>19</v>
      </c>
      <c r="D45" t="s">
        <v>72</v>
      </c>
    </row>
    <row r="46" spans="1:5" x14ac:dyDescent="0.25">
      <c r="A46" s="1" t="s">
        <v>6</v>
      </c>
      <c r="B46" s="13">
        <v>2010</v>
      </c>
      <c r="C46" t="s">
        <v>20</v>
      </c>
      <c r="D46" t="s">
        <v>74</v>
      </c>
    </row>
    <row r="47" spans="1:5" x14ac:dyDescent="0.25">
      <c r="A47" s="1" t="s">
        <v>51</v>
      </c>
      <c r="B47" s="13">
        <v>1950</v>
      </c>
      <c r="C47" t="s">
        <v>19</v>
      </c>
      <c r="D47" t="s">
        <v>72</v>
      </c>
    </row>
    <row r="48" spans="1:5" s="7" customFormat="1" x14ac:dyDescent="0.25">
      <c r="A48" s="1" t="s">
        <v>51</v>
      </c>
      <c r="B48" s="13">
        <v>1950</v>
      </c>
      <c r="C48" s="7" t="s">
        <v>19</v>
      </c>
      <c r="D48" s="7" t="s">
        <v>72</v>
      </c>
    </row>
    <row r="49" spans="1:5" x14ac:dyDescent="0.25">
      <c r="A49" s="1" t="s">
        <v>52</v>
      </c>
      <c r="B49" s="13">
        <v>1980</v>
      </c>
      <c r="C49" t="s">
        <v>19</v>
      </c>
      <c r="D49" t="s">
        <v>72</v>
      </c>
    </row>
    <row r="50" spans="1:5" x14ac:dyDescent="0.25">
      <c r="A50" s="1" t="s">
        <v>7</v>
      </c>
      <c r="B50" s="13">
        <v>2010</v>
      </c>
      <c r="C50" t="s">
        <v>19</v>
      </c>
      <c r="D50" t="s">
        <v>79</v>
      </c>
      <c r="E50" t="s">
        <v>80</v>
      </c>
    </row>
    <row r="51" spans="1:5" x14ac:dyDescent="0.25">
      <c r="A51" s="1" t="s">
        <v>53</v>
      </c>
      <c r="B51" s="13">
        <v>1980</v>
      </c>
      <c r="C51" t="s">
        <v>19</v>
      </c>
      <c r="D51" t="s">
        <v>72</v>
      </c>
    </row>
    <row r="52" spans="1:5" x14ac:dyDescent="0.25">
      <c r="A52" s="1" t="s">
        <v>54</v>
      </c>
      <c r="B52" s="13">
        <v>1950</v>
      </c>
      <c r="C52" t="s">
        <v>19</v>
      </c>
      <c r="D52" t="s">
        <v>72</v>
      </c>
    </row>
    <row r="53" spans="1:5" x14ac:dyDescent="0.25">
      <c r="A53" s="1" t="s">
        <v>55</v>
      </c>
      <c r="B53" s="13">
        <v>1950</v>
      </c>
      <c r="C53" t="s">
        <v>19</v>
      </c>
      <c r="D53" t="s">
        <v>72</v>
      </c>
    </row>
    <row r="54" spans="1:5" x14ac:dyDescent="0.25">
      <c r="A54" s="1" t="s">
        <v>56</v>
      </c>
      <c r="B54" s="13">
        <v>1980</v>
      </c>
      <c r="C54" t="s">
        <v>19</v>
      </c>
      <c r="D54" t="s">
        <v>72</v>
      </c>
    </row>
    <row r="55" spans="1:5" x14ac:dyDescent="0.25">
      <c r="A55" s="1" t="s">
        <v>8</v>
      </c>
      <c r="B55" s="13">
        <v>1950</v>
      </c>
      <c r="C55" t="s">
        <v>19</v>
      </c>
      <c r="D55" t="s">
        <v>72</v>
      </c>
    </row>
    <row r="56" spans="1:5" x14ac:dyDescent="0.25">
      <c r="A56" s="1" t="s">
        <v>8</v>
      </c>
      <c r="B56" s="13">
        <v>1950</v>
      </c>
      <c r="C56" t="s">
        <v>19</v>
      </c>
      <c r="D56" t="s">
        <v>72</v>
      </c>
    </row>
    <row r="57" spans="1:5" x14ac:dyDescent="0.25">
      <c r="A57" s="1" t="s">
        <v>8</v>
      </c>
      <c r="B57" s="13">
        <v>1950</v>
      </c>
      <c r="C57" t="s">
        <v>19</v>
      </c>
      <c r="D57" t="s">
        <v>72</v>
      </c>
    </row>
    <row r="58" spans="1:5" x14ac:dyDescent="0.25">
      <c r="A58" s="1" t="s">
        <v>8</v>
      </c>
      <c r="B58" s="13">
        <v>1950</v>
      </c>
      <c r="C58" t="s">
        <v>19</v>
      </c>
      <c r="D58" t="s">
        <v>72</v>
      </c>
    </row>
    <row r="59" spans="1:5" x14ac:dyDescent="0.25">
      <c r="A59" s="1" t="s">
        <v>8</v>
      </c>
      <c r="B59" s="13">
        <v>1950</v>
      </c>
      <c r="C59" t="s">
        <v>19</v>
      </c>
      <c r="D59" t="s">
        <v>72</v>
      </c>
    </row>
    <row r="60" spans="1:5" x14ac:dyDescent="0.25">
      <c r="A60" s="1" t="s">
        <v>8</v>
      </c>
      <c r="B60" s="13">
        <v>1950</v>
      </c>
      <c r="C60" t="s">
        <v>19</v>
      </c>
      <c r="D60" t="s">
        <v>72</v>
      </c>
    </row>
    <row r="61" spans="1:5" x14ac:dyDescent="0.25">
      <c r="A61" s="1" t="s">
        <v>8</v>
      </c>
      <c r="B61" s="13">
        <v>1950</v>
      </c>
      <c r="C61" t="s">
        <v>19</v>
      </c>
      <c r="D61" t="s">
        <v>72</v>
      </c>
    </row>
    <row r="62" spans="1:5" x14ac:dyDescent="0.25">
      <c r="A62" s="1" t="s">
        <v>8</v>
      </c>
      <c r="B62" s="13">
        <v>1980</v>
      </c>
      <c r="C62" t="s">
        <v>19</v>
      </c>
      <c r="D62" t="s">
        <v>72</v>
      </c>
    </row>
    <row r="63" spans="1:5" x14ac:dyDescent="0.25">
      <c r="A63" s="1" t="s">
        <v>8</v>
      </c>
      <c r="B63" s="13">
        <v>1980</v>
      </c>
      <c r="C63" t="s">
        <v>19</v>
      </c>
      <c r="D63" t="s">
        <v>72</v>
      </c>
    </row>
    <row r="64" spans="1:5" x14ac:dyDescent="0.25">
      <c r="A64" s="1" t="s">
        <v>8</v>
      </c>
      <c r="B64" s="13">
        <v>1980</v>
      </c>
      <c r="C64" t="s">
        <v>19</v>
      </c>
      <c r="D64" t="s">
        <v>72</v>
      </c>
    </row>
    <row r="65" spans="1:5" x14ac:dyDescent="0.25">
      <c r="A65" s="1" t="s">
        <v>8</v>
      </c>
      <c r="B65" s="13">
        <v>2010</v>
      </c>
      <c r="C65" t="s">
        <v>19</v>
      </c>
      <c r="D65" t="s">
        <v>72</v>
      </c>
    </row>
    <row r="66" spans="1:5" x14ac:dyDescent="0.25">
      <c r="A66" s="1" t="s">
        <v>8</v>
      </c>
      <c r="B66" s="13">
        <v>2010</v>
      </c>
      <c r="C66" t="s">
        <v>19</v>
      </c>
      <c r="D66" t="s">
        <v>72</v>
      </c>
    </row>
    <row r="67" spans="1:5" x14ac:dyDescent="0.25">
      <c r="A67" s="1" t="s">
        <v>57</v>
      </c>
      <c r="B67" s="13">
        <v>1950</v>
      </c>
      <c r="C67" t="s">
        <v>19</v>
      </c>
      <c r="D67" t="s">
        <v>72</v>
      </c>
      <c r="E67" t="s">
        <v>77</v>
      </c>
    </row>
    <row r="68" spans="1:5" x14ac:dyDescent="0.25">
      <c r="A68" s="1" t="s">
        <v>58</v>
      </c>
      <c r="B68" s="13">
        <v>1950</v>
      </c>
      <c r="C68" t="s">
        <v>19</v>
      </c>
      <c r="D68" t="s">
        <v>72</v>
      </c>
    </row>
    <row r="69" spans="1:5" x14ac:dyDescent="0.25">
      <c r="A69" s="1" t="s">
        <v>59</v>
      </c>
      <c r="B69" s="13">
        <v>1980</v>
      </c>
      <c r="C69" t="s">
        <v>20</v>
      </c>
      <c r="D69" t="s">
        <v>72</v>
      </c>
    </row>
    <row r="70" spans="1:5" x14ac:dyDescent="0.25">
      <c r="A70" s="1" t="s">
        <v>60</v>
      </c>
      <c r="B70" s="13">
        <v>1950</v>
      </c>
      <c r="C70" t="s">
        <v>19</v>
      </c>
      <c r="D70" t="s">
        <v>72</v>
      </c>
    </row>
    <row r="71" spans="1:5" x14ac:dyDescent="0.25">
      <c r="A71" s="1" t="s">
        <v>61</v>
      </c>
      <c r="B71" s="13">
        <v>1950</v>
      </c>
      <c r="C71" t="s">
        <v>19</v>
      </c>
      <c r="D71" t="s">
        <v>72</v>
      </c>
      <c r="E71" t="s">
        <v>81</v>
      </c>
    </row>
    <row r="72" spans="1:5" x14ac:dyDescent="0.25">
      <c r="A72" s="1" t="s">
        <v>9</v>
      </c>
      <c r="B72" s="13">
        <v>2010</v>
      </c>
      <c r="C72" t="s">
        <v>19</v>
      </c>
      <c r="D72" t="s">
        <v>74</v>
      </c>
    </row>
    <row r="73" spans="1:5" x14ac:dyDescent="0.25">
      <c r="A73" s="1" t="s">
        <v>62</v>
      </c>
      <c r="B73" s="13">
        <v>1980</v>
      </c>
      <c r="C73" t="s">
        <v>19</v>
      </c>
      <c r="D73" t="s">
        <v>72</v>
      </c>
    </row>
    <row r="74" spans="1:5" x14ac:dyDescent="0.25">
      <c r="A74" s="1" t="s">
        <v>10</v>
      </c>
      <c r="B74" s="13">
        <v>2010</v>
      </c>
      <c r="C74" t="s">
        <v>20</v>
      </c>
      <c r="D74" t="s">
        <v>72</v>
      </c>
    </row>
    <row r="75" spans="1:5" x14ac:dyDescent="0.25">
      <c r="A75" s="1" t="s">
        <v>63</v>
      </c>
      <c r="B75" s="13">
        <v>1980</v>
      </c>
      <c r="C75" t="s">
        <v>19</v>
      </c>
      <c r="D75" t="s">
        <v>72</v>
      </c>
    </row>
    <row r="76" spans="1:5" x14ac:dyDescent="0.25">
      <c r="A76" s="1" t="s">
        <v>64</v>
      </c>
      <c r="B76" s="13">
        <v>1950</v>
      </c>
      <c r="C76" t="s">
        <v>19</v>
      </c>
      <c r="D76" t="s">
        <v>72</v>
      </c>
      <c r="E76" t="s">
        <v>77</v>
      </c>
    </row>
    <row r="77" spans="1:5" x14ac:dyDescent="0.25">
      <c r="A77" s="1" t="s">
        <v>65</v>
      </c>
      <c r="B77" s="13">
        <v>1980</v>
      </c>
      <c r="C77" t="s">
        <v>19</v>
      </c>
      <c r="D77" t="s">
        <v>72</v>
      </c>
    </row>
    <row r="78" spans="1:5" x14ac:dyDescent="0.25">
      <c r="A78" s="1" t="s">
        <v>11</v>
      </c>
      <c r="B78" s="13">
        <v>2010</v>
      </c>
      <c r="C78" t="s">
        <v>19</v>
      </c>
      <c r="D78" t="s">
        <v>74</v>
      </c>
    </row>
    <row r="79" spans="1:5" x14ac:dyDescent="0.25">
      <c r="A79" s="1" t="s">
        <v>66</v>
      </c>
      <c r="B79" s="13">
        <v>1950</v>
      </c>
      <c r="C79" t="s">
        <v>19</v>
      </c>
      <c r="D79" t="s">
        <v>72</v>
      </c>
    </row>
    <row r="80" spans="1:5" x14ac:dyDescent="0.25">
      <c r="A80" s="1" t="s">
        <v>67</v>
      </c>
      <c r="B80" s="13">
        <v>1980</v>
      </c>
      <c r="C80" t="s">
        <v>19</v>
      </c>
      <c r="D80" t="s">
        <v>72</v>
      </c>
    </row>
    <row r="81" spans="1:5" x14ac:dyDescent="0.25">
      <c r="A81" s="1" t="s">
        <v>68</v>
      </c>
      <c r="B81" s="13">
        <v>1980</v>
      </c>
      <c r="C81" t="s">
        <v>19</v>
      </c>
      <c r="D81" t="s">
        <v>82</v>
      </c>
    </row>
    <row r="82" spans="1:5" x14ac:dyDescent="0.25">
      <c r="A82" s="1" t="s">
        <v>69</v>
      </c>
      <c r="B82" s="13">
        <v>1980</v>
      </c>
      <c r="C82" t="s">
        <v>19</v>
      </c>
      <c r="D82" t="s">
        <v>72</v>
      </c>
    </row>
    <row r="83" spans="1:5" x14ac:dyDescent="0.25">
      <c r="A83" s="1" t="s">
        <v>12</v>
      </c>
      <c r="B83" s="13">
        <v>1980</v>
      </c>
      <c r="C83" t="s">
        <v>20</v>
      </c>
      <c r="D83" t="s">
        <v>74</v>
      </c>
    </row>
    <row r="84" spans="1:5" x14ac:dyDescent="0.25">
      <c r="A84" s="1" t="s">
        <v>12</v>
      </c>
      <c r="B84" s="13">
        <v>2010</v>
      </c>
      <c r="C84" t="s">
        <v>20</v>
      </c>
      <c r="D84" t="s">
        <v>74</v>
      </c>
    </row>
    <row r="85" spans="1:5" x14ac:dyDescent="0.25">
      <c r="A85" s="1" t="s">
        <v>70</v>
      </c>
      <c r="B85" s="13">
        <v>1950</v>
      </c>
      <c r="C85" t="s">
        <v>19</v>
      </c>
      <c r="D85" t="s">
        <v>72</v>
      </c>
    </row>
    <row r="86" spans="1:5" x14ac:dyDescent="0.25">
      <c r="A86" s="1" t="s">
        <v>70</v>
      </c>
      <c r="B86" s="13">
        <v>1950</v>
      </c>
      <c r="C86" t="s">
        <v>19</v>
      </c>
      <c r="D86" t="s">
        <v>72</v>
      </c>
    </row>
    <row r="87" spans="1:5" x14ac:dyDescent="0.25">
      <c r="A87" s="1" t="s">
        <v>70</v>
      </c>
      <c r="B87" s="13">
        <v>1980</v>
      </c>
      <c r="C87" t="s">
        <v>19</v>
      </c>
      <c r="D87" t="s">
        <v>72</v>
      </c>
    </row>
    <row r="88" spans="1:5" s="7" customFormat="1" x14ac:dyDescent="0.25">
      <c r="A88" s="1" t="s">
        <v>70</v>
      </c>
      <c r="B88" s="13">
        <v>1980</v>
      </c>
      <c r="C88" s="7" t="s">
        <v>19</v>
      </c>
      <c r="D88" s="7" t="s">
        <v>72</v>
      </c>
    </row>
    <row r="89" spans="1:5" x14ac:dyDescent="0.25">
      <c r="A89" s="1" t="s">
        <v>71</v>
      </c>
      <c r="B89" s="13">
        <v>1950</v>
      </c>
      <c r="C89" t="s">
        <v>19</v>
      </c>
      <c r="D89" t="s">
        <v>72</v>
      </c>
    </row>
    <row r="90" spans="1:5" x14ac:dyDescent="0.25">
      <c r="A90" s="1" t="s">
        <v>13</v>
      </c>
      <c r="B90" s="13">
        <v>2010</v>
      </c>
      <c r="C90" t="s">
        <v>19</v>
      </c>
      <c r="D90" t="s">
        <v>74</v>
      </c>
    </row>
    <row r="91" spans="1:5" x14ac:dyDescent="0.25">
      <c r="A91" s="1" t="s">
        <v>14</v>
      </c>
      <c r="B91" s="13">
        <v>2010</v>
      </c>
      <c r="C91" t="s">
        <v>20</v>
      </c>
      <c r="D91" t="s">
        <v>72</v>
      </c>
      <c r="E91" t="s">
        <v>97</v>
      </c>
    </row>
    <row r="93" spans="1:5" x14ac:dyDescent="0.25">
      <c r="B93" s="9" t="s">
        <v>84</v>
      </c>
      <c r="C93">
        <f>COUNTIF(C2:C91, "female")</f>
        <v>12</v>
      </c>
      <c r="D93">
        <f>COUNTIF(D2:D91, "Black")</f>
        <v>9</v>
      </c>
      <c r="E93" t="s">
        <v>86</v>
      </c>
    </row>
    <row r="94" spans="1:5" x14ac:dyDescent="0.25">
      <c r="B94" s="9" t="s">
        <v>85</v>
      </c>
      <c r="C94">
        <f>COUNTIF(C2:C91, "male")</f>
        <v>78</v>
      </c>
      <c r="D94">
        <f>COUNTIF(D2:D91, "White")</f>
        <v>77</v>
      </c>
      <c r="E94" t="s">
        <v>87</v>
      </c>
    </row>
    <row r="95" spans="1:5" x14ac:dyDescent="0.25">
      <c r="D95">
        <v>1</v>
      </c>
      <c r="E95" t="s">
        <v>88</v>
      </c>
    </row>
    <row r="96" spans="1:5" x14ac:dyDescent="0.25">
      <c r="D96">
        <v>3</v>
      </c>
      <c r="E96" t="s">
        <v>89</v>
      </c>
    </row>
    <row r="101" spans="1:1" ht="90" x14ac:dyDescent="0.25">
      <c r="A101" s="5" t="s">
        <v>96</v>
      </c>
    </row>
  </sheetData>
  <sortState ref="A2:F9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B73" workbookViewId="0">
      <selection activeCell="B1" sqref="B1:D91"/>
    </sheetView>
  </sheetViews>
  <sheetFormatPr defaultRowHeight="15" x14ac:dyDescent="0.25"/>
  <sheetData>
    <row r="1" spans="1:10" x14ac:dyDescent="0.25">
      <c r="A1" s="7" t="s">
        <v>15</v>
      </c>
      <c r="B1" s="2" t="s">
        <v>16</v>
      </c>
      <c r="C1" s="7" t="s">
        <v>17</v>
      </c>
      <c r="D1" s="7" t="s">
        <v>95</v>
      </c>
    </row>
    <row r="2" spans="1:10" x14ac:dyDescent="0.25">
      <c r="A2" s="1" t="s">
        <v>37</v>
      </c>
      <c r="B2" s="3">
        <v>1950</v>
      </c>
      <c r="C2" s="7" t="s">
        <v>20</v>
      </c>
      <c r="D2" s="7" t="s">
        <v>72</v>
      </c>
    </row>
    <row r="3" spans="1:10" x14ac:dyDescent="0.25">
      <c r="A3" s="1" t="s">
        <v>38</v>
      </c>
      <c r="B3" s="3">
        <v>1950</v>
      </c>
      <c r="C3" s="7" t="s">
        <v>19</v>
      </c>
      <c r="D3" s="7" t="s">
        <v>72</v>
      </c>
      <c r="G3" t="s">
        <v>20</v>
      </c>
      <c r="H3">
        <f>COUNTIF(C2:C91,"Female")</f>
        <v>12</v>
      </c>
    </row>
    <row r="4" spans="1:10" x14ac:dyDescent="0.25">
      <c r="A4" s="1" t="s">
        <v>42</v>
      </c>
      <c r="B4" s="3">
        <v>1950</v>
      </c>
      <c r="C4" s="7" t="s">
        <v>19</v>
      </c>
      <c r="D4" s="7" t="s">
        <v>72</v>
      </c>
      <c r="G4" t="s">
        <v>19</v>
      </c>
      <c r="H4">
        <f>COUNTIF(C2:C91,"Male")</f>
        <v>78</v>
      </c>
    </row>
    <row r="5" spans="1:10" x14ac:dyDescent="0.25">
      <c r="A5" s="1" t="s">
        <v>50</v>
      </c>
      <c r="B5" s="3">
        <v>1950</v>
      </c>
      <c r="C5" s="7" t="s">
        <v>19</v>
      </c>
      <c r="D5" s="7" t="s">
        <v>72</v>
      </c>
      <c r="G5" s="7"/>
    </row>
    <row r="6" spans="1:10" x14ac:dyDescent="0.25">
      <c r="A6" s="1" t="s">
        <v>51</v>
      </c>
      <c r="B6" s="3">
        <v>1950</v>
      </c>
      <c r="C6" s="7" t="s">
        <v>19</v>
      </c>
      <c r="D6" s="7" t="s">
        <v>72</v>
      </c>
      <c r="G6" t="s">
        <v>20</v>
      </c>
      <c r="H6" t="s">
        <v>19</v>
      </c>
      <c r="I6" t="s">
        <v>99</v>
      </c>
    </row>
    <row r="7" spans="1:10" x14ac:dyDescent="0.25">
      <c r="A7" s="1" t="s">
        <v>8</v>
      </c>
      <c r="B7" s="3">
        <v>1950</v>
      </c>
      <c r="C7" s="7" t="s">
        <v>19</v>
      </c>
      <c r="D7" s="7" t="s">
        <v>72</v>
      </c>
      <c r="F7">
        <v>1950</v>
      </c>
      <c r="G7">
        <f>COUNTIF(C2:C37,"Female")</f>
        <v>1</v>
      </c>
      <c r="H7">
        <f>COUNTIF(C2:C37,"Male")</f>
        <v>35</v>
      </c>
      <c r="I7">
        <f>SUM(G7:H7)</f>
        <v>36</v>
      </c>
    </row>
    <row r="8" spans="1:10" x14ac:dyDescent="0.25">
      <c r="A8" s="1" t="s">
        <v>8</v>
      </c>
      <c r="B8" s="3">
        <v>1950</v>
      </c>
      <c r="C8" s="7" t="s">
        <v>19</v>
      </c>
      <c r="D8" s="7" t="s">
        <v>72</v>
      </c>
      <c r="F8">
        <v>1980</v>
      </c>
      <c r="G8">
        <f>COUNTIF(C38:C74,"Female")</f>
        <v>5</v>
      </c>
      <c r="H8">
        <f>COUNTIF(C38:C74,"Male")</f>
        <v>32</v>
      </c>
      <c r="I8" s="7">
        <f t="shared" ref="I8:I9" si="0">SUM(G8:H8)</f>
        <v>37</v>
      </c>
    </row>
    <row r="9" spans="1:10" x14ac:dyDescent="0.25">
      <c r="A9" s="1" t="s">
        <v>8</v>
      </c>
      <c r="B9" s="3">
        <v>1950</v>
      </c>
      <c r="C9" s="7" t="s">
        <v>19</v>
      </c>
      <c r="D9" s="7" t="s">
        <v>72</v>
      </c>
      <c r="F9">
        <v>2010</v>
      </c>
      <c r="G9">
        <f>COUNTIF(C75:C91,"Female")</f>
        <v>6</v>
      </c>
      <c r="H9">
        <f>COUNTIF(C75:C91,"Male")</f>
        <v>11</v>
      </c>
      <c r="I9" s="7">
        <f t="shared" si="0"/>
        <v>17</v>
      </c>
    </row>
    <row r="10" spans="1:10" x14ac:dyDescent="0.25">
      <c r="A10" s="1" t="s">
        <v>8</v>
      </c>
      <c r="B10" s="3">
        <v>1950</v>
      </c>
      <c r="C10" s="7" t="s">
        <v>19</v>
      </c>
      <c r="D10" s="7" t="s">
        <v>72</v>
      </c>
      <c r="F10" t="s">
        <v>99</v>
      </c>
      <c r="G10">
        <f>SUM(G7:G9)</f>
        <v>12</v>
      </c>
      <c r="H10">
        <f>SUM(H7:H9)</f>
        <v>78</v>
      </c>
    </row>
    <row r="11" spans="1:10" x14ac:dyDescent="0.25">
      <c r="A11" s="1" t="s">
        <v>8</v>
      </c>
      <c r="B11" s="3">
        <v>1950</v>
      </c>
      <c r="C11" s="7" t="s">
        <v>19</v>
      </c>
      <c r="D11" s="7" t="s">
        <v>72</v>
      </c>
    </row>
    <row r="12" spans="1:10" x14ac:dyDescent="0.25">
      <c r="A12" s="1" t="s">
        <v>64</v>
      </c>
      <c r="B12" s="3">
        <v>1950</v>
      </c>
      <c r="C12" s="7" t="s">
        <v>19</v>
      </c>
      <c r="D12" s="7" t="s">
        <v>72</v>
      </c>
      <c r="G12">
        <v>1950</v>
      </c>
      <c r="H12">
        <v>1980</v>
      </c>
      <c r="I12">
        <v>2010</v>
      </c>
      <c r="J12" t="s">
        <v>99</v>
      </c>
    </row>
    <row r="13" spans="1:10" x14ac:dyDescent="0.25">
      <c r="A13" s="1" t="s">
        <v>66</v>
      </c>
      <c r="B13" s="3">
        <v>1950</v>
      </c>
      <c r="C13" s="7" t="s">
        <v>19</v>
      </c>
      <c r="D13" s="7" t="s">
        <v>72</v>
      </c>
      <c r="F13" t="s">
        <v>20</v>
      </c>
      <c r="G13" s="7">
        <f>COUNTIF(C2:C37,"Female")</f>
        <v>1</v>
      </c>
      <c r="H13">
        <f>COUNTIF(C38:C74,"Female")</f>
        <v>5</v>
      </c>
      <c r="I13">
        <f>COUNTIF(C75:C91,"Female")</f>
        <v>6</v>
      </c>
      <c r="J13">
        <f>SUM(G13:I13)</f>
        <v>12</v>
      </c>
    </row>
    <row r="14" spans="1:10" x14ac:dyDescent="0.25">
      <c r="A14" s="1" t="s">
        <v>70</v>
      </c>
      <c r="B14" s="3">
        <v>1950</v>
      </c>
      <c r="C14" s="7" t="s">
        <v>19</v>
      </c>
      <c r="D14" s="7" t="s">
        <v>72</v>
      </c>
      <c r="F14" t="s">
        <v>19</v>
      </c>
      <c r="G14">
        <f>COUNTIF(C2:C37,"Male")</f>
        <v>35</v>
      </c>
      <c r="H14">
        <f>COUNTIF(C38:C74,"Male")</f>
        <v>32</v>
      </c>
      <c r="I14">
        <f>COUNTIF(C75:C91,"Male")</f>
        <v>11</v>
      </c>
      <c r="J14" s="7">
        <f>SUM(G14:I14)</f>
        <v>78</v>
      </c>
    </row>
    <row r="15" spans="1:10" x14ac:dyDescent="0.25">
      <c r="A15" s="1" t="s">
        <v>25</v>
      </c>
      <c r="B15" s="3">
        <v>1950</v>
      </c>
      <c r="C15" s="7" t="s">
        <v>19</v>
      </c>
      <c r="D15" s="7" t="s">
        <v>72</v>
      </c>
      <c r="F15" t="s">
        <v>99</v>
      </c>
      <c r="G15">
        <f>SUM(G13:G14)</f>
        <v>36</v>
      </c>
      <c r="H15" s="7">
        <f t="shared" ref="H15:I15" si="1">SUM(H13:H14)</f>
        <v>37</v>
      </c>
      <c r="I15" s="7">
        <f t="shared" si="1"/>
        <v>17</v>
      </c>
      <c r="J15" s="7"/>
    </row>
    <row r="16" spans="1:10" x14ac:dyDescent="0.25">
      <c r="A16" s="1" t="s">
        <v>29</v>
      </c>
      <c r="B16" s="3">
        <v>1950</v>
      </c>
      <c r="C16" s="7" t="s">
        <v>19</v>
      </c>
      <c r="D16" s="7" t="s">
        <v>72</v>
      </c>
    </row>
    <row r="17" spans="1:4" x14ac:dyDescent="0.25">
      <c r="A17" s="1" t="s">
        <v>30</v>
      </c>
      <c r="B17" s="3">
        <v>1950</v>
      </c>
      <c r="C17" s="7" t="s">
        <v>19</v>
      </c>
      <c r="D17" s="7" t="s">
        <v>72</v>
      </c>
    </row>
    <row r="18" spans="1:4" x14ac:dyDescent="0.25">
      <c r="A18" s="1" t="s">
        <v>39</v>
      </c>
      <c r="B18" s="3">
        <v>1950</v>
      </c>
      <c r="C18" s="7" t="s">
        <v>19</v>
      </c>
      <c r="D18" s="7" t="s">
        <v>72</v>
      </c>
    </row>
    <row r="19" spans="1:4" x14ac:dyDescent="0.25">
      <c r="A19" s="1" t="s">
        <v>44</v>
      </c>
      <c r="B19" s="3">
        <v>1950</v>
      </c>
      <c r="C19" s="7" t="s">
        <v>19</v>
      </c>
      <c r="D19" s="7" t="s">
        <v>72</v>
      </c>
    </row>
    <row r="20" spans="1:4" x14ac:dyDescent="0.25">
      <c r="A20" s="1" t="s">
        <v>44</v>
      </c>
      <c r="B20" s="3">
        <v>1950</v>
      </c>
      <c r="C20" s="7" t="s">
        <v>19</v>
      </c>
      <c r="D20" s="7" t="s">
        <v>72</v>
      </c>
    </row>
    <row r="21" spans="1:4" x14ac:dyDescent="0.25">
      <c r="A21" s="1" t="s">
        <v>47</v>
      </c>
      <c r="B21" s="3">
        <v>1950</v>
      </c>
      <c r="C21" s="7" t="s">
        <v>19</v>
      </c>
      <c r="D21" s="7" t="s">
        <v>72</v>
      </c>
    </row>
    <row r="22" spans="1:4" x14ac:dyDescent="0.25">
      <c r="A22" s="1" t="s">
        <v>48</v>
      </c>
      <c r="B22" s="3">
        <v>1950</v>
      </c>
      <c r="C22" s="7" t="s">
        <v>19</v>
      </c>
      <c r="D22" s="7" t="s">
        <v>72</v>
      </c>
    </row>
    <row r="23" spans="1:4" x14ac:dyDescent="0.25">
      <c r="A23" s="1" t="s">
        <v>50</v>
      </c>
      <c r="B23" s="3">
        <v>1950</v>
      </c>
      <c r="C23" s="7" t="s">
        <v>19</v>
      </c>
      <c r="D23" s="7" t="s">
        <v>72</v>
      </c>
    </row>
    <row r="24" spans="1:4" x14ac:dyDescent="0.25">
      <c r="A24" s="1" t="s">
        <v>52</v>
      </c>
      <c r="B24" s="3">
        <v>1950</v>
      </c>
      <c r="C24" s="7" t="s">
        <v>19</v>
      </c>
      <c r="D24" s="7" t="s">
        <v>72</v>
      </c>
    </row>
    <row r="25" spans="1:4" x14ac:dyDescent="0.25">
      <c r="A25" s="1" t="s">
        <v>53</v>
      </c>
      <c r="B25" s="3">
        <v>1950</v>
      </c>
      <c r="C25" s="7" t="s">
        <v>19</v>
      </c>
      <c r="D25" s="7" t="s">
        <v>72</v>
      </c>
    </row>
    <row r="26" spans="1:4" x14ac:dyDescent="0.25">
      <c r="A26" s="1" t="s">
        <v>56</v>
      </c>
      <c r="B26" s="3">
        <v>1950</v>
      </c>
      <c r="C26" s="7" t="s">
        <v>19</v>
      </c>
      <c r="D26" s="7" t="s">
        <v>72</v>
      </c>
    </row>
    <row r="27" spans="1:4" x14ac:dyDescent="0.25">
      <c r="A27" s="1" t="s">
        <v>8</v>
      </c>
      <c r="B27" s="3">
        <v>1950</v>
      </c>
      <c r="C27" s="7" t="s">
        <v>19</v>
      </c>
      <c r="D27" s="7" t="s">
        <v>72</v>
      </c>
    </row>
    <row r="28" spans="1:4" x14ac:dyDescent="0.25">
      <c r="A28" s="1" t="s">
        <v>65</v>
      </c>
      <c r="B28" s="3">
        <v>1950</v>
      </c>
      <c r="C28" s="7" t="s">
        <v>19</v>
      </c>
      <c r="D28" s="7" t="s">
        <v>72</v>
      </c>
    </row>
    <row r="29" spans="1:4" x14ac:dyDescent="0.25">
      <c r="A29" s="1" t="s">
        <v>67</v>
      </c>
      <c r="B29" s="3">
        <v>1950</v>
      </c>
      <c r="C29" s="7" t="s">
        <v>19</v>
      </c>
      <c r="D29" s="7" t="s">
        <v>72</v>
      </c>
    </row>
    <row r="30" spans="1:4" x14ac:dyDescent="0.25">
      <c r="A30" s="1" t="s">
        <v>69</v>
      </c>
      <c r="B30" s="3">
        <v>1950</v>
      </c>
      <c r="C30" s="7" t="s">
        <v>19</v>
      </c>
      <c r="D30" s="7" t="s">
        <v>72</v>
      </c>
    </row>
    <row r="31" spans="1:4" x14ac:dyDescent="0.25">
      <c r="A31" s="1" t="s">
        <v>12</v>
      </c>
      <c r="B31" s="3">
        <v>1950</v>
      </c>
      <c r="C31" s="7" t="s">
        <v>19</v>
      </c>
      <c r="D31" s="7" t="s">
        <v>72</v>
      </c>
    </row>
    <row r="32" spans="1:4" x14ac:dyDescent="0.25">
      <c r="A32" s="1" t="s">
        <v>3</v>
      </c>
      <c r="B32" s="3">
        <v>1950</v>
      </c>
      <c r="C32" s="7" t="s">
        <v>19</v>
      </c>
      <c r="D32" s="7" t="s">
        <v>72</v>
      </c>
    </row>
    <row r="33" spans="1:4" x14ac:dyDescent="0.25">
      <c r="A33" s="1" t="s">
        <v>5</v>
      </c>
      <c r="B33" s="3">
        <v>1950</v>
      </c>
      <c r="C33" s="7" t="s">
        <v>19</v>
      </c>
      <c r="D33" s="7" t="s">
        <v>72</v>
      </c>
    </row>
    <row r="34" spans="1:4" x14ac:dyDescent="0.25">
      <c r="A34" s="1" t="s">
        <v>10</v>
      </c>
      <c r="B34" s="3">
        <v>1950</v>
      </c>
      <c r="C34" s="7" t="s">
        <v>19</v>
      </c>
      <c r="D34" s="7" t="s">
        <v>72</v>
      </c>
    </row>
    <row r="35" spans="1:4" x14ac:dyDescent="0.25">
      <c r="A35" s="1" t="s">
        <v>11</v>
      </c>
      <c r="B35" s="3">
        <v>1950</v>
      </c>
      <c r="C35" s="7" t="s">
        <v>19</v>
      </c>
      <c r="D35" s="7" t="s">
        <v>72</v>
      </c>
    </row>
    <row r="36" spans="1:4" x14ac:dyDescent="0.25">
      <c r="A36" s="1" t="s">
        <v>14</v>
      </c>
      <c r="B36" s="3">
        <v>1950</v>
      </c>
      <c r="C36" s="7" t="s">
        <v>19</v>
      </c>
      <c r="D36" s="7" t="s">
        <v>72</v>
      </c>
    </row>
    <row r="37" spans="1:4" x14ac:dyDescent="0.25">
      <c r="A37" s="1" t="s">
        <v>39</v>
      </c>
      <c r="B37" s="3">
        <v>1950</v>
      </c>
      <c r="C37" s="7" t="s">
        <v>19</v>
      </c>
      <c r="D37" s="7" t="s">
        <v>72</v>
      </c>
    </row>
    <row r="38" spans="1:4" x14ac:dyDescent="0.25">
      <c r="A38" s="1" t="s">
        <v>26</v>
      </c>
      <c r="B38" s="3">
        <v>1980</v>
      </c>
      <c r="C38" s="7" t="s">
        <v>19</v>
      </c>
      <c r="D38" s="7" t="s">
        <v>72</v>
      </c>
    </row>
    <row r="39" spans="1:4" x14ac:dyDescent="0.25">
      <c r="A39" s="1" t="s">
        <v>27</v>
      </c>
      <c r="B39" s="3">
        <v>1980</v>
      </c>
      <c r="C39" s="7" t="s">
        <v>19</v>
      </c>
      <c r="D39" s="7" t="s">
        <v>72</v>
      </c>
    </row>
    <row r="40" spans="1:4" x14ac:dyDescent="0.25">
      <c r="A40" s="1" t="s">
        <v>31</v>
      </c>
      <c r="B40" s="3">
        <v>1980</v>
      </c>
      <c r="C40" s="7" t="s">
        <v>19</v>
      </c>
      <c r="D40" s="7" t="s">
        <v>74</v>
      </c>
    </row>
    <row r="41" spans="1:4" x14ac:dyDescent="0.25">
      <c r="A41" s="1" t="s">
        <v>32</v>
      </c>
      <c r="B41" s="3">
        <v>1980</v>
      </c>
      <c r="C41" s="7" t="s">
        <v>19</v>
      </c>
      <c r="D41" s="7" t="s">
        <v>72</v>
      </c>
    </row>
    <row r="42" spans="1:4" x14ac:dyDescent="0.25">
      <c r="A42" s="1" t="s">
        <v>38</v>
      </c>
      <c r="B42" s="3">
        <v>1980</v>
      </c>
      <c r="C42" s="7" t="s">
        <v>20</v>
      </c>
      <c r="D42" s="7" t="s">
        <v>72</v>
      </c>
    </row>
    <row r="43" spans="1:4" x14ac:dyDescent="0.25">
      <c r="A43" s="1" t="s">
        <v>41</v>
      </c>
      <c r="B43" s="3">
        <v>1980</v>
      </c>
      <c r="C43" s="7" t="s">
        <v>20</v>
      </c>
      <c r="D43" s="7" t="s">
        <v>72</v>
      </c>
    </row>
    <row r="44" spans="1:4" x14ac:dyDescent="0.25">
      <c r="A44" s="1" t="s">
        <v>44</v>
      </c>
      <c r="B44" s="3">
        <v>1980</v>
      </c>
      <c r="C44" s="7" t="s">
        <v>19</v>
      </c>
      <c r="D44" s="7" t="s">
        <v>72</v>
      </c>
    </row>
    <row r="45" spans="1:4" x14ac:dyDescent="0.25">
      <c r="A45" s="1" t="s">
        <v>49</v>
      </c>
      <c r="B45" s="3">
        <v>1980</v>
      </c>
      <c r="C45" s="7" t="s">
        <v>19</v>
      </c>
      <c r="D45" s="7" t="s">
        <v>72</v>
      </c>
    </row>
    <row r="46" spans="1:4" x14ac:dyDescent="0.25">
      <c r="A46" s="1" t="s">
        <v>54</v>
      </c>
      <c r="B46" s="3">
        <v>1980</v>
      </c>
      <c r="C46" s="7" t="s">
        <v>19</v>
      </c>
      <c r="D46" s="7" t="s">
        <v>72</v>
      </c>
    </row>
    <row r="47" spans="1:4" x14ac:dyDescent="0.25">
      <c r="A47" s="1" t="s">
        <v>55</v>
      </c>
      <c r="B47" s="3">
        <v>1980</v>
      </c>
      <c r="C47" s="7" t="s">
        <v>20</v>
      </c>
      <c r="D47" s="7" t="s">
        <v>72</v>
      </c>
    </row>
    <row r="48" spans="1:4" x14ac:dyDescent="0.25">
      <c r="A48" s="1" t="s">
        <v>58</v>
      </c>
      <c r="B48" s="3">
        <v>1980</v>
      </c>
      <c r="C48" s="7" t="s">
        <v>19</v>
      </c>
      <c r="D48" s="7" t="s">
        <v>72</v>
      </c>
    </row>
    <row r="49" spans="1:4" x14ac:dyDescent="0.25">
      <c r="A49" s="1" t="s">
        <v>60</v>
      </c>
      <c r="B49" s="3">
        <v>1980</v>
      </c>
      <c r="C49" s="7" t="s">
        <v>19</v>
      </c>
      <c r="D49" s="7" t="s">
        <v>72</v>
      </c>
    </row>
    <row r="50" spans="1:4" x14ac:dyDescent="0.25">
      <c r="A50" s="1" t="s">
        <v>61</v>
      </c>
      <c r="B50" s="3">
        <v>1980</v>
      </c>
      <c r="C50" s="7" t="s">
        <v>19</v>
      </c>
      <c r="D50" s="7" t="s">
        <v>72</v>
      </c>
    </row>
    <row r="51" spans="1:4" x14ac:dyDescent="0.25">
      <c r="A51" s="1" t="s">
        <v>70</v>
      </c>
      <c r="B51" s="3">
        <v>1980</v>
      </c>
      <c r="C51" s="7" t="s">
        <v>19</v>
      </c>
      <c r="D51" s="7" t="s">
        <v>72</v>
      </c>
    </row>
    <row r="52" spans="1:4" x14ac:dyDescent="0.25">
      <c r="A52" s="1" t="s">
        <v>71</v>
      </c>
      <c r="B52" s="3">
        <v>1980</v>
      </c>
      <c r="C52" s="7" t="s">
        <v>19</v>
      </c>
      <c r="D52" s="7" t="s">
        <v>72</v>
      </c>
    </row>
    <row r="53" spans="1:4" x14ac:dyDescent="0.25">
      <c r="A53" s="1" t="s">
        <v>22</v>
      </c>
      <c r="B53" s="3">
        <v>1980</v>
      </c>
      <c r="C53" s="7" t="s">
        <v>19</v>
      </c>
      <c r="D53" s="7" t="s">
        <v>72</v>
      </c>
    </row>
    <row r="54" spans="1:4" x14ac:dyDescent="0.25">
      <c r="A54" s="1" t="s">
        <v>23</v>
      </c>
      <c r="B54" s="3">
        <v>1980</v>
      </c>
      <c r="C54" s="7" t="s">
        <v>19</v>
      </c>
      <c r="D54" s="7" t="s">
        <v>72</v>
      </c>
    </row>
    <row r="55" spans="1:4" x14ac:dyDescent="0.25">
      <c r="A55" s="1" t="s">
        <v>24</v>
      </c>
      <c r="B55" s="3">
        <v>1980</v>
      </c>
      <c r="C55" s="7" t="s">
        <v>19</v>
      </c>
      <c r="D55" s="7" t="s">
        <v>72</v>
      </c>
    </row>
    <row r="56" spans="1:4" x14ac:dyDescent="0.25">
      <c r="A56" s="1" t="s">
        <v>28</v>
      </c>
      <c r="B56" s="3">
        <v>1980</v>
      </c>
      <c r="C56" s="7" t="s">
        <v>19</v>
      </c>
      <c r="D56" s="7" t="s">
        <v>72</v>
      </c>
    </row>
    <row r="57" spans="1:4" x14ac:dyDescent="0.25">
      <c r="A57" s="1" t="s">
        <v>28</v>
      </c>
      <c r="B57" s="3">
        <v>1980</v>
      </c>
      <c r="C57" s="7" t="s">
        <v>19</v>
      </c>
      <c r="D57" s="7" t="s">
        <v>72</v>
      </c>
    </row>
    <row r="58" spans="1:4" x14ac:dyDescent="0.25">
      <c r="A58" s="1" t="s">
        <v>33</v>
      </c>
      <c r="B58" s="3">
        <v>1980</v>
      </c>
      <c r="C58" s="7" t="s">
        <v>19</v>
      </c>
      <c r="D58" s="7" t="s">
        <v>72</v>
      </c>
    </row>
    <row r="59" spans="1:4" x14ac:dyDescent="0.25">
      <c r="A59" s="1" t="s">
        <v>40</v>
      </c>
      <c r="B59" s="3">
        <v>1980</v>
      </c>
      <c r="C59" s="7" t="s">
        <v>19</v>
      </c>
      <c r="D59" s="7" t="s">
        <v>72</v>
      </c>
    </row>
    <row r="60" spans="1:4" x14ac:dyDescent="0.25">
      <c r="A60" s="1" t="s">
        <v>44</v>
      </c>
      <c r="B60" s="3">
        <v>1980</v>
      </c>
      <c r="C60" s="7" t="s">
        <v>19</v>
      </c>
      <c r="D60" s="7" t="s">
        <v>72</v>
      </c>
    </row>
    <row r="61" spans="1:4" x14ac:dyDescent="0.25">
      <c r="A61" s="1" t="s">
        <v>45</v>
      </c>
      <c r="B61" s="3">
        <v>1980</v>
      </c>
      <c r="C61" s="7" t="s">
        <v>19</v>
      </c>
      <c r="D61" s="7" t="s">
        <v>72</v>
      </c>
    </row>
    <row r="62" spans="1:4" x14ac:dyDescent="0.25">
      <c r="A62" s="1" t="s">
        <v>8</v>
      </c>
      <c r="B62" s="3">
        <v>1980</v>
      </c>
      <c r="C62" s="7" t="s">
        <v>19</v>
      </c>
      <c r="D62" s="7" t="s">
        <v>72</v>
      </c>
    </row>
    <row r="63" spans="1:4" x14ac:dyDescent="0.25">
      <c r="A63" s="1" t="s">
        <v>8</v>
      </c>
      <c r="B63" s="3">
        <v>1980</v>
      </c>
      <c r="C63" s="7" t="s">
        <v>19</v>
      </c>
      <c r="D63" s="7" t="s">
        <v>72</v>
      </c>
    </row>
    <row r="64" spans="1:4" x14ac:dyDescent="0.25">
      <c r="A64" s="1" t="s">
        <v>59</v>
      </c>
      <c r="B64" s="3">
        <v>1980</v>
      </c>
      <c r="C64" s="7" t="s">
        <v>19</v>
      </c>
      <c r="D64" s="7" t="s">
        <v>72</v>
      </c>
    </row>
    <row r="65" spans="1:4" x14ac:dyDescent="0.25">
      <c r="A65" s="1" t="s">
        <v>68</v>
      </c>
      <c r="B65" s="3">
        <v>1980</v>
      </c>
      <c r="C65" s="7" t="s">
        <v>20</v>
      </c>
      <c r="D65" s="7" t="s">
        <v>72</v>
      </c>
    </row>
    <row r="66" spans="1:4" x14ac:dyDescent="0.25">
      <c r="A66" s="1" t="s">
        <v>0</v>
      </c>
      <c r="B66" s="3">
        <v>1980</v>
      </c>
      <c r="C66" s="7" t="s">
        <v>19</v>
      </c>
      <c r="D66" s="7" t="s">
        <v>72</v>
      </c>
    </row>
    <row r="67" spans="1:4" x14ac:dyDescent="0.25">
      <c r="A67" s="1" t="s">
        <v>2</v>
      </c>
      <c r="B67" s="3">
        <v>1980</v>
      </c>
      <c r="C67" s="7" t="s">
        <v>19</v>
      </c>
      <c r="D67" s="7" t="s">
        <v>72</v>
      </c>
    </row>
    <row r="68" spans="1:4" x14ac:dyDescent="0.25">
      <c r="A68" s="1" t="s">
        <v>4</v>
      </c>
      <c r="B68" s="3">
        <v>1980</v>
      </c>
      <c r="C68" s="7" t="s">
        <v>19</v>
      </c>
      <c r="D68" s="7" t="s">
        <v>72</v>
      </c>
    </row>
    <row r="69" spans="1:4" x14ac:dyDescent="0.25">
      <c r="A69" s="1" t="s">
        <v>6</v>
      </c>
      <c r="B69" s="3">
        <v>1980</v>
      </c>
      <c r="C69" s="7" t="s">
        <v>19</v>
      </c>
      <c r="D69" s="7" t="s">
        <v>72</v>
      </c>
    </row>
    <row r="70" spans="1:4" x14ac:dyDescent="0.25">
      <c r="A70" s="1" t="s">
        <v>7</v>
      </c>
      <c r="B70" s="3">
        <v>1980</v>
      </c>
      <c r="C70" s="7" t="s">
        <v>19</v>
      </c>
      <c r="D70" s="7" t="s">
        <v>82</v>
      </c>
    </row>
    <row r="71" spans="1:4" x14ac:dyDescent="0.25">
      <c r="A71" s="1" t="s">
        <v>8</v>
      </c>
      <c r="B71" s="3">
        <v>1980</v>
      </c>
      <c r="C71" s="7" t="s">
        <v>19</v>
      </c>
      <c r="D71" s="7" t="s">
        <v>72</v>
      </c>
    </row>
    <row r="72" spans="1:4" x14ac:dyDescent="0.25">
      <c r="A72" s="1" t="s">
        <v>8</v>
      </c>
      <c r="B72" s="3">
        <v>1980</v>
      </c>
      <c r="C72" s="7" t="s">
        <v>20</v>
      </c>
      <c r="D72" s="7" t="s">
        <v>74</v>
      </c>
    </row>
    <row r="73" spans="1:4" x14ac:dyDescent="0.25">
      <c r="A73" s="1" t="s">
        <v>12</v>
      </c>
      <c r="B73" s="3">
        <v>1980</v>
      </c>
      <c r="C73" s="7" t="s">
        <v>19</v>
      </c>
      <c r="D73" s="7" t="s">
        <v>72</v>
      </c>
    </row>
    <row r="74" spans="1:4" x14ac:dyDescent="0.25">
      <c r="A74" s="1" t="s">
        <v>13</v>
      </c>
      <c r="B74" s="3">
        <v>1980</v>
      </c>
      <c r="C74" s="7" t="s">
        <v>19</v>
      </c>
      <c r="D74" s="7" t="s">
        <v>72</v>
      </c>
    </row>
    <row r="75" spans="1:4" x14ac:dyDescent="0.25">
      <c r="A75" s="1" t="s">
        <v>29</v>
      </c>
      <c r="B75" s="3">
        <v>2010</v>
      </c>
      <c r="C75" s="7" t="s">
        <v>19</v>
      </c>
      <c r="D75" s="7" t="s">
        <v>82</v>
      </c>
    </row>
    <row r="76" spans="1:4" x14ac:dyDescent="0.25">
      <c r="A76" s="1" t="s">
        <v>35</v>
      </c>
      <c r="B76" s="3">
        <v>2010</v>
      </c>
      <c r="C76" s="7" t="s">
        <v>19</v>
      </c>
      <c r="D76" s="7" t="s">
        <v>72</v>
      </c>
    </row>
    <row r="77" spans="1:4" x14ac:dyDescent="0.25">
      <c r="A77" s="1" t="s">
        <v>36</v>
      </c>
      <c r="B77" s="3">
        <v>2010</v>
      </c>
      <c r="C77" s="7" t="s">
        <v>20</v>
      </c>
      <c r="D77" s="7" t="s">
        <v>72</v>
      </c>
    </row>
    <row r="78" spans="1:4" x14ac:dyDescent="0.25">
      <c r="A78" s="1" t="s">
        <v>46</v>
      </c>
      <c r="B78" s="3">
        <v>2010</v>
      </c>
      <c r="C78" s="7" t="s">
        <v>20</v>
      </c>
      <c r="D78" s="7" t="s">
        <v>82</v>
      </c>
    </row>
    <row r="79" spans="1:4" x14ac:dyDescent="0.25">
      <c r="A79" s="1" t="s">
        <v>8</v>
      </c>
      <c r="B79" s="3">
        <v>2010</v>
      </c>
      <c r="C79" s="7" t="s">
        <v>19</v>
      </c>
      <c r="D79" s="7" t="s">
        <v>74</v>
      </c>
    </row>
    <row r="80" spans="1:4" x14ac:dyDescent="0.25">
      <c r="A80" s="1" t="s">
        <v>8</v>
      </c>
      <c r="B80" s="3">
        <v>2010</v>
      </c>
      <c r="C80" s="7" t="s">
        <v>19</v>
      </c>
      <c r="D80" s="7" t="s">
        <v>74</v>
      </c>
    </row>
    <row r="81" spans="1:4" x14ac:dyDescent="0.25">
      <c r="A81" s="1" t="s">
        <v>57</v>
      </c>
      <c r="B81" s="3">
        <v>2010</v>
      </c>
      <c r="C81" s="7" t="s">
        <v>19</v>
      </c>
      <c r="D81" s="7" t="s">
        <v>72</v>
      </c>
    </row>
    <row r="82" spans="1:4" x14ac:dyDescent="0.25">
      <c r="A82" s="1" t="s">
        <v>34</v>
      </c>
      <c r="B82" s="3">
        <v>2010</v>
      </c>
      <c r="C82" s="7" t="s">
        <v>20</v>
      </c>
      <c r="D82" s="7" t="s">
        <v>74</v>
      </c>
    </row>
    <row r="83" spans="1:4" x14ac:dyDescent="0.25">
      <c r="A83" s="1" t="s">
        <v>43</v>
      </c>
      <c r="B83" s="3">
        <v>2010</v>
      </c>
      <c r="C83" s="7" t="s">
        <v>19</v>
      </c>
      <c r="D83" s="7" t="s">
        <v>79</v>
      </c>
    </row>
    <row r="84" spans="1:4" x14ac:dyDescent="0.25">
      <c r="A84" s="1" t="s">
        <v>62</v>
      </c>
      <c r="B84" s="3">
        <v>2010</v>
      </c>
      <c r="C84" s="7" t="s">
        <v>19</v>
      </c>
      <c r="D84" s="7" t="s">
        <v>72</v>
      </c>
    </row>
    <row r="85" spans="1:4" x14ac:dyDescent="0.25">
      <c r="A85" s="1" t="s">
        <v>63</v>
      </c>
      <c r="B85" s="3">
        <v>2010</v>
      </c>
      <c r="C85" s="7" t="s">
        <v>19</v>
      </c>
      <c r="D85" s="7" t="s">
        <v>72</v>
      </c>
    </row>
    <row r="86" spans="1:4" x14ac:dyDescent="0.25">
      <c r="A86" s="1" t="s">
        <v>70</v>
      </c>
      <c r="B86" s="3">
        <v>2010</v>
      </c>
      <c r="C86" s="7" t="s">
        <v>19</v>
      </c>
      <c r="D86" s="7" t="s">
        <v>74</v>
      </c>
    </row>
    <row r="87" spans="1:4" x14ac:dyDescent="0.25">
      <c r="A87" s="1" t="s">
        <v>1</v>
      </c>
      <c r="B87" s="3">
        <v>2010</v>
      </c>
      <c r="C87" s="7" t="s">
        <v>20</v>
      </c>
      <c r="D87" s="7" t="s">
        <v>72</v>
      </c>
    </row>
    <row r="88" spans="1:4" x14ac:dyDescent="0.25">
      <c r="A88" s="1" t="s">
        <v>4</v>
      </c>
      <c r="B88" s="3">
        <v>2010</v>
      </c>
      <c r="C88" s="7" t="s">
        <v>19</v>
      </c>
      <c r="D88" s="7" t="s">
        <v>74</v>
      </c>
    </row>
    <row r="89" spans="1:4" x14ac:dyDescent="0.25">
      <c r="A89" s="1" t="s">
        <v>9</v>
      </c>
      <c r="B89" s="3">
        <v>2010</v>
      </c>
      <c r="C89" s="7" t="s">
        <v>20</v>
      </c>
      <c r="D89" s="7" t="s">
        <v>74</v>
      </c>
    </row>
    <row r="90" spans="1:4" x14ac:dyDescent="0.25">
      <c r="B90" s="3">
        <v>2010</v>
      </c>
      <c r="C90" s="7" t="s">
        <v>19</v>
      </c>
      <c r="D90" s="7" t="s">
        <v>74</v>
      </c>
    </row>
    <row r="91" spans="1:4" x14ac:dyDescent="0.25">
      <c r="B91" s="3">
        <v>2010</v>
      </c>
      <c r="C91" s="7" t="s">
        <v>20</v>
      </c>
      <c r="D91" s="7" t="s">
        <v>72</v>
      </c>
    </row>
  </sheetData>
  <sortState ref="A2:D9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workbookViewId="0">
      <selection activeCell="F51" sqref="F51"/>
    </sheetView>
  </sheetViews>
  <sheetFormatPr defaultRowHeight="15" x14ac:dyDescent="0.25"/>
  <sheetData>
    <row r="1" spans="1:9" x14ac:dyDescent="0.25">
      <c r="A1" s="2" t="s">
        <v>16</v>
      </c>
      <c r="B1" s="7" t="s">
        <v>17</v>
      </c>
      <c r="C1" s="7" t="s">
        <v>95</v>
      </c>
      <c r="F1" s="7" t="s">
        <v>102</v>
      </c>
      <c r="G1" s="7"/>
      <c r="H1" s="7"/>
      <c r="I1" s="7"/>
    </row>
    <row r="2" spans="1:9" x14ac:dyDescent="0.25">
      <c r="A2" s="3">
        <v>1950</v>
      </c>
      <c r="B2" s="7" t="s">
        <v>20</v>
      </c>
      <c r="C2" s="7" t="s">
        <v>72</v>
      </c>
      <c r="G2">
        <v>1950</v>
      </c>
      <c r="H2">
        <v>1980</v>
      </c>
      <c r="I2">
        <v>2010</v>
      </c>
    </row>
    <row r="3" spans="1:9" x14ac:dyDescent="0.25">
      <c r="A3" s="3">
        <v>1950</v>
      </c>
      <c r="B3" s="7" t="s">
        <v>19</v>
      </c>
      <c r="C3" s="7" t="s">
        <v>72</v>
      </c>
      <c r="F3" s="7" t="s">
        <v>79</v>
      </c>
      <c r="G3" s="7">
        <f>COUNTIF(C2:C41,"Asian")</f>
        <v>0</v>
      </c>
      <c r="H3">
        <f>COUNTIF(C42:C81,"Asian")</f>
        <v>0</v>
      </c>
      <c r="I3">
        <f>COUNTIF(C82:C105,"Asian")</f>
        <v>1</v>
      </c>
    </row>
    <row r="4" spans="1:9" x14ac:dyDescent="0.25">
      <c r="A4" s="3">
        <v>1950</v>
      </c>
      <c r="B4" s="7" t="s">
        <v>19</v>
      </c>
      <c r="C4" s="7" t="s">
        <v>72</v>
      </c>
      <c r="F4" s="7" t="s">
        <v>74</v>
      </c>
      <c r="G4" s="7">
        <f>COUNTIF(C2:C41, "Black")</f>
        <v>0</v>
      </c>
      <c r="H4">
        <f>COUNTIF(C42:C81,"Black")</f>
        <v>2</v>
      </c>
      <c r="I4">
        <f>COUNTIF(C82:C105,"Black")</f>
        <v>7</v>
      </c>
    </row>
    <row r="5" spans="1:9" x14ac:dyDescent="0.25">
      <c r="A5" s="3">
        <v>1950</v>
      </c>
      <c r="B5" s="7" t="s">
        <v>19</v>
      </c>
      <c r="C5" s="7" t="s">
        <v>72</v>
      </c>
      <c r="F5" s="7" t="s">
        <v>82</v>
      </c>
      <c r="G5" s="7">
        <f>COUNTIF(C2:C41,"Native")</f>
        <v>0</v>
      </c>
      <c r="H5">
        <f>COUNTIF(C42:C81,"Native")</f>
        <v>1</v>
      </c>
      <c r="I5">
        <f>COUNTIF(C82:C105,"Native")</f>
        <v>2</v>
      </c>
    </row>
    <row r="6" spans="1:9" x14ac:dyDescent="0.25">
      <c r="A6" s="3">
        <v>1950</v>
      </c>
      <c r="B6" s="7" t="s">
        <v>19</v>
      </c>
      <c r="C6" s="7" t="s">
        <v>72</v>
      </c>
      <c r="F6" s="7" t="s">
        <v>72</v>
      </c>
      <c r="G6" s="7">
        <f>COUNTIF(C2:C41, "White")</f>
        <v>36</v>
      </c>
      <c r="H6">
        <f>COUNTIF(C42:C81,"White")</f>
        <v>34</v>
      </c>
      <c r="I6">
        <f>COUNTIF(C82:C105,"White")</f>
        <v>7</v>
      </c>
    </row>
    <row r="7" spans="1:9" x14ac:dyDescent="0.25">
      <c r="A7" s="3">
        <v>1950</v>
      </c>
      <c r="B7" s="7" t="s">
        <v>19</v>
      </c>
      <c r="C7" s="7" t="s">
        <v>72</v>
      </c>
      <c r="F7" s="7" t="s">
        <v>101</v>
      </c>
      <c r="G7" s="7">
        <f>COUNTIF(C2:C41, "No Subject Author")</f>
        <v>4</v>
      </c>
      <c r="H7">
        <f>COUNTIF(C42:C81,"No Subject Author")</f>
        <v>3</v>
      </c>
      <c r="I7">
        <f>COUNTIF(C82:C105,"No Subject Author")</f>
        <v>7</v>
      </c>
    </row>
    <row r="8" spans="1:9" x14ac:dyDescent="0.25">
      <c r="A8" s="3">
        <v>1950</v>
      </c>
      <c r="B8" s="7" t="s">
        <v>19</v>
      </c>
      <c r="C8" s="7" t="s">
        <v>72</v>
      </c>
      <c r="F8" t="s">
        <v>99</v>
      </c>
      <c r="G8">
        <f>SUM(G3:G7)</f>
        <v>40</v>
      </c>
      <c r="H8" s="7">
        <f t="shared" ref="H8:I8" si="0">SUM(H3:H7)</f>
        <v>40</v>
      </c>
      <c r="I8" s="7">
        <f t="shared" si="0"/>
        <v>24</v>
      </c>
    </row>
    <row r="9" spans="1:9" x14ac:dyDescent="0.25">
      <c r="A9" s="3">
        <v>1950</v>
      </c>
      <c r="B9" s="7" t="s">
        <v>19</v>
      </c>
      <c r="C9" s="7" t="s">
        <v>72</v>
      </c>
    </row>
    <row r="10" spans="1:9" x14ac:dyDescent="0.25">
      <c r="A10" s="3">
        <v>1950</v>
      </c>
      <c r="B10" s="7" t="s">
        <v>19</v>
      </c>
      <c r="C10" s="7" t="s">
        <v>72</v>
      </c>
    </row>
    <row r="11" spans="1:9" x14ac:dyDescent="0.25">
      <c r="A11" s="3">
        <v>1950</v>
      </c>
      <c r="B11" s="7" t="s">
        <v>19</v>
      </c>
      <c r="C11" s="7" t="s">
        <v>72</v>
      </c>
    </row>
    <row r="12" spans="1:9" x14ac:dyDescent="0.25">
      <c r="A12" s="3">
        <v>1950</v>
      </c>
      <c r="B12" s="7" t="s">
        <v>19</v>
      </c>
      <c r="C12" s="7" t="s">
        <v>72</v>
      </c>
    </row>
    <row r="13" spans="1:9" x14ac:dyDescent="0.25">
      <c r="A13" s="3">
        <v>1950</v>
      </c>
      <c r="B13" s="7" t="s">
        <v>19</v>
      </c>
      <c r="C13" s="7" t="s">
        <v>72</v>
      </c>
    </row>
    <row r="14" spans="1:9" x14ac:dyDescent="0.25">
      <c r="A14" s="3">
        <v>1950</v>
      </c>
      <c r="B14" s="7" t="s">
        <v>19</v>
      </c>
      <c r="C14" s="7" t="s">
        <v>72</v>
      </c>
      <c r="F14" t="s">
        <v>103</v>
      </c>
    </row>
    <row r="15" spans="1:9" x14ac:dyDescent="0.25">
      <c r="A15" s="3">
        <v>1950</v>
      </c>
      <c r="B15" s="7" t="s">
        <v>19</v>
      </c>
      <c r="C15" s="7" t="s">
        <v>72</v>
      </c>
      <c r="G15">
        <v>1950</v>
      </c>
      <c r="H15">
        <v>1980</v>
      </c>
      <c r="I15">
        <v>2010</v>
      </c>
    </row>
    <row r="16" spans="1:9" x14ac:dyDescent="0.25">
      <c r="A16" s="3">
        <v>1950</v>
      </c>
      <c r="B16" s="7" t="s">
        <v>19</v>
      </c>
      <c r="C16" s="7" t="s">
        <v>72</v>
      </c>
      <c r="F16" t="s">
        <v>20</v>
      </c>
      <c r="G16">
        <f>COUNTIF(B2:B41,"Female")</f>
        <v>1</v>
      </c>
      <c r="H16">
        <f>COUNTIF(B42:B81,"Female")</f>
        <v>5</v>
      </c>
      <c r="I16">
        <f>COUNTIF(B82:B105,"Female")</f>
        <v>6</v>
      </c>
    </row>
    <row r="17" spans="1:9" x14ac:dyDescent="0.25">
      <c r="A17" s="3">
        <v>1950</v>
      </c>
      <c r="B17" s="7" t="s">
        <v>19</v>
      </c>
      <c r="C17" s="7" t="s">
        <v>72</v>
      </c>
      <c r="F17" t="s">
        <v>19</v>
      </c>
      <c r="G17">
        <f>COUNTIF(B2:B41,"Male")</f>
        <v>35</v>
      </c>
      <c r="H17">
        <f>COUNTIF(B42:B81,"Male")</f>
        <v>32</v>
      </c>
      <c r="I17">
        <f>COUNTIF(B82:B105,"Male")</f>
        <v>11</v>
      </c>
    </row>
    <row r="18" spans="1:9" x14ac:dyDescent="0.25">
      <c r="A18" s="3">
        <v>1950</v>
      </c>
      <c r="B18" s="7" t="s">
        <v>19</v>
      </c>
      <c r="C18" s="7" t="s">
        <v>72</v>
      </c>
      <c r="F18" t="s">
        <v>101</v>
      </c>
      <c r="G18">
        <f>COUNTIF(B2:B41,"No Subject Author")</f>
        <v>4</v>
      </c>
      <c r="H18">
        <f>COUNTIF(B42:B81,"No Subject Author")</f>
        <v>3</v>
      </c>
      <c r="I18">
        <f>COUNTIF(B82:B105,"No Subject Author")</f>
        <v>7</v>
      </c>
    </row>
    <row r="19" spans="1:9" x14ac:dyDescent="0.25">
      <c r="A19" s="3">
        <v>1950</v>
      </c>
      <c r="B19" s="7" t="s">
        <v>19</v>
      </c>
      <c r="C19" s="7" t="s">
        <v>72</v>
      </c>
      <c r="F19" t="s">
        <v>99</v>
      </c>
      <c r="G19">
        <f>SUM(G16:G18)</f>
        <v>40</v>
      </c>
      <c r="H19" s="7">
        <f t="shared" ref="H19:I19" si="1">SUM(H16:H18)</f>
        <v>40</v>
      </c>
      <c r="I19" s="7">
        <f t="shared" si="1"/>
        <v>24</v>
      </c>
    </row>
    <row r="20" spans="1:9" x14ac:dyDescent="0.25">
      <c r="A20" s="3">
        <v>1950</v>
      </c>
      <c r="B20" s="7" t="s">
        <v>19</v>
      </c>
      <c r="C20" s="7" t="s">
        <v>72</v>
      </c>
    </row>
    <row r="21" spans="1:9" x14ac:dyDescent="0.25">
      <c r="A21" s="3">
        <v>1950</v>
      </c>
      <c r="B21" s="7" t="s">
        <v>19</v>
      </c>
      <c r="C21" s="7" t="s">
        <v>72</v>
      </c>
    </row>
    <row r="22" spans="1:9" x14ac:dyDescent="0.25">
      <c r="A22" s="3">
        <v>1950</v>
      </c>
      <c r="B22" s="7" t="s">
        <v>19</v>
      </c>
      <c r="C22" s="7" t="s">
        <v>72</v>
      </c>
      <c r="G22" s="7" t="s">
        <v>104</v>
      </c>
    </row>
    <row r="23" spans="1:9" x14ac:dyDescent="0.25">
      <c r="A23" s="3">
        <v>1950</v>
      </c>
      <c r="B23" s="7" t="s">
        <v>19</v>
      </c>
      <c r="C23" s="7" t="s">
        <v>72</v>
      </c>
      <c r="F23" s="7" t="s">
        <v>79</v>
      </c>
      <c r="G23" s="7">
        <f>COUNTIF(C2:C105,"Asian")</f>
        <v>1</v>
      </c>
    </row>
    <row r="24" spans="1:9" x14ac:dyDescent="0.25">
      <c r="A24" s="3">
        <v>1950</v>
      </c>
      <c r="B24" s="7" t="s">
        <v>19</v>
      </c>
      <c r="C24" s="7" t="s">
        <v>72</v>
      </c>
      <c r="F24" s="7" t="s">
        <v>74</v>
      </c>
      <c r="G24" s="7">
        <f>COUNTIF(C2:C105, "Black")</f>
        <v>9</v>
      </c>
    </row>
    <row r="25" spans="1:9" x14ac:dyDescent="0.25">
      <c r="A25" s="3">
        <v>1950</v>
      </c>
      <c r="B25" s="7" t="s">
        <v>19</v>
      </c>
      <c r="C25" s="7" t="s">
        <v>72</v>
      </c>
      <c r="F25" s="7" t="s">
        <v>82</v>
      </c>
      <c r="G25" s="7">
        <f>COUNTIF(C2:C105,"Native")</f>
        <v>3</v>
      </c>
    </row>
    <row r="26" spans="1:9" x14ac:dyDescent="0.25">
      <c r="A26" s="3">
        <v>1950</v>
      </c>
      <c r="B26" s="7" t="s">
        <v>19</v>
      </c>
      <c r="C26" s="7" t="s">
        <v>72</v>
      </c>
      <c r="F26" s="7" t="s">
        <v>72</v>
      </c>
      <c r="G26" s="7">
        <f>COUNTIF(C2:C105, "White")</f>
        <v>77</v>
      </c>
    </row>
    <row r="27" spans="1:9" x14ac:dyDescent="0.25">
      <c r="A27" s="3">
        <v>1950</v>
      </c>
      <c r="B27" s="7" t="s">
        <v>19</v>
      </c>
      <c r="C27" s="7" t="s">
        <v>72</v>
      </c>
      <c r="F27" s="7" t="s">
        <v>101</v>
      </c>
      <c r="G27" s="7">
        <f>COUNTIF(C2:C105, "No Subject Author")</f>
        <v>14</v>
      </c>
    </row>
    <row r="28" spans="1:9" x14ac:dyDescent="0.25">
      <c r="A28" s="3">
        <v>1950</v>
      </c>
      <c r="B28" s="7" t="s">
        <v>19</v>
      </c>
      <c r="C28" s="7" t="s">
        <v>72</v>
      </c>
      <c r="F28" s="7" t="s">
        <v>99</v>
      </c>
      <c r="G28" s="7">
        <f>SUM(G23:G27)</f>
        <v>104</v>
      </c>
    </row>
    <row r="29" spans="1:9" x14ac:dyDescent="0.25">
      <c r="A29" s="3">
        <v>1950</v>
      </c>
      <c r="B29" s="7" t="s">
        <v>19</v>
      </c>
      <c r="C29" s="7" t="s">
        <v>72</v>
      </c>
    </row>
    <row r="30" spans="1:9" x14ac:dyDescent="0.25">
      <c r="A30" s="3">
        <v>1950</v>
      </c>
      <c r="B30" s="7" t="s">
        <v>19</v>
      </c>
      <c r="C30" s="7" t="s">
        <v>72</v>
      </c>
      <c r="G30" t="s">
        <v>105</v>
      </c>
    </row>
    <row r="31" spans="1:9" x14ac:dyDescent="0.25">
      <c r="A31" s="3">
        <v>1950</v>
      </c>
      <c r="B31" s="7" t="s">
        <v>19</v>
      </c>
      <c r="C31" s="7" t="s">
        <v>72</v>
      </c>
      <c r="F31" s="7" t="s">
        <v>20</v>
      </c>
      <c r="G31" s="7">
        <f>COUNTIF(B2:B105,"Female")</f>
        <v>12</v>
      </c>
    </row>
    <row r="32" spans="1:9" x14ac:dyDescent="0.25">
      <c r="A32" s="3">
        <v>1950</v>
      </c>
      <c r="B32" s="7" t="s">
        <v>19</v>
      </c>
      <c r="C32" s="7" t="s">
        <v>72</v>
      </c>
      <c r="F32" s="7" t="s">
        <v>19</v>
      </c>
      <c r="G32" s="7">
        <f>COUNTIF(B2:B105,"Male")</f>
        <v>78</v>
      </c>
    </row>
    <row r="33" spans="1:7" x14ac:dyDescent="0.25">
      <c r="A33" s="3">
        <v>1950</v>
      </c>
      <c r="B33" s="7" t="s">
        <v>19</v>
      </c>
      <c r="C33" s="7" t="s">
        <v>72</v>
      </c>
      <c r="F33" s="7" t="s">
        <v>101</v>
      </c>
      <c r="G33" s="7">
        <f>COUNTIF(B2:B105,"No Subject Author")</f>
        <v>14</v>
      </c>
    </row>
    <row r="34" spans="1:7" x14ac:dyDescent="0.25">
      <c r="A34" s="3">
        <v>1950</v>
      </c>
      <c r="B34" s="7" t="s">
        <v>19</v>
      </c>
      <c r="C34" s="7" t="s">
        <v>72</v>
      </c>
      <c r="F34" s="7" t="s">
        <v>99</v>
      </c>
      <c r="G34" s="7">
        <f>SUM(G31:G33)</f>
        <v>104</v>
      </c>
    </row>
    <row r="35" spans="1:7" x14ac:dyDescent="0.25">
      <c r="A35" s="3">
        <v>1950</v>
      </c>
      <c r="B35" s="7" t="s">
        <v>19</v>
      </c>
      <c r="C35" s="7" t="s">
        <v>72</v>
      </c>
    </row>
    <row r="36" spans="1:7" x14ac:dyDescent="0.25">
      <c r="A36" s="3">
        <v>1950</v>
      </c>
      <c r="B36" s="7" t="s">
        <v>19</v>
      </c>
      <c r="C36" s="7" t="s">
        <v>72</v>
      </c>
    </row>
    <row r="37" spans="1:7" x14ac:dyDescent="0.25">
      <c r="A37" s="3">
        <v>1950</v>
      </c>
      <c r="B37" s="7" t="s">
        <v>19</v>
      </c>
      <c r="C37" s="7" t="s">
        <v>72</v>
      </c>
    </row>
    <row r="38" spans="1:7" x14ac:dyDescent="0.25">
      <c r="A38" s="7">
        <v>1950</v>
      </c>
      <c r="B38" s="7" t="s">
        <v>101</v>
      </c>
      <c r="C38" s="7" t="s">
        <v>101</v>
      </c>
    </row>
    <row r="39" spans="1:7" x14ac:dyDescent="0.25">
      <c r="A39" s="7">
        <v>1950</v>
      </c>
      <c r="B39" s="7" t="s">
        <v>101</v>
      </c>
      <c r="C39" s="7" t="s">
        <v>101</v>
      </c>
    </row>
    <row r="40" spans="1:7" x14ac:dyDescent="0.25">
      <c r="A40" s="7">
        <v>1950</v>
      </c>
      <c r="B40" s="7" t="s">
        <v>101</v>
      </c>
      <c r="C40" s="7" t="s">
        <v>101</v>
      </c>
    </row>
    <row r="41" spans="1:7" x14ac:dyDescent="0.25">
      <c r="A41" s="7">
        <v>1950</v>
      </c>
      <c r="B41" s="7" t="s">
        <v>101</v>
      </c>
      <c r="C41" s="7" t="s">
        <v>101</v>
      </c>
    </row>
    <row r="42" spans="1:7" x14ac:dyDescent="0.25">
      <c r="A42" s="3">
        <v>1980</v>
      </c>
      <c r="B42" s="7" t="s">
        <v>19</v>
      </c>
      <c r="C42" s="7" t="s">
        <v>72</v>
      </c>
    </row>
    <row r="43" spans="1:7" x14ac:dyDescent="0.25">
      <c r="A43" s="3">
        <v>1980</v>
      </c>
      <c r="B43" s="7" t="s">
        <v>19</v>
      </c>
      <c r="C43" s="7" t="s">
        <v>72</v>
      </c>
    </row>
    <row r="44" spans="1:7" x14ac:dyDescent="0.25">
      <c r="A44" s="3">
        <v>1980</v>
      </c>
      <c r="B44" s="7" t="s">
        <v>19</v>
      </c>
      <c r="C44" s="7" t="s">
        <v>74</v>
      </c>
    </row>
    <row r="45" spans="1:7" x14ac:dyDescent="0.25">
      <c r="A45" s="3">
        <v>1980</v>
      </c>
      <c r="B45" s="7" t="s">
        <v>19</v>
      </c>
      <c r="C45" s="7" t="s">
        <v>72</v>
      </c>
    </row>
    <row r="46" spans="1:7" x14ac:dyDescent="0.25">
      <c r="A46" s="3">
        <v>1980</v>
      </c>
      <c r="B46" s="7" t="s">
        <v>20</v>
      </c>
      <c r="C46" s="7" t="s">
        <v>72</v>
      </c>
    </row>
    <row r="47" spans="1:7" x14ac:dyDescent="0.25">
      <c r="A47" s="3">
        <v>1980</v>
      </c>
      <c r="B47" s="7" t="s">
        <v>20</v>
      </c>
      <c r="C47" s="7" t="s">
        <v>72</v>
      </c>
    </row>
    <row r="48" spans="1:7" x14ac:dyDescent="0.25">
      <c r="A48" s="3">
        <v>1980</v>
      </c>
      <c r="B48" s="7" t="s">
        <v>19</v>
      </c>
      <c r="C48" s="7" t="s">
        <v>72</v>
      </c>
    </row>
    <row r="49" spans="1:3" x14ac:dyDescent="0.25">
      <c r="A49" s="3">
        <v>1980</v>
      </c>
      <c r="B49" s="7" t="s">
        <v>19</v>
      </c>
      <c r="C49" s="7" t="s">
        <v>72</v>
      </c>
    </row>
    <row r="50" spans="1:3" x14ac:dyDescent="0.25">
      <c r="A50" s="3">
        <v>1980</v>
      </c>
      <c r="B50" s="7" t="s">
        <v>19</v>
      </c>
      <c r="C50" s="7" t="s">
        <v>72</v>
      </c>
    </row>
    <row r="51" spans="1:3" x14ac:dyDescent="0.25">
      <c r="A51" s="3">
        <v>1980</v>
      </c>
      <c r="B51" s="7" t="s">
        <v>20</v>
      </c>
      <c r="C51" s="7" t="s">
        <v>72</v>
      </c>
    </row>
    <row r="52" spans="1:3" x14ac:dyDescent="0.25">
      <c r="A52" s="3">
        <v>1980</v>
      </c>
      <c r="B52" s="7" t="s">
        <v>19</v>
      </c>
      <c r="C52" s="7" t="s">
        <v>72</v>
      </c>
    </row>
    <row r="53" spans="1:3" x14ac:dyDescent="0.25">
      <c r="A53" s="3">
        <v>1980</v>
      </c>
      <c r="B53" s="7" t="s">
        <v>19</v>
      </c>
      <c r="C53" s="7" t="s">
        <v>72</v>
      </c>
    </row>
    <row r="54" spans="1:3" x14ac:dyDescent="0.25">
      <c r="A54" s="3">
        <v>1980</v>
      </c>
      <c r="B54" s="7" t="s">
        <v>19</v>
      </c>
      <c r="C54" s="7" t="s">
        <v>72</v>
      </c>
    </row>
    <row r="55" spans="1:3" x14ac:dyDescent="0.25">
      <c r="A55" s="3">
        <v>1980</v>
      </c>
      <c r="B55" s="7" t="s">
        <v>19</v>
      </c>
      <c r="C55" s="7" t="s">
        <v>72</v>
      </c>
    </row>
    <row r="56" spans="1:3" x14ac:dyDescent="0.25">
      <c r="A56" s="3">
        <v>1980</v>
      </c>
      <c r="B56" s="7" t="s">
        <v>19</v>
      </c>
      <c r="C56" s="7" t="s">
        <v>72</v>
      </c>
    </row>
    <row r="57" spans="1:3" x14ac:dyDescent="0.25">
      <c r="A57" s="3">
        <v>1980</v>
      </c>
      <c r="B57" s="7" t="s">
        <v>19</v>
      </c>
      <c r="C57" s="7" t="s">
        <v>72</v>
      </c>
    </row>
    <row r="58" spans="1:3" x14ac:dyDescent="0.25">
      <c r="A58" s="3">
        <v>1980</v>
      </c>
      <c r="B58" s="7" t="s">
        <v>19</v>
      </c>
      <c r="C58" s="7" t="s">
        <v>72</v>
      </c>
    </row>
    <row r="59" spans="1:3" x14ac:dyDescent="0.25">
      <c r="A59" s="3">
        <v>1980</v>
      </c>
      <c r="B59" s="7" t="s">
        <v>19</v>
      </c>
      <c r="C59" s="7" t="s">
        <v>72</v>
      </c>
    </row>
    <row r="60" spans="1:3" x14ac:dyDescent="0.25">
      <c r="A60" s="3">
        <v>1980</v>
      </c>
      <c r="B60" s="7" t="s">
        <v>19</v>
      </c>
      <c r="C60" s="7" t="s">
        <v>72</v>
      </c>
    </row>
    <row r="61" spans="1:3" x14ac:dyDescent="0.25">
      <c r="A61" s="3">
        <v>1980</v>
      </c>
      <c r="B61" s="7" t="s">
        <v>19</v>
      </c>
      <c r="C61" s="7" t="s">
        <v>72</v>
      </c>
    </row>
    <row r="62" spans="1:3" x14ac:dyDescent="0.25">
      <c r="A62" s="3">
        <v>1980</v>
      </c>
      <c r="B62" s="7" t="s">
        <v>19</v>
      </c>
      <c r="C62" s="7" t="s">
        <v>72</v>
      </c>
    </row>
    <row r="63" spans="1:3" x14ac:dyDescent="0.25">
      <c r="A63" s="3">
        <v>1980</v>
      </c>
      <c r="B63" s="7" t="s">
        <v>19</v>
      </c>
      <c r="C63" s="7" t="s">
        <v>72</v>
      </c>
    </row>
    <row r="64" spans="1:3" x14ac:dyDescent="0.25">
      <c r="A64" s="3">
        <v>1980</v>
      </c>
      <c r="B64" s="7" t="s">
        <v>19</v>
      </c>
      <c r="C64" s="7" t="s">
        <v>72</v>
      </c>
    </row>
    <row r="65" spans="1:3" x14ac:dyDescent="0.25">
      <c r="A65" s="3">
        <v>1980</v>
      </c>
      <c r="B65" s="7" t="s">
        <v>19</v>
      </c>
      <c r="C65" s="7" t="s">
        <v>72</v>
      </c>
    </row>
    <row r="66" spans="1:3" x14ac:dyDescent="0.25">
      <c r="A66" s="3">
        <v>1980</v>
      </c>
      <c r="B66" s="7" t="s">
        <v>19</v>
      </c>
      <c r="C66" s="7" t="s">
        <v>72</v>
      </c>
    </row>
    <row r="67" spans="1:3" x14ac:dyDescent="0.25">
      <c r="A67" s="3">
        <v>1980</v>
      </c>
      <c r="B67" s="7" t="s">
        <v>19</v>
      </c>
      <c r="C67" s="7" t="s">
        <v>72</v>
      </c>
    </row>
    <row r="68" spans="1:3" x14ac:dyDescent="0.25">
      <c r="A68" s="3">
        <v>1980</v>
      </c>
      <c r="B68" s="7" t="s">
        <v>19</v>
      </c>
      <c r="C68" s="7" t="s">
        <v>72</v>
      </c>
    </row>
    <row r="69" spans="1:3" x14ac:dyDescent="0.25">
      <c r="A69" s="3">
        <v>1980</v>
      </c>
      <c r="B69" s="7" t="s">
        <v>20</v>
      </c>
      <c r="C69" s="7" t="s">
        <v>72</v>
      </c>
    </row>
    <row r="70" spans="1:3" x14ac:dyDescent="0.25">
      <c r="A70" s="3">
        <v>1980</v>
      </c>
      <c r="B70" s="7" t="s">
        <v>19</v>
      </c>
      <c r="C70" s="7" t="s">
        <v>72</v>
      </c>
    </row>
    <row r="71" spans="1:3" x14ac:dyDescent="0.25">
      <c r="A71" s="3">
        <v>1980</v>
      </c>
      <c r="B71" s="7" t="s">
        <v>19</v>
      </c>
      <c r="C71" s="7" t="s">
        <v>72</v>
      </c>
    </row>
    <row r="72" spans="1:3" x14ac:dyDescent="0.25">
      <c r="A72" s="3">
        <v>1980</v>
      </c>
      <c r="B72" s="7" t="s">
        <v>19</v>
      </c>
      <c r="C72" s="7" t="s">
        <v>72</v>
      </c>
    </row>
    <row r="73" spans="1:3" x14ac:dyDescent="0.25">
      <c r="A73" s="3">
        <v>1980</v>
      </c>
      <c r="B73" s="7" t="s">
        <v>19</v>
      </c>
      <c r="C73" s="7" t="s">
        <v>72</v>
      </c>
    </row>
    <row r="74" spans="1:3" x14ac:dyDescent="0.25">
      <c r="A74" s="3">
        <v>1980</v>
      </c>
      <c r="B74" s="7" t="s">
        <v>19</v>
      </c>
      <c r="C74" s="7" t="s">
        <v>82</v>
      </c>
    </row>
    <row r="75" spans="1:3" x14ac:dyDescent="0.25">
      <c r="A75" s="3">
        <v>1980</v>
      </c>
      <c r="B75" s="7" t="s">
        <v>19</v>
      </c>
      <c r="C75" s="7" t="s">
        <v>72</v>
      </c>
    </row>
    <row r="76" spans="1:3" x14ac:dyDescent="0.25">
      <c r="A76" s="3">
        <v>1980</v>
      </c>
      <c r="B76" s="7" t="s">
        <v>20</v>
      </c>
      <c r="C76" s="7" t="s">
        <v>74</v>
      </c>
    </row>
    <row r="77" spans="1:3" x14ac:dyDescent="0.25">
      <c r="A77" s="3">
        <v>1980</v>
      </c>
      <c r="B77" s="7" t="s">
        <v>19</v>
      </c>
      <c r="C77" s="7" t="s">
        <v>72</v>
      </c>
    </row>
    <row r="78" spans="1:3" x14ac:dyDescent="0.25">
      <c r="A78" s="3">
        <v>1980</v>
      </c>
      <c r="B78" s="7" t="s">
        <v>19</v>
      </c>
      <c r="C78" s="7" t="s">
        <v>72</v>
      </c>
    </row>
    <row r="79" spans="1:3" x14ac:dyDescent="0.25">
      <c r="A79" s="7">
        <v>1980</v>
      </c>
      <c r="B79" s="7" t="s">
        <v>101</v>
      </c>
      <c r="C79" s="7" t="s">
        <v>101</v>
      </c>
    </row>
    <row r="80" spans="1:3" x14ac:dyDescent="0.25">
      <c r="A80" s="7">
        <v>1980</v>
      </c>
      <c r="B80" s="7" t="s">
        <v>101</v>
      </c>
      <c r="C80" s="7" t="s">
        <v>101</v>
      </c>
    </row>
    <row r="81" spans="1:3" x14ac:dyDescent="0.25">
      <c r="A81" s="7">
        <v>1980</v>
      </c>
      <c r="B81" s="7" t="s">
        <v>101</v>
      </c>
      <c r="C81" s="7" t="s">
        <v>101</v>
      </c>
    </row>
    <row r="82" spans="1:3" x14ac:dyDescent="0.25">
      <c r="A82" s="3">
        <v>2010</v>
      </c>
      <c r="B82" s="7" t="s">
        <v>19</v>
      </c>
      <c r="C82" s="7" t="s">
        <v>82</v>
      </c>
    </row>
    <row r="83" spans="1:3" x14ac:dyDescent="0.25">
      <c r="A83" s="3">
        <v>2010</v>
      </c>
      <c r="B83" s="7" t="s">
        <v>19</v>
      </c>
      <c r="C83" s="7" t="s">
        <v>72</v>
      </c>
    </row>
    <row r="84" spans="1:3" x14ac:dyDescent="0.25">
      <c r="A84" s="3">
        <v>2010</v>
      </c>
      <c r="B84" s="7" t="s">
        <v>20</v>
      </c>
      <c r="C84" s="7" t="s">
        <v>72</v>
      </c>
    </row>
    <row r="85" spans="1:3" x14ac:dyDescent="0.25">
      <c r="A85" s="3">
        <v>2010</v>
      </c>
      <c r="B85" s="7" t="s">
        <v>20</v>
      </c>
      <c r="C85" s="7" t="s">
        <v>82</v>
      </c>
    </row>
    <row r="86" spans="1:3" x14ac:dyDescent="0.25">
      <c r="A86" s="3">
        <v>2010</v>
      </c>
      <c r="B86" s="7" t="s">
        <v>19</v>
      </c>
      <c r="C86" s="7" t="s">
        <v>74</v>
      </c>
    </row>
    <row r="87" spans="1:3" x14ac:dyDescent="0.25">
      <c r="A87" s="3">
        <v>2010</v>
      </c>
      <c r="B87" s="7" t="s">
        <v>19</v>
      </c>
      <c r="C87" s="7" t="s">
        <v>74</v>
      </c>
    </row>
    <row r="88" spans="1:3" x14ac:dyDescent="0.25">
      <c r="A88" s="3">
        <v>2010</v>
      </c>
      <c r="B88" s="7" t="s">
        <v>19</v>
      </c>
      <c r="C88" s="7" t="s">
        <v>72</v>
      </c>
    </row>
    <row r="89" spans="1:3" x14ac:dyDescent="0.25">
      <c r="A89" s="3">
        <v>2010</v>
      </c>
      <c r="B89" s="7" t="s">
        <v>20</v>
      </c>
      <c r="C89" s="7" t="s">
        <v>74</v>
      </c>
    </row>
    <row r="90" spans="1:3" x14ac:dyDescent="0.25">
      <c r="A90" s="3">
        <v>2010</v>
      </c>
      <c r="B90" s="7" t="s">
        <v>19</v>
      </c>
      <c r="C90" s="7" t="s">
        <v>79</v>
      </c>
    </row>
    <row r="91" spans="1:3" x14ac:dyDescent="0.25">
      <c r="A91" s="3">
        <v>2010</v>
      </c>
      <c r="B91" s="7" t="s">
        <v>19</v>
      </c>
      <c r="C91" s="7" t="s">
        <v>72</v>
      </c>
    </row>
    <row r="92" spans="1:3" x14ac:dyDescent="0.25">
      <c r="A92" s="3">
        <v>2010</v>
      </c>
      <c r="B92" s="7" t="s">
        <v>19</v>
      </c>
      <c r="C92" s="7" t="s">
        <v>72</v>
      </c>
    </row>
    <row r="93" spans="1:3" x14ac:dyDescent="0.25">
      <c r="A93" s="3">
        <v>2010</v>
      </c>
      <c r="B93" s="7" t="s">
        <v>19</v>
      </c>
      <c r="C93" s="7" t="s">
        <v>74</v>
      </c>
    </row>
    <row r="94" spans="1:3" x14ac:dyDescent="0.25">
      <c r="A94" s="3">
        <v>2010</v>
      </c>
      <c r="B94" s="7" t="s">
        <v>20</v>
      </c>
      <c r="C94" s="7" t="s">
        <v>72</v>
      </c>
    </row>
    <row r="95" spans="1:3" x14ac:dyDescent="0.25">
      <c r="A95" s="3">
        <v>2010</v>
      </c>
      <c r="B95" s="7" t="s">
        <v>19</v>
      </c>
      <c r="C95" s="7" t="s">
        <v>74</v>
      </c>
    </row>
    <row r="96" spans="1:3" x14ac:dyDescent="0.25">
      <c r="A96" s="3">
        <v>2010</v>
      </c>
      <c r="B96" s="7" t="s">
        <v>20</v>
      </c>
      <c r="C96" s="7" t="s">
        <v>74</v>
      </c>
    </row>
    <row r="97" spans="1:3" x14ac:dyDescent="0.25">
      <c r="A97" s="3">
        <v>2010</v>
      </c>
      <c r="B97" s="7" t="s">
        <v>19</v>
      </c>
      <c r="C97" s="7" t="s">
        <v>74</v>
      </c>
    </row>
    <row r="98" spans="1:3" x14ac:dyDescent="0.25">
      <c r="A98" s="3">
        <v>2010</v>
      </c>
      <c r="B98" s="7" t="s">
        <v>20</v>
      </c>
      <c r="C98" s="7" t="s">
        <v>72</v>
      </c>
    </row>
    <row r="99" spans="1:3" x14ac:dyDescent="0.25">
      <c r="A99" s="7">
        <v>2010</v>
      </c>
      <c r="B99" s="7" t="s">
        <v>101</v>
      </c>
      <c r="C99" s="7" t="s">
        <v>101</v>
      </c>
    </row>
    <row r="100" spans="1:3" x14ac:dyDescent="0.25">
      <c r="A100" s="7">
        <v>2010</v>
      </c>
      <c r="B100" s="7" t="s">
        <v>101</v>
      </c>
      <c r="C100" s="7" t="s">
        <v>101</v>
      </c>
    </row>
    <row r="101" spans="1:3" x14ac:dyDescent="0.25">
      <c r="A101" s="7">
        <v>2010</v>
      </c>
      <c r="B101" s="7" t="s">
        <v>101</v>
      </c>
      <c r="C101" s="7" t="s">
        <v>101</v>
      </c>
    </row>
    <row r="102" spans="1:3" x14ac:dyDescent="0.25">
      <c r="A102" s="7">
        <v>2010</v>
      </c>
      <c r="B102" s="7" t="s">
        <v>101</v>
      </c>
      <c r="C102" s="7" t="s">
        <v>101</v>
      </c>
    </row>
    <row r="103" spans="1:3" x14ac:dyDescent="0.25">
      <c r="A103" s="7">
        <v>2010</v>
      </c>
      <c r="B103" s="7" t="s">
        <v>101</v>
      </c>
      <c r="C103" s="7" t="s">
        <v>101</v>
      </c>
    </row>
    <row r="104" spans="1:3" x14ac:dyDescent="0.25">
      <c r="A104" s="7">
        <v>2010</v>
      </c>
      <c r="B104" s="7" t="s">
        <v>101</v>
      </c>
      <c r="C104" s="7" t="s">
        <v>101</v>
      </c>
    </row>
    <row r="105" spans="1:3" x14ac:dyDescent="0.25">
      <c r="A105" s="7">
        <v>2010</v>
      </c>
      <c r="B105" s="7" t="s">
        <v>101</v>
      </c>
      <c r="C105" s="7" t="s">
        <v>101</v>
      </c>
    </row>
  </sheetData>
  <sortState ref="A2:C105">
    <sortCondition ref="A7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opLeftCell="A13" workbookViewId="0">
      <selection activeCell="P12" sqref="P12"/>
    </sheetView>
  </sheetViews>
  <sheetFormatPr defaultRowHeight="15" x14ac:dyDescent="0.25"/>
  <sheetData>
    <row r="2" spans="1:4" x14ac:dyDescent="0.25">
      <c r="A2" s="7"/>
      <c r="B2" s="7" t="s">
        <v>20</v>
      </c>
      <c r="C2" s="7" t="s">
        <v>19</v>
      </c>
      <c r="D2" s="7" t="s">
        <v>92</v>
      </c>
    </row>
    <row r="3" spans="1:4" x14ac:dyDescent="0.25">
      <c r="A3" s="15">
        <v>1950</v>
      </c>
      <c r="B3" s="11">
        <v>1</v>
      </c>
      <c r="C3" s="11">
        <v>35</v>
      </c>
      <c r="D3" s="11">
        <v>36</v>
      </c>
    </row>
    <row r="4" spans="1:4" x14ac:dyDescent="0.25">
      <c r="A4" s="10" t="s">
        <v>72</v>
      </c>
      <c r="B4" s="9">
        <v>1</v>
      </c>
      <c r="C4" s="9">
        <v>35</v>
      </c>
      <c r="D4" s="9">
        <v>36</v>
      </c>
    </row>
    <row r="5" spans="1:4" x14ac:dyDescent="0.25">
      <c r="A5" s="15">
        <v>1980</v>
      </c>
      <c r="B5" s="11">
        <v>5</v>
      </c>
      <c r="C5" s="11">
        <v>32</v>
      </c>
      <c r="D5" s="11">
        <v>37</v>
      </c>
    </row>
    <row r="6" spans="1:4" x14ac:dyDescent="0.25">
      <c r="A6" s="10" t="s">
        <v>74</v>
      </c>
      <c r="B6" s="9">
        <v>1</v>
      </c>
      <c r="C6" s="9">
        <v>1</v>
      </c>
      <c r="D6" s="9">
        <v>2</v>
      </c>
    </row>
    <row r="7" spans="1:4" x14ac:dyDescent="0.25">
      <c r="A7" s="10" t="s">
        <v>82</v>
      </c>
      <c r="B7" s="16">
        <v>0</v>
      </c>
      <c r="C7" s="9">
        <v>1</v>
      </c>
      <c r="D7" s="9">
        <v>1</v>
      </c>
    </row>
    <row r="8" spans="1:4" x14ac:dyDescent="0.25">
      <c r="A8" s="10" t="s">
        <v>72</v>
      </c>
      <c r="B8" s="9">
        <v>4</v>
      </c>
      <c r="C8" s="9">
        <v>30</v>
      </c>
      <c r="D8" s="9">
        <v>34</v>
      </c>
    </row>
    <row r="9" spans="1:4" x14ac:dyDescent="0.25">
      <c r="A9" s="15">
        <v>2010</v>
      </c>
      <c r="B9" s="11">
        <v>6</v>
      </c>
      <c r="C9" s="11">
        <v>11</v>
      </c>
      <c r="D9" s="11">
        <v>17</v>
      </c>
    </row>
    <row r="10" spans="1:4" x14ac:dyDescent="0.25">
      <c r="A10" s="10" t="s">
        <v>79</v>
      </c>
      <c r="B10" s="9">
        <v>0</v>
      </c>
      <c r="C10" s="9">
        <v>1</v>
      </c>
      <c r="D10" s="9">
        <v>1</v>
      </c>
    </row>
    <row r="11" spans="1:4" x14ac:dyDescent="0.25">
      <c r="A11" s="10" t="s">
        <v>74</v>
      </c>
      <c r="B11" s="9">
        <v>2</v>
      </c>
      <c r="C11" s="9">
        <v>5</v>
      </c>
      <c r="D11" s="9">
        <v>7</v>
      </c>
    </row>
    <row r="12" spans="1:4" x14ac:dyDescent="0.25">
      <c r="A12" s="10" t="s">
        <v>94</v>
      </c>
      <c r="B12" s="9">
        <v>1</v>
      </c>
      <c r="C12" s="9">
        <v>1</v>
      </c>
      <c r="D12" s="9">
        <v>2</v>
      </c>
    </row>
    <row r="13" spans="1:4" x14ac:dyDescent="0.25">
      <c r="A13" s="10" t="s">
        <v>72</v>
      </c>
      <c r="B13" s="9">
        <v>3</v>
      </c>
      <c r="C13" s="9">
        <v>4</v>
      </c>
      <c r="D13" s="9">
        <v>7</v>
      </c>
    </row>
    <row r="14" spans="1:4" x14ac:dyDescent="0.25">
      <c r="A14" s="8" t="s">
        <v>92</v>
      </c>
      <c r="B14" s="12">
        <v>12</v>
      </c>
      <c r="C14" s="12">
        <v>78</v>
      </c>
      <c r="D14" s="12">
        <v>90</v>
      </c>
    </row>
    <row r="17" spans="1:5" x14ac:dyDescent="0.25">
      <c r="A17" t="s">
        <v>100</v>
      </c>
      <c r="B17" s="6">
        <v>1950</v>
      </c>
      <c r="C17" s="6">
        <v>1980</v>
      </c>
      <c r="D17" s="6">
        <v>2010</v>
      </c>
      <c r="E17" t="s">
        <v>99</v>
      </c>
    </row>
    <row r="18" spans="1:5" x14ac:dyDescent="0.25">
      <c r="A18" s="7" t="s">
        <v>79</v>
      </c>
      <c r="B18">
        <v>0</v>
      </c>
      <c r="C18">
        <v>0</v>
      </c>
      <c r="D18">
        <v>1</v>
      </c>
      <c r="E18">
        <f>SUM(B18:D18)</f>
        <v>1</v>
      </c>
    </row>
    <row r="19" spans="1:5" x14ac:dyDescent="0.25">
      <c r="A19" t="s">
        <v>74</v>
      </c>
      <c r="B19">
        <v>0</v>
      </c>
      <c r="C19">
        <v>2</v>
      </c>
      <c r="D19">
        <v>7</v>
      </c>
      <c r="E19" s="7">
        <f t="shared" ref="E19:E22" si="0">SUM(B19:D19)</f>
        <v>9</v>
      </c>
    </row>
    <row r="20" spans="1:5" x14ac:dyDescent="0.25">
      <c r="A20" t="s">
        <v>82</v>
      </c>
      <c r="B20">
        <v>0</v>
      </c>
      <c r="C20">
        <v>1</v>
      </c>
      <c r="D20">
        <v>2</v>
      </c>
      <c r="E20" s="7">
        <f t="shared" si="0"/>
        <v>3</v>
      </c>
    </row>
    <row r="21" spans="1:5" x14ac:dyDescent="0.25">
      <c r="A21" t="s">
        <v>72</v>
      </c>
      <c r="B21">
        <v>36</v>
      </c>
      <c r="C21">
        <v>34</v>
      </c>
      <c r="D21">
        <v>7</v>
      </c>
      <c r="E21" s="7">
        <f t="shared" si="0"/>
        <v>77</v>
      </c>
    </row>
    <row r="22" spans="1:5" x14ac:dyDescent="0.25">
      <c r="A22" t="s">
        <v>99</v>
      </c>
      <c r="B22" s="9">
        <v>36</v>
      </c>
      <c r="C22">
        <v>37</v>
      </c>
      <c r="D22">
        <v>17</v>
      </c>
      <c r="E22" s="7">
        <f t="shared" si="0"/>
        <v>90</v>
      </c>
    </row>
    <row r="25" spans="1:5" x14ac:dyDescent="0.25">
      <c r="A25" t="s">
        <v>79</v>
      </c>
      <c r="B25">
        <v>1</v>
      </c>
    </row>
    <row r="26" spans="1:5" x14ac:dyDescent="0.25">
      <c r="A26" t="s">
        <v>74</v>
      </c>
      <c r="B26">
        <v>9</v>
      </c>
    </row>
    <row r="27" spans="1:5" x14ac:dyDescent="0.25">
      <c r="A27" t="s">
        <v>82</v>
      </c>
      <c r="B27">
        <v>3</v>
      </c>
    </row>
    <row r="28" spans="1:5" x14ac:dyDescent="0.25">
      <c r="A28" t="s">
        <v>72</v>
      </c>
      <c r="B28">
        <v>77</v>
      </c>
    </row>
    <row r="29" spans="1:5" x14ac:dyDescent="0.25">
      <c r="B29">
        <v>90</v>
      </c>
    </row>
    <row r="31" spans="1:5" x14ac:dyDescent="0.25">
      <c r="A31" t="s">
        <v>20</v>
      </c>
      <c r="B31">
        <v>12</v>
      </c>
    </row>
    <row r="32" spans="1:5" x14ac:dyDescent="0.25">
      <c r="A32" t="s">
        <v>19</v>
      </c>
      <c r="B32">
        <v>78</v>
      </c>
    </row>
    <row r="33" spans="1:5" x14ac:dyDescent="0.25">
      <c r="A33" t="s">
        <v>99</v>
      </c>
      <c r="B33">
        <f>SUM(B31:B32)</f>
        <v>90</v>
      </c>
    </row>
    <row r="35" spans="1:5" x14ac:dyDescent="0.25">
      <c r="B35">
        <v>1950</v>
      </c>
      <c r="C35">
        <v>1980</v>
      </c>
      <c r="D35">
        <v>2010</v>
      </c>
      <c r="E35" t="s">
        <v>99</v>
      </c>
    </row>
    <row r="36" spans="1:5" x14ac:dyDescent="0.25">
      <c r="A36" t="s">
        <v>20</v>
      </c>
      <c r="B36">
        <v>1</v>
      </c>
      <c r="C36">
        <v>5</v>
      </c>
      <c r="D36">
        <v>6</v>
      </c>
      <c r="E36">
        <f>SUM(B36:D36)</f>
        <v>12</v>
      </c>
    </row>
    <row r="37" spans="1:5" x14ac:dyDescent="0.25">
      <c r="A37" t="s">
        <v>19</v>
      </c>
      <c r="B37">
        <v>35</v>
      </c>
      <c r="C37">
        <v>32</v>
      </c>
      <c r="D37">
        <v>11</v>
      </c>
      <c r="E37" s="7">
        <f t="shared" ref="E37:E38" si="1">SUM(B37:D37)</f>
        <v>78</v>
      </c>
    </row>
    <row r="38" spans="1:5" x14ac:dyDescent="0.25">
      <c r="A38" t="s">
        <v>99</v>
      </c>
      <c r="B38">
        <v>36</v>
      </c>
      <c r="C38">
        <v>37</v>
      </c>
      <c r="D38">
        <v>17</v>
      </c>
      <c r="E38" s="7">
        <f t="shared" si="1"/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H3" sqref="H3:I7"/>
    </sheetView>
  </sheetViews>
  <sheetFormatPr defaultRowHeight="15" x14ac:dyDescent="0.25"/>
  <sheetData>
    <row r="1" spans="1:10" x14ac:dyDescent="0.25">
      <c r="A1" s="7" t="s">
        <v>15</v>
      </c>
      <c r="B1" s="2" t="s">
        <v>16</v>
      </c>
      <c r="C1" s="7" t="s">
        <v>17</v>
      </c>
      <c r="D1" s="7" t="s">
        <v>95</v>
      </c>
    </row>
    <row r="2" spans="1:10" x14ac:dyDescent="0.25">
      <c r="A2" s="1" t="s">
        <v>26</v>
      </c>
      <c r="B2" s="3">
        <v>1950</v>
      </c>
      <c r="C2" s="7" t="s">
        <v>20</v>
      </c>
      <c r="D2" s="7" t="s">
        <v>72</v>
      </c>
    </row>
    <row r="3" spans="1:10" x14ac:dyDescent="0.25">
      <c r="A3" s="1" t="s">
        <v>27</v>
      </c>
      <c r="B3" s="3">
        <v>1950</v>
      </c>
      <c r="C3" s="7" t="s">
        <v>19</v>
      </c>
      <c r="D3" s="7" t="s">
        <v>72</v>
      </c>
      <c r="H3" t="s">
        <v>79</v>
      </c>
      <c r="I3">
        <f>COUNTIF(D2:D91,"Asian")</f>
        <v>1</v>
      </c>
    </row>
    <row r="4" spans="1:10" x14ac:dyDescent="0.25">
      <c r="A4" s="1" t="s">
        <v>29</v>
      </c>
      <c r="B4" s="3">
        <v>1950</v>
      </c>
      <c r="C4" s="7" t="s">
        <v>19</v>
      </c>
      <c r="D4" s="7" t="s">
        <v>72</v>
      </c>
      <c r="H4" t="s">
        <v>74</v>
      </c>
      <c r="I4">
        <f>COUNTIF(D1:D91, "Black")</f>
        <v>9</v>
      </c>
    </row>
    <row r="5" spans="1:10" x14ac:dyDescent="0.25">
      <c r="A5" s="1" t="s">
        <v>31</v>
      </c>
      <c r="B5" s="3">
        <v>1950</v>
      </c>
      <c r="C5" s="7" t="s">
        <v>19</v>
      </c>
      <c r="D5" s="7" t="s">
        <v>72</v>
      </c>
      <c r="H5" t="s">
        <v>82</v>
      </c>
      <c r="I5">
        <f>COUNTIF(D1:D91,"Native")</f>
        <v>3</v>
      </c>
    </row>
    <row r="6" spans="1:10" x14ac:dyDescent="0.25">
      <c r="A6" s="1" t="s">
        <v>32</v>
      </c>
      <c r="B6" s="3">
        <v>1950</v>
      </c>
      <c r="C6" s="7" t="s">
        <v>19</v>
      </c>
      <c r="D6" s="7" t="s">
        <v>72</v>
      </c>
      <c r="H6" t="s">
        <v>72</v>
      </c>
      <c r="I6">
        <f>COUNTIF(D1:D91, "White")</f>
        <v>77</v>
      </c>
    </row>
    <row r="7" spans="1:10" x14ac:dyDescent="0.25">
      <c r="A7" s="1" t="s">
        <v>35</v>
      </c>
      <c r="B7" s="3">
        <v>1950</v>
      </c>
      <c r="C7" s="7" t="s">
        <v>19</v>
      </c>
      <c r="D7" s="7" t="s">
        <v>72</v>
      </c>
      <c r="I7">
        <f>SUM(I3:I6)</f>
        <v>90</v>
      </c>
    </row>
    <row r="8" spans="1:10" x14ac:dyDescent="0.25">
      <c r="A8" s="1" t="s">
        <v>36</v>
      </c>
      <c r="B8" s="3">
        <v>1950</v>
      </c>
      <c r="C8" s="7" t="s">
        <v>19</v>
      </c>
      <c r="D8" s="7" t="s">
        <v>72</v>
      </c>
    </row>
    <row r="9" spans="1:10" x14ac:dyDescent="0.25">
      <c r="A9" s="1" t="s">
        <v>37</v>
      </c>
      <c r="B9" s="3">
        <v>1950</v>
      </c>
      <c r="C9" s="7" t="s">
        <v>19</v>
      </c>
      <c r="D9" s="7" t="s">
        <v>72</v>
      </c>
    </row>
    <row r="10" spans="1:10" x14ac:dyDescent="0.25">
      <c r="A10" s="1" t="s">
        <v>38</v>
      </c>
      <c r="B10" s="3">
        <v>1950</v>
      </c>
      <c r="C10" s="7" t="s">
        <v>19</v>
      </c>
      <c r="D10" s="7" t="s">
        <v>72</v>
      </c>
      <c r="G10" t="s">
        <v>100</v>
      </c>
      <c r="H10">
        <v>1950</v>
      </c>
      <c r="I10">
        <v>1980</v>
      </c>
      <c r="J10">
        <v>2010</v>
      </c>
    </row>
    <row r="11" spans="1:10" x14ac:dyDescent="0.25">
      <c r="A11" s="1" t="s">
        <v>38</v>
      </c>
      <c r="B11" s="3">
        <v>1950</v>
      </c>
      <c r="C11" s="7" t="s">
        <v>19</v>
      </c>
      <c r="D11" s="7" t="s">
        <v>72</v>
      </c>
      <c r="G11" t="s">
        <v>79</v>
      </c>
      <c r="H11">
        <f>COUNTIF(D2:D37,"Asian")</f>
        <v>0</v>
      </c>
      <c r="I11">
        <f>COUNTIF(D38:D74,"Asian")</f>
        <v>0</v>
      </c>
      <c r="J11">
        <f>COUNTIF(D75:D91,"Asian")</f>
        <v>1</v>
      </c>
    </row>
    <row r="12" spans="1:10" x14ac:dyDescent="0.25">
      <c r="A12" s="1" t="s">
        <v>41</v>
      </c>
      <c r="B12" s="3">
        <v>1950</v>
      </c>
      <c r="C12" s="7" t="s">
        <v>19</v>
      </c>
      <c r="D12" s="7" t="s">
        <v>72</v>
      </c>
      <c r="G12" t="s">
        <v>74</v>
      </c>
      <c r="H12">
        <f>COUNTIF(D2:D37,"Black")</f>
        <v>0</v>
      </c>
      <c r="I12">
        <f>COUNTIF(D38:D74,"Black")</f>
        <v>2</v>
      </c>
      <c r="J12">
        <f>COUNTIF(D75:D91,"Black")</f>
        <v>7</v>
      </c>
    </row>
    <row r="13" spans="1:10" x14ac:dyDescent="0.25">
      <c r="A13" s="1" t="s">
        <v>42</v>
      </c>
      <c r="B13" s="3">
        <v>1950</v>
      </c>
      <c r="C13" s="7" t="s">
        <v>19</v>
      </c>
      <c r="D13" s="7" t="s">
        <v>72</v>
      </c>
      <c r="G13" t="s">
        <v>82</v>
      </c>
      <c r="H13">
        <f>COUNTIF(D2:D37,"Native")</f>
        <v>0</v>
      </c>
      <c r="I13">
        <f>COUNTIF(D38:D74,"Native")</f>
        <v>1</v>
      </c>
      <c r="J13">
        <f>COUNTIF(D75:D91,"Native")</f>
        <v>2</v>
      </c>
    </row>
    <row r="14" spans="1:10" x14ac:dyDescent="0.25">
      <c r="A14" s="1" t="s">
        <v>44</v>
      </c>
      <c r="B14" s="3">
        <v>1950</v>
      </c>
      <c r="C14" s="7" t="s">
        <v>19</v>
      </c>
      <c r="D14" s="7" t="s">
        <v>72</v>
      </c>
      <c r="G14" t="s">
        <v>72</v>
      </c>
      <c r="H14">
        <f>COUNTIF(D2:D37,"White")</f>
        <v>36</v>
      </c>
      <c r="I14">
        <f>COUNTIF(D38:D74,"White")</f>
        <v>34</v>
      </c>
      <c r="J14">
        <f>COUNTIF(D75:D91,"White")</f>
        <v>7</v>
      </c>
    </row>
    <row r="15" spans="1:10" x14ac:dyDescent="0.25">
      <c r="A15" s="1" t="s">
        <v>46</v>
      </c>
      <c r="B15" s="3">
        <v>1950</v>
      </c>
      <c r="C15" s="7" t="s">
        <v>19</v>
      </c>
      <c r="D15" s="7" t="s">
        <v>72</v>
      </c>
      <c r="H15">
        <f>SUM(H11:H14)</f>
        <v>36</v>
      </c>
      <c r="I15" s="7">
        <f t="shared" ref="I15:J15" si="0">SUM(I11:I14)</f>
        <v>37</v>
      </c>
      <c r="J15" s="7">
        <f t="shared" si="0"/>
        <v>17</v>
      </c>
    </row>
    <row r="16" spans="1:10" x14ac:dyDescent="0.25">
      <c r="A16" s="1" t="s">
        <v>49</v>
      </c>
      <c r="B16" s="3">
        <v>1950</v>
      </c>
      <c r="C16" s="7" t="s">
        <v>19</v>
      </c>
      <c r="D16" s="7" t="s">
        <v>72</v>
      </c>
    </row>
    <row r="17" spans="1:4" x14ac:dyDescent="0.25">
      <c r="A17" s="1" t="s">
        <v>50</v>
      </c>
      <c r="B17" s="3">
        <v>1950</v>
      </c>
      <c r="C17" s="7" t="s">
        <v>19</v>
      </c>
      <c r="D17" s="7" t="s">
        <v>72</v>
      </c>
    </row>
    <row r="18" spans="1:4" x14ac:dyDescent="0.25">
      <c r="A18" s="1" t="s">
        <v>51</v>
      </c>
      <c r="B18" s="3">
        <v>1950</v>
      </c>
      <c r="C18" s="7" t="s">
        <v>19</v>
      </c>
      <c r="D18" s="7" t="s">
        <v>72</v>
      </c>
    </row>
    <row r="19" spans="1:4" x14ac:dyDescent="0.25">
      <c r="A19" s="1" t="s">
        <v>54</v>
      </c>
      <c r="B19" s="3">
        <v>1950</v>
      </c>
      <c r="C19" s="7" t="s">
        <v>19</v>
      </c>
      <c r="D19" s="7" t="s">
        <v>72</v>
      </c>
    </row>
    <row r="20" spans="1:4" x14ac:dyDescent="0.25">
      <c r="A20" s="1" t="s">
        <v>55</v>
      </c>
      <c r="B20" s="3">
        <v>1950</v>
      </c>
      <c r="C20" s="7" t="s">
        <v>19</v>
      </c>
      <c r="D20" s="7" t="s">
        <v>72</v>
      </c>
    </row>
    <row r="21" spans="1:4" x14ac:dyDescent="0.25">
      <c r="A21" s="1" t="s">
        <v>8</v>
      </c>
      <c r="B21" s="3">
        <v>1950</v>
      </c>
      <c r="C21" s="7" t="s">
        <v>19</v>
      </c>
      <c r="D21" s="7" t="s">
        <v>72</v>
      </c>
    </row>
    <row r="22" spans="1:4" x14ac:dyDescent="0.25">
      <c r="A22" s="1" t="s">
        <v>8</v>
      </c>
      <c r="B22" s="3">
        <v>1950</v>
      </c>
      <c r="C22" s="7" t="s">
        <v>19</v>
      </c>
      <c r="D22" s="7" t="s">
        <v>72</v>
      </c>
    </row>
    <row r="23" spans="1:4" x14ac:dyDescent="0.25">
      <c r="A23" s="1" t="s">
        <v>8</v>
      </c>
      <c r="B23" s="3">
        <v>1950</v>
      </c>
      <c r="C23" s="7" t="s">
        <v>19</v>
      </c>
      <c r="D23" s="7" t="s">
        <v>72</v>
      </c>
    </row>
    <row r="24" spans="1:4" x14ac:dyDescent="0.25">
      <c r="A24" s="1" t="s">
        <v>8</v>
      </c>
      <c r="B24" s="3">
        <v>1950</v>
      </c>
      <c r="C24" s="7" t="s">
        <v>19</v>
      </c>
      <c r="D24" s="7" t="s">
        <v>72</v>
      </c>
    </row>
    <row r="25" spans="1:4" x14ac:dyDescent="0.25">
      <c r="A25" s="1" t="s">
        <v>8</v>
      </c>
      <c r="B25" s="3">
        <v>1950</v>
      </c>
      <c r="C25" s="7" t="s">
        <v>19</v>
      </c>
      <c r="D25" s="7" t="s">
        <v>72</v>
      </c>
    </row>
    <row r="26" spans="1:4" x14ac:dyDescent="0.25">
      <c r="A26" s="1" t="s">
        <v>8</v>
      </c>
      <c r="B26" s="3">
        <v>1950</v>
      </c>
      <c r="C26" s="7" t="s">
        <v>19</v>
      </c>
      <c r="D26" s="7" t="s">
        <v>72</v>
      </c>
    </row>
    <row r="27" spans="1:4" x14ac:dyDescent="0.25">
      <c r="A27" s="1" t="s">
        <v>8</v>
      </c>
      <c r="B27" s="3">
        <v>1950</v>
      </c>
      <c r="C27" s="7" t="s">
        <v>19</v>
      </c>
      <c r="D27" s="7" t="s">
        <v>72</v>
      </c>
    </row>
    <row r="28" spans="1:4" x14ac:dyDescent="0.25">
      <c r="A28" s="1" t="s">
        <v>57</v>
      </c>
      <c r="B28" s="3">
        <v>1950</v>
      </c>
      <c r="C28" s="7" t="s">
        <v>19</v>
      </c>
      <c r="D28" s="7" t="s">
        <v>72</v>
      </c>
    </row>
    <row r="29" spans="1:4" x14ac:dyDescent="0.25">
      <c r="A29" s="1" t="s">
        <v>58</v>
      </c>
      <c r="B29" s="3">
        <v>1950</v>
      </c>
      <c r="C29" s="7" t="s">
        <v>19</v>
      </c>
      <c r="D29" s="7" t="s">
        <v>72</v>
      </c>
    </row>
    <row r="30" spans="1:4" x14ac:dyDescent="0.25">
      <c r="A30" s="1" t="s">
        <v>60</v>
      </c>
      <c r="B30" s="3">
        <v>1950</v>
      </c>
      <c r="C30" s="7" t="s">
        <v>19</v>
      </c>
      <c r="D30" s="7" t="s">
        <v>72</v>
      </c>
    </row>
    <row r="31" spans="1:4" x14ac:dyDescent="0.25">
      <c r="A31" s="1" t="s">
        <v>61</v>
      </c>
      <c r="B31" s="3">
        <v>1950</v>
      </c>
      <c r="C31" s="7" t="s">
        <v>19</v>
      </c>
      <c r="D31" s="7" t="s">
        <v>72</v>
      </c>
    </row>
    <row r="32" spans="1:4" x14ac:dyDescent="0.25">
      <c r="A32" s="1" t="s">
        <v>64</v>
      </c>
      <c r="B32" s="3">
        <v>1950</v>
      </c>
      <c r="C32" s="7" t="s">
        <v>19</v>
      </c>
      <c r="D32" s="7" t="s">
        <v>72</v>
      </c>
    </row>
    <row r="33" spans="1:4" x14ac:dyDescent="0.25">
      <c r="A33" s="1" t="s">
        <v>66</v>
      </c>
      <c r="B33" s="3">
        <v>1950</v>
      </c>
      <c r="C33" s="7" t="s">
        <v>19</v>
      </c>
      <c r="D33" s="7" t="s">
        <v>72</v>
      </c>
    </row>
    <row r="34" spans="1:4" x14ac:dyDescent="0.25">
      <c r="A34" s="1" t="s">
        <v>70</v>
      </c>
      <c r="B34" s="3">
        <v>1950</v>
      </c>
      <c r="C34" s="7" t="s">
        <v>19</v>
      </c>
      <c r="D34" s="7" t="s">
        <v>72</v>
      </c>
    </row>
    <row r="35" spans="1:4" x14ac:dyDescent="0.25">
      <c r="A35" s="1" t="s">
        <v>70</v>
      </c>
      <c r="B35" s="3">
        <v>1950</v>
      </c>
      <c r="C35" s="7" t="s">
        <v>19</v>
      </c>
      <c r="D35" s="7" t="s">
        <v>72</v>
      </c>
    </row>
    <row r="36" spans="1:4" x14ac:dyDescent="0.25">
      <c r="A36" s="1" t="s">
        <v>71</v>
      </c>
      <c r="B36" s="3">
        <v>1950</v>
      </c>
      <c r="C36" s="7" t="s">
        <v>19</v>
      </c>
      <c r="D36" s="7" t="s">
        <v>72</v>
      </c>
    </row>
    <row r="37" spans="1:4" x14ac:dyDescent="0.25">
      <c r="A37" s="1" t="s">
        <v>51</v>
      </c>
      <c r="B37" s="3">
        <v>1950</v>
      </c>
      <c r="C37" s="7" t="s">
        <v>19</v>
      </c>
      <c r="D37" s="7" t="s">
        <v>72</v>
      </c>
    </row>
    <row r="38" spans="1:4" x14ac:dyDescent="0.25">
      <c r="A38" s="1" t="s">
        <v>22</v>
      </c>
      <c r="B38" s="3">
        <v>1980</v>
      </c>
      <c r="C38" s="7" t="s">
        <v>19</v>
      </c>
      <c r="D38" s="7" t="s">
        <v>72</v>
      </c>
    </row>
    <row r="39" spans="1:4" x14ac:dyDescent="0.25">
      <c r="A39" s="1" t="s">
        <v>23</v>
      </c>
      <c r="B39" s="3">
        <v>1980</v>
      </c>
      <c r="C39" s="7" t="s">
        <v>19</v>
      </c>
      <c r="D39" s="7" t="s">
        <v>72</v>
      </c>
    </row>
    <row r="40" spans="1:4" x14ac:dyDescent="0.25">
      <c r="A40" s="1" t="s">
        <v>24</v>
      </c>
      <c r="B40" s="3">
        <v>1980</v>
      </c>
      <c r="C40" s="7" t="s">
        <v>19</v>
      </c>
      <c r="D40" s="7" t="s">
        <v>74</v>
      </c>
    </row>
    <row r="41" spans="1:4" x14ac:dyDescent="0.25">
      <c r="A41" s="1" t="s">
        <v>25</v>
      </c>
      <c r="B41" s="3">
        <v>1980</v>
      </c>
      <c r="C41" s="7" t="s">
        <v>19</v>
      </c>
      <c r="D41" s="7" t="s">
        <v>72</v>
      </c>
    </row>
    <row r="42" spans="1:4" x14ac:dyDescent="0.25">
      <c r="A42" s="1" t="s">
        <v>28</v>
      </c>
      <c r="B42" s="3">
        <v>1980</v>
      </c>
      <c r="C42" s="7" t="s">
        <v>20</v>
      </c>
      <c r="D42" s="7" t="s">
        <v>72</v>
      </c>
    </row>
    <row r="43" spans="1:4" x14ac:dyDescent="0.25">
      <c r="A43" s="1" t="s">
        <v>28</v>
      </c>
      <c r="B43" s="3">
        <v>1980</v>
      </c>
      <c r="C43" s="7" t="s">
        <v>20</v>
      </c>
      <c r="D43" s="7" t="s">
        <v>72</v>
      </c>
    </row>
    <row r="44" spans="1:4" x14ac:dyDescent="0.25">
      <c r="A44" s="1" t="s">
        <v>29</v>
      </c>
      <c r="B44" s="3">
        <v>1980</v>
      </c>
      <c r="C44" s="7" t="s">
        <v>19</v>
      </c>
      <c r="D44" s="7" t="s">
        <v>72</v>
      </c>
    </row>
    <row r="45" spans="1:4" x14ac:dyDescent="0.25">
      <c r="A45" s="1" t="s">
        <v>30</v>
      </c>
      <c r="B45" s="3">
        <v>1980</v>
      </c>
      <c r="C45" s="7" t="s">
        <v>19</v>
      </c>
      <c r="D45" s="7" t="s">
        <v>72</v>
      </c>
    </row>
    <row r="46" spans="1:4" x14ac:dyDescent="0.25">
      <c r="A46" s="1" t="s">
        <v>33</v>
      </c>
      <c r="B46" s="3">
        <v>1980</v>
      </c>
      <c r="C46" s="7" t="s">
        <v>19</v>
      </c>
      <c r="D46" s="7" t="s">
        <v>72</v>
      </c>
    </row>
    <row r="47" spans="1:4" x14ac:dyDescent="0.25">
      <c r="A47" s="1" t="s">
        <v>34</v>
      </c>
      <c r="B47" s="3">
        <v>1980</v>
      </c>
      <c r="C47" s="7" t="s">
        <v>20</v>
      </c>
      <c r="D47" s="7" t="s">
        <v>72</v>
      </c>
    </row>
    <row r="48" spans="1:4" x14ac:dyDescent="0.25">
      <c r="A48" s="1" t="s">
        <v>39</v>
      </c>
      <c r="B48" s="3">
        <v>1980</v>
      </c>
      <c r="C48" s="7" t="s">
        <v>19</v>
      </c>
      <c r="D48" s="7" t="s">
        <v>72</v>
      </c>
    </row>
    <row r="49" spans="1:4" x14ac:dyDescent="0.25">
      <c r="A49" s="1" t="s">
        <v>39</v>
      </c>
      <c r="B49" s="3">
        <v>1980</v>
      </c>
      <c r="C49" s="7" t="s">
        <v>19</v>
      </c>
      <c r="D49" s="7" t="s">
        <v>72</v>
      </c>
    </row>
    <row r="50" spans="1:4" x14ac:dyDescent="0.25">
      <c r="A50" s="1" t="s">
        <v>40</v>
      </c>
      <c r="B50" s="3">
        <v>1980</v>
      </c>
      <c r="C50" s="7" t="s">
        <v>19</v>
      </c>
      <c r="D50" s="7" t="s">
        <v>72</v>
      </c>
    </row>
    <row r="51" spans="1:4" x14ac:dyDescent="0.25">
      <c r="A51" s="1" t="s">
        <v>43</v>
      </c>
      <c r="B51" s="3">
        <v>1980</v>
      </c>
      <c r="C51" s="7" t="s">
        <v>19</v>
      </c>
      <c r="D51" s="7" t="s">
        <v>72</v>
      </c>
    </row>
    <row r="52" spans="1:4" x14ac:dyDescent="0.25">
      <c r="A52" s="1" t="s">
        <v>44</v>
      </c>
      <c r="B52" s="3">
        <v>1980</v>
      </c>
      <c r="C52" s="7" t="s">
        <v>19</v>
      </c>
      <c r="D52" s="7" t="s">
        <v>72</v>
      </c>
    </row>
    <row r="53" spans="1:4" x14ac:dyDescent="0.25">
      <c r="A53" s="1" t="s">
        <v>44</v>
      </c>
      <c r="B53" s="3">
        <v>1980</v>
      </c>
      <c r="C53" s="7" t="s">
        <v>19</v>
      </c>
      <c r="D53" s="7" t="s">
        <v>72</v>
      </c>
    </row>
    <row r="54" spans="1:4" x14ac:dyDescent="0.25">
      <c r="A54" s="1" t="s">
        <v>44</v>
      </c>
      <c r="B54" s="3">
        <v>1980</v>
      </c>
      <c r="C54" s="7" t="s">
        <v>19</v>
      </c>
      <c r="D54" s="7" t="s">
        <v>72</v>
      </c>
    </row>
    <row r="55" spans="1:4" x14ac:dyDescent="0.25">
      <c r="A55" s="1" t="s">
        <v>45</v>
      </c>
      <c r="B55" s="3">
        <v>1980</v>
      </c>
      <c r="C55" s="7" t="s">
        <v>19</v>
      </c>
      <c r="D55" s="7" t="s">
        <v>72</v>
      </c>
    </row>
    <row r="56" spans="1:4" x14ac:dyDescent="0.25">
      <c r="A56" s="1" t="s">
        <v>47</v>
      </c>
      <c r="B56" s="3">
        <v>1980</v>
      </c>
      <c r="C56" s="7" t="s">
        <v>19</v>
      </c>
      <c r="D56" s="7" t="s">
        <v>72</v>
      </c>
    </row>
    <row r="57" spans="1:4" x14ac:dyDescent="0.25">
      <c r="A57" s="1" t="s">
        <v>48</v>
      </c>
      <c r="B57" s="3">
        <v>1980</v>
      </c>
      <c r="C57" s="7" t="s">
        <v>19</v>
      </c>
      <c r="D57" s="7" t="s">
        <v>72</v>
      </c>
    </row>
    <row r="58" spans="1:4" x14ac:dyDescent="0.25">
      <c r="A58" s="1" t="s">
        <v>50</v>
      </c>
      <c r="B58" s="3">
        <v>1980</v>
      </c>
      <c r="C58" s="7" t="s">
        <v>19</v>
      </c>
      <c r="D58" s="7" t="s">
        <v>72</v>
      </c>
    </row>
    <row r="59" spans="1:4" x14ac:dyDescent="0.25">
      <c r="A59" s="1" t="s">
        <v>52</v>
      </c>
      <c r="B59" s="3">
        <v>1980</v>
      </c>
      <c r="C59" s="7" t="s">
        <v>19</v>
      </c>
      <c r="D59" s="7" t="s">
        <v>72</v>
      </c>
    </row>
    <row r="60" spans="1:4" x14ac:dyDescent="0.25">
      <c r="A60" s="1" t="s">
        <v>53</v>
      </c>
      <c r="B60" s="3">
        <v>1980</v>
      </c>
      <c r="C60" s="7" t="s">
        <v>19</v>
      </c>
      <c r="D60" s="7" t="s">
        <v>72</v>
      </c>
    </row>
    <row r="61" spans="1:4" x14ac:dyDescent="0.25">
      <c r="A61" s="1" t="s">
        <v>56</v>
      </c>
      <c r="B61" s="3">
        <v>1980</v>
      </c>
      <c r="C61" s="7" t="s">
        <v>19</v>
      </c>
      <c r="D61" s="7" t="s">
        <v>72</v>
      </c>
    </row>
    <row r="62" spans="1:4" x14ac:dyDescent="0.25">
      <c r="A62" s="1" t="s">
        <v>8</v>
      </c>
      <c r="B62" s="3">
        <v>1980</v>
      </c>
      <c r="C62" s="7" t="s">
        <v>19</v>
      </c>
      <c r="D62" s="7" t="s">
        <v>72</v>
      </c>
    </row>
    <row r="63" spans="1:4" x14ac:dyDescent="0.25">
      <c r="A63" s="1" t="s">
        <v>8</v>
      </c>
      <c r="B63" s="3">
        <v>1980</v>
      </c>
      <c r="C63" s="7" t="s">
        <v>19</v>
      </c>
      <c r="D63" s="7" t="s">
        <v>72</v>
      </c>
    </row>
    <row r="64" spans="1:4" x14ac:dyDescent="0.25">
      <c r="A64" s="1" t="s">
        <v>8</v>
      </c>
      <c r="B64" s="3">
        <v>1980</v>
      </c>
      <c r="C64" s="7" t="s">
        <v>19</v>
      </c>
      <c r="D64" s="7" t="s">
        <v>72</v>
      </c>
    </row>
    <row r="65" spans="1:4" x14ac:dyDescent="0.25">
      <c r="A65" s="1" t="s">
        <v>59</v>
      </c>
      <c r="B65" s="3">
        <v>1980</v>
      </c>
      <c r="C65" s="7" t="s">
        <v>20</v>
      </c>
      <c r="D65" s="7" t="s">
        <v>72</v>
      </c>
    </row>
    <row r="66" spans="1:4" x14ac:dyDescent="0.25">
      <c r="A66" s="1" t="s">
        <v>62</v>
      </c>
      <c r="B66" s="3">
        <v>1980</v>
      </c>
      <c r="C66" s="7" t="s">
        <v>19</v>
      </c>
      <c r="D66" s="7" t="s">
        <v>72</v>
      </c>
    </row>
    <row r="67" spans="1:4" x14ac:dyDescent="0.25">
      <c r="A67" s="1" t="s">
        <v>63</v>
      </c>
      <c r="B67" s="3">
        <v>1980</v>
      </c>
      <c r="C67" s="7" t="s">
        <v>19</v>
      </c>
      <c r="D67" s="7" t="s">
        <v>72</v>
      </c>
    </row>
    <row r="68" spans="1:4" x14ac:dyDescent="0.25">
      <c r="A68" s="1" t="s">
        <v>65</v>
      </c>
      <c r="B68" s="3">
        <v>1980</v>
      </c>
      <c r="C68" s="7" t="s">
        <v>19</v>
      </c>
      <c r="D68" s="7" t="s">
        <v>72</v>
      </c>
    </row>
    <row r="69" spans="1:4" x14ac:dyDescent="0.25">
      <c r="A69" s="1" t="s">
        <v>67</v>
      </c>
      <c r="B69" s="3">
        <v>1980</v>
      </c>
      <c r="C69" s="7" t="s">
        <v>19</v>
      </c>
      <c r="D69" s="7" t="s">
        <v>72</v>
      </c>
    </row>
    <row r="70" spans="1:4" x14ac:dyDescent="0.25">
      <c r="A70" s="1" t="s">
        <v>68</v>
      </c>
      <c r="B70" s="3">
        <v>1980</v>
      </c>
      <c r="C70" s="7" t="s">
        <v>19</v>
      </c>
      <c r="D70" s="7" t="s">
        <v>82</v>
      </c>
    </row>
    <row r="71" spans="1:4" x14ac:dyDescent="0.25">
      <c r="A71" s="1" t="s">
        <v>69</v>
      </c>
      <c r="B71" s="3">
        <v>1980</v>
      </c>
      <c r="C71" s="7" t="s">
        <v>19</v>
      </c>
      <c r="D71" s="7" t="s">
        <v>72</v>
      </c>
    </row>
    <row r="72" spans="1:4" x14ac:dyDescent="0.25">
      <c r="A72" s="1" t="s">
        <v>12</v>
      </c>
      <c r="B72" s="3">
        <v>1980</v>
      </c>
      <c r="C72" s="7" t="s">
        <v>20</v>
      </c>
      <c r="D72" s="7" t="s">
        <v>74</v>
      </c>
    </row>
    <row r="73" spans="1:4" x14ac:dyDescent="0.25">
      <c r="A73" s="1" t="s">
        <v>70</v>
      </c>
      <c r="B73" s="3">
        <v>1980</v>
      </c>
      <c r="C73" s="7" t="s">
        <v>19</v>
      </c>
      <c r="D73" s="7" t="s">
        <v>72</v>
      </c>
    </row>
    <row r="74" spans="1:4" x14ac:dyDescent="0.25">
      <c r="A74" s="1" t="s">
        <v>70</v>
      </c>
      <c r="B74" s="3">
        <v>1980</v>
      </c>
      <c r="C74" s="7" t="s">
        <v>19</v>
      </c>
      <c r="D74" s="7" t="s">
        <v>72</v>
      </c>
    </row>
    <row r="75" spans="1:4" x14ac:dyDescent="0.25">
      <c r="A75" s="1" t="s">
        <v>0</v>
      </c>
      <c r="B75" s="3">
        <v>2010</v>
      </c>
      <c r="C75" s="7" t="s">
        <v>19</v>
      </c>
      <c r="D75" s="7" t="s">
        <v>82</v>
      </c>
    </row>
    <row r="76" spans="1:4" x14ac:dyDescent="0.25">
      <c r="A76" s="1" t="s">
        <v>1</v>
      </c>
      <c r="B76" s="3">
        <v>2010</v>
      </c>
      <c r="C76" s="7" t="s">
        <v>19</v>
      </c>
      <c r="D76" s="7" t="s">
        <v>72</v>
      </c>
    </row>
    <row r="77" spans="1:4" x14ac:dyDescent="0.25">
      <c r="A77" s="1" t="s">
        <v>2</v>
      </c>
      <c r="B77" s="3">
        <v>2010</v>
      </c>
      <c r="C77" s="7" t="s">
        <v>20</v>
      </c>
      <c r="D77" s="7" t="s">
        <v>72</v>
      </c>
    </row>
    <row r="78" spans="1:4" x14ac:dyDescent="0.25">
      <c r="A78" s="1" t="s">
        <v>3</v>
      </c>
      <c r="B78" s="3">
        <v>2010</v>
      </c>
      <c r="C78" s="7" t="s">
        <v>20</v>
      </c>
      <c r="D78" s="7" t="s">
        <v>82</v>
      </c>
    </row>
    <row r="79" spans="1:4" x14ac:dyDescent="0.25">
      <c r="A79" s="1" t="s">
        <v>4</v>
      </c>
      <c r="B79" s="3">
        <v>2010</v>
      </c>
      <c r="C79" s="7" t="s">
        <v>19</v>
      </c>
      <c r="D79" s="7" t="s">
        <v>74</v>
      </c>
    </row>
    <row r="80" spans="1:4" x14ac:dyDescent="0.25">
      <c r="A80" s="1" t="s">
        <v>4</v>
      </c>
      <c r="B80" s="3">
        <v>2010</v>
      </c>
      <c r="C80" s="7" t="s">
        <v>19</v>
      </c>
      <c r="D80" s="7" t="s">
        <v>74</v>
      </c>
    </row>
    <row r="81" spans="1:4" x14ac:dyDescent="0.25">
      <c r="A81" s="1" t="s">
        <v>5</v>
      </c>
      <c r="B81" s="3">
        <v>2010</v>
      </c>
      <c r="C81" s="7" t="s">
        <v>19</v>
      </c>
      <c r="D81" s="7" t="s">
        <v>72</v>
      </c>
    </row>
    <row r="82" spans="1:4" x14ac:dyDescent="0.25">
      <c r="A82" s="1" t="s">
        <v>6</v>
      </c>
      <c r="B82" s="3">
        <v>2010</v>
      </c>
      <c r="C82" s="7" t="s">
        <v>20</v>
      </c>
      <c r="D82" s="7" t="s">
        <v>74</v>
      </c>
    </row>
    <row r="83" spans="1:4" x14ac:dyDescent="0.25">
      <c r="A83" s="1" t="s">
        <v>7</v>
      </c>
      <c r="B83" s="3">
        <v>2010</v>
      </c>
      <c r="C83" s="7" t="s">
        <v>19</v>
      </c>
      <c r="D83" s="7" t="s">
        <v>79</v>
      </c>
    </row>
    <row r="84" spans="1:4" x14ac:dyDescent="0.25">
      <c r="A84" s="1" t="s">
        <v>8</v>
      </c>
      <c r="B84" s="3">
        <v>2010</v>
      </c>
      <c r="C84" s="7" t="s">
        <v>19</v>
      </c>
      <c r="D84" s="7" t="s">
        <v>72</v>
      </c>
    </row>
    <row r="85" spans="1:4" x14ac:dyDescent="0.25">
      <c r="A85" s="1" t="s">
        <v>8</v>
      </c>
      <c r="B85" s="3">
        <v>2010</v>
      </c>
      <c r="C85" s="7" t="s">
        <v>19</v>
      </c>
      <c r="D85" s="7" t="s">
        <v>72</v>
      </c>
    </row>
    <row r="86" spans="1:4" x14ac:dyDescent="0.25">
      <c r="A86" s="1" t="s">
        <v>9</v>
      </c>
      <c r="B86" s="3">
        <v>2010</v>
      </c>
      <c r="C86" s="7" t="s">
        <v>19</v>
      </c>
      <c r="D86" s="7" t="s">
        <v>74</v>
      </c>
    </row>
    <row r="87" spans="1:4" x14ac:dyDescent="0.25">
      <c r="A87" s="1" t="s">
        <v>10</v>
      </c>
      <c r="B87" s="3">
        <v>2010</v>
      </c>
      <c r="C87" s="7" t="s">
        <v>20</v>
      </c>
      <c r="D87" s="7" t="s">
        <v>72</v>
      </c>
    </row>
    <row r="88" spans="1:4" x14ac:dyDescent="0.25">
      <c r="A88" s="1" t="s">
        <v>11</v>
      </c>
      <c r="B88" s="3">
        <v>2010</v>
      </c>
      <c r="C88" s="7" t="s">
        <v>19</v>
      </c>
      <c r="D88" s="7" t="s">
        <v>74</v>
      </c>
    </row>
    <row r="89" spans="1:4" x14ac:dyDescent="0.25">
      <c r="A89" s="1" t="s">
        <v>12</v>
      </c>
      <c r="B89" s="3">
        <v>2010</v>
      </c>
      <c r="C89" s="7" t="s">
        <v>20</v>
      </c>
      <c r="D89" s="7" t="s">
        <v>74</v>
      </c>
    </row>
    <row r="90" spans="1:4" x14ac:dyDescent="0.25">
      <c r="A90" s="1" t="s">
        <v>13</v>
      </c>
      <c r="B90" s="3">
        <v>2010</v>
      </c>
      <c r="C90" s="7" t="s">
        <v>19</v>
      </c>
      <c r="D90" s="7" t="s">
        <v>74</v>
      </c>
    </row>
    <row r="91" spans="1:4" x14ac:dyDescent="0.25">
      <c r="A91" s="1" t="s">
        <v>14</v>
      </c>
      <c r="B91" s="3">
        <v>2010</v>
      </c>
      <c r="C91" s="7" t="s">
        <v>20</v>
      </c>
      <c r="D91" s="7" t="s">
        <v>72</v>
      </c>
    </row>
  </sheetData>
  <sortState ref="A2:D9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Sheet9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2019-03-07T15:12:40Z</dcterms:created>
  <dcterms:modified xsi:type="dcterms:W3CDTF">2019-03-22T18:11:14Z</dcterms:modified>
</cp:coreProperties>
</file>