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framst\Documents\tahoe_inc_analyses\tahoe_lab_inc_analysis\data\210613_pineland_a_e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<sst xmlns="http://schemas.openxmlformats.org/spreadsheetml/2006/main" count="27" uniqueCount="27">
  <si>
    <t>chamber</t>
  </si>
  <si>
    <t>drained_wt_g</t>
  </si>
  <si>
    <t>filled_wt_g</t>
  </si>
  <si>
    <t>water_temp_C</t>
  </si>
  <si>
    <t>water_wt_g</t>
  </si>
  <si>
    <t>water_volume_L</t>
  </si>
  <si>
    <t>comments</t>
  </si>
  <si>
    <t>total_wet_wt_g</t>
  </si>
  <si>
    <t>PP_wt_g</t>
  </si>
  <si>
    <t>chla_wt_g</t>
  </si>
  <si>
    <t>PC_PN_tin_wt_g</t>
  </si>
  <si>
    <t>PC_PN_wet_wt_g</t>
  </si>
  <si>
    <t>AFDW_tin_ID</t>
  </si>
  <si>
    <t>AFDW_tin_wt_g</t>
  </si>
  <si>
    <t>SWW_g</t>
  </si>
  <si>
    <t>SDW_60C_plus_tin_g</t>
  </si>
  <si>
    <t>SCW_500C_plus_tin_g</t>
  </si>
  <si>
    <t>SDW_60C_g</t>
  </si>
  <si>
    <t>SCW_500C_g</t>
  </si>
  <si>
    <t>total_DW_g</t>
  </si>
  <si>
    <t>total_AFDW_g</t>
  </si>
  <si>
    <t>rock_a_axis_diameter_cm</t>
  </si>
  <si>
    <t>rock_b_axis_diameter_cm</t>
  </si>
  <si>
    <t>rock_c_axis_diameter_cm</t>
  </si>
  <si>
    <t>rock_SA_m2</t>
  </si>
  <si>
    <t>tank_ambient</t>
  </si>
  <si>
    <t>tank_enriched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</si>
</sst>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topLeftCell="J1" workbookViewId="0">
      <selection activeCell="AB1" sqref="AB1"/>
    </sheetView>
  </sheetViews>
  <sheetFormatPr defaultRowHeight="15" x14ac:dyDescent="0.25"/>
  <cols>
    <col min="2" max="2" width="13.28515625" bestFit="1" customWidth="1"/>
    <col min="3" max="3" width="11" bestFit="1" customWidth="1"/>
    <col min="4" max="4" width="14.140625" bestFit="1" customWidth="1"/>
    <col min="5" max="5" width="11.42578125" bestFit="1" customWidth="1"/>
    <col min="6" max="6" width="15.85546875" bestFit="1" customWidth="1"/>
    <col min="7" max="7" width="10.28515625" bestFit="1" customWidth="1"/>
    <col min="8" max="8" width="10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1</v>
      </c>
      <c r="B2">
        <v>2659</v>
      </c>
      <c r="C2">
        <v>5432</v>
      </c>
      <c r="E2">
        <f>C2-B2</f>
        <v>2773</v>
      </c>
      <c r="F2">
        <f>E2/1000</f>
        <v>2.7730000000000001</v>
      </c>
      <c r="J2">
        <v>4.3308</v>
      </c>
      <c r="K2">
        <v>0.05</v>
      </c>
      <c r="L2">
        <v>9.2399999999999996E-2</v>
      </c>
      <c r="M2">
        <v>0.63429999999999997</v>
      </c>
      <c r="N2">
        <v>2.0838999999999999</v>
      </c>
      <c r="O2">
        <v>1</v>
      </c>
      <c r="P2">
        <v>0.80989999999999995</v>
      </c>
      <c r="Q2">
        <v>1.1612</v>
      </c>
      <c r="R2">
        <v>0.99709999999999999</v>
      </c>
      <c r="S2">
        <v>0.9768</v>
      </c>
      <c r="T2">
        <f>R2-P2</f>
        <v>0.18720000000000003</v>
      </c>
      <c r="U2">
        <f>S2-P2</f>
        <v>0.16690000000000005</v>
      </c>
      <c r="V2">
        <f>(J2/Q2) * T2</f>
        <v>0.69817926283155363</v>
      </c>
      <c r="W2">
        <f>(J2/Q2) * (T2-U2)</f>
        <v>7.5710678608336149E-2</v>
      </c>
      <c r="X2">
        <v>10.5</v>
      </c>
      <c r="Y2">
        <v>9.75</v>
      </c>
      <c r="Z2">
        <v>7</v>
      </c>
      <c r="AA2">
        <f>0.67 * (4*PI() *( (((X2/2)*(Y2/2))^1.6 + ((X2/2)*(Z2/2))^1.6 + ((Y2/2)*(Z2/2))^1.6)/3)^(1/1.6))/10000</f>
        <v>1.7300132178024116E-2</v>
      </c>
    </row>
    <row r="3" spans="1:27" x14ac:dyDescent="0.25">
      <c r="A3">
        <v>2</v>
      </c>
      <c r="B3">
        <v>2240</v>
      </c>
      <c r="C3">
        <v>5144</v>
      </c>
      <c r="E3">
        <f t="shared" ref="E3:E17" si="0">C3-B3</f>
        <v>2904</v>
      </c>
      <c r="F3">
        <f t="shared" ref="F3:F17" si="1">E3/1000</f>
        <v>2.9039999999999999</v>
      </c>
      <c r="J3">
        <v>4.9001999999999999</v>
      </c>
      <c r="K3">
        <v>8.2199999999999995E-2</v>
      </c>
      <c r="L3">
        <v>9.6699999999999994E-2</v>
      </c>
      <c r="M3">
        <v>0.62129999999999996</v>
      </c>
      <c r="N3">
        <v>2.1076000000000001</v>
      </c>
      <c r="O3">
        <v>2</v>
      </c>
      <c r="P3">
        <v>0.79759999999999998</v>
      </c>
      <c r="Q3">
        <v>1.4119999999999999</v>
      </c>
      <c r="R3">
        <v>1.04</v>
      </c>
      <c r="S3">
        <v>1.0116000000000001</v>
      </c>
      <c r="T3">
        <f>R3-P3</f>
        <v>0.24240000000000006</v>
      </c>
      <c r="U3">
        <f>S3-P3</f>
        <v>0.21400000000000008</v>
      </c>
      <c r="V3">
        <f t="shared" ref="V3:V17" si="2">(J3/Q3) * T3</f>
        <v>0.84122413597733736</v>
      </c>
      <c r="W3">
        <f t="shared" ref="W3:W17" si="3">(J3/Q3) * (T3-U3)</f>
        <v>9.855926345609059E-2</v>
      </c>
      <c r="X3">
        <v>7.5</v>
      </c>
      <c r="Y3">
        <v>6.5</v>
      </c>
      <c r="Z3">
        <v>6.25</v>
      </c>
      <c r="AA3">
        <f t="shared" ref="AA3:AA17" si="4">0.67 * (4*PI() *( (((X3/2)*(Y3/2))^1.6 + ((X3/2)*(Z3/2))^1.6 + ((Y3/2)*(Z3/2))^1.6)/3)^(1/1.6))/10000</f>
        <v>9.576474093755602E-3</v>
      </c>
    </row>
    <row r="4" spans="1:27" x14ac:dyDescent="0.25">
      <c r="A4">
        <v>3</v>
      </c>
      <c r="B4">
        <v>3414</v>
      </c>
      <c r="C4">
        <v>5862</v>
      </c>
      <c r="E4">
        <f t="shared" si="0"/>
        <v>2448</v>
      </c>
      <c r="F4">
        <f t="shared" si="1"/>
        <v>2.448</v>
      </c>
      <c r="J4">
        <v>26.203800000000001</v>
      </c>
      <c r="K4">
        <v>7.4700000000000003E-2</v>
      </c>
      <c r="L4">
        <v>0.12609999999999999</v>
      </c>
      <c r="M4">
        <v>0.65200000000000002</v>
      </c>
      <c r="N4">
        <v>4.9047000000000001</v>
      </c>
      <c r="O4">
        <v>3</v>
      </c>
      <c r="P4">
        <v>0.79279999999999995</v>
      </c>
      <c r="Q4">
        <v>3.5217999999999998</v>
      </c>
      <c r="R4">
        <v>1.5495000000000001</v>
      </c>
      <c r="S4">
        <v>1.4819</v>
      </c>
      <c r="T4">
        <f t="shared" ref="T3:T17" si="5">R4-P4</f>
        <v>0.75670000000000015</v>
      </c>
      <c r="U4">
        <f t="shared" ref="U3:U17" si="6">S4-P4</f>
        <v>0.68910000000000005</v>
      </c>
      <c r="V4">
        <f t="shared" si="2"/>
        <v>5.6301934976432522</v>
      </c>
      <c r="W4">
        <f t="shared" si="3"/>
        <v>0.50297486512578882</v>
      </c>
      <c r="X4">
        <v>12</v>
      </c>
      <c r="Y4">
        <v>11.5</v>
      </c>
      <c r="Z4">
        <v>6</v>
      </c>
      <c r="AA4">
        <f t="shared" si="4"/>
        <v>2.0239765407852231E-2</v>
      </c>
    </row>
    <row r="5" spans="1:27" x14ac:dyDescent="0.25">
      <c r="A5">
        <v>4</v>
      </c>
      <c r="B5">
        <v>3385</v>
      </c>
      <c r="C5">
        <v>5894</v>
      </c>
      <c r="E5">
        <f t="shared" si="0"/>
        <v>2509</v>
      </c>
      <c r="F5">
        <f t="shared" si="1"/>
        <v>2.5089999999999999</v>
      </c>
      <c r="J5">
        <v>15.301</v>
      </c>
      <c r="K5">
        <v>6.7699999999999996E-2</v>
      </c>
      <c r="L5">
        <v>0.1613</v>
      </c>
      <c r="M5">
        <v>0.99150000000000005</v>
      </c>
      <c r="N5">
        <v>4.0652999999999997</v>
      </c>
      <c r="O5">
        <v>4</v>
      </c>
      <c r="P5">
        <v>0.80110000000000003</v>
      </c>
      <c r="Q5">
        <v>2.0916999999999999</v>
      </c>
      <c r="R5">
        <v>1.0128999999999999</v>
      </c>
      <c r="S5">
        <v>0.97489999999999999</v>
      </c>
      <c r="T5">
        <f t="shared" si="5"/>
        <v>0.21179999999999988</v>
      </c>
      <c r="U5">
        <f t="shared" si="6"/>
        <v>0.17379999999999995</v>
      </c>
      <c r="V5">
        <f t="shared" si="2"/>
        <v>1.5493387197016772</v>
      </c>
      <c r="W5">
        <f t="shared" si="3"/>
        <v>0.27797389683032886</v>
      </c>
      <c r="X5">
        <v>11.5</v>
      </c>
      <c r="Y5">
        <v>10</v>
      </c>
      <c r="Z5">
        <v>7.25</v>
      </c>
      <c r="AA5">
        <f t="shared" si="4"/>
        <v>1.9229121051243855E-2</v>
      </c>
    </row>
    <row r="6" spans="1:27" x14ac:dyDescent="0.25">
      <c r="A6">
        <v>5</v>
      </c>
      <c r="B6">
        <v>2975</v>
      </c>
      <c r="C6">
        <v>5602</v>
      </c>
      <c r="E6">
        <f t="shared" si="0"/>
        <v>2627</v>
      </c>
      <c r="F6">
        <f t="shared" si="1"/>
        <v>2.6269999999999998</v>
      </c>
      <c r="J6">
        <v>27.759799999999998</v>
      </c>
      <c r="K6">
        <v>4.6199999999999998E-2</v>
      </c>
      <c r="L6">
        <v>0.1661</v>
      </c>
      <c r="M6">
        <v>0.52349999999999997</v>
      </c>
      <c r="N6">
        <v>5.0216000000000003</v>
      </c>
      <c r="O6">
        <v>5</v>
      </c>
      <c r="P6">
        <v>0.78949999999999998</v>
      </c>
      <c r="Q6">
        <v>3.0823</v>
      </c>
      <c r="R6">
        <v>1.9847999999999999</v>
      </c>
      <c r="S6">
        <v>1.9436</v>
      </c>
      <c r="T6">
        <f t="shared" si="5"/>
        <v>1.1953</v>
      </c>
      <c r="U6">
        <f t="shared" si="6"/>
        <v>1.1541000000000001</v>
      </c>
      <c r="V6">
        <f t="shared" si="2"/>
        <v>10.765106881225059</v>
      </c>
      <c r="W6">
        <f t="shared" si="3"/>
        <v>0.37105530285825433</v>
      </c>
      <c r="X6">
        <v>9.25</v>
      </c>
      <c r="Y6">
        <v>8</v>
      </c>
      <c r="Z6">
        <v>6.5</v>
      </c>
      <c r="AA6">
        <f t="shared" si="4"/>
        <v>1.314237754649906E-2</v>
      </c>
    </row>
    <row r="7" spans="1:27" x14ac:dyDescent="0.25">
      <c r="A7">
        <v>6</v>
      </c>
      <c r="B7">
        <v>2635</v>
      </c>
      <c r="C7">
        <v>5413</v>
      </c>
      <c r="E7">
        <f t="shared" si="0"/>
        <v>2778</v>
      </c>
      <c r="F7">
        <f t="shared" si="1"/>
        <v>2.778</v>
      </c>
      <c r="J7">
        <v>4.7794999999999996</v>
      </c>
      <c r="K7">
        <v>7.85E-2</v>
      </c>
      <c r="L7">
        <v>9.8900000000000002E-2</v>
      </c>
      <c r="M7">
        <v>0.68359999999999999</v>
      </c>
      <c r="N7">
        <v>2.0975000000000001</v>
      </c>
      <c r="O7">
        <v>6</v>
      </c>
      <c r="P7">
        <v>0.80859999999999999</v>
      </c>
      <c r="Q7">
        <v>1.5808</v>
      </c>
      <c r="R7">
        <v>1.0712999999999999</v>
      </c>
      <c r="S7">
        <v>1.0341</v>
      </c>
      <c r="T7">
        <f t="shared" si="5"/>
        <v>0.26269999999999993</v>
      </c>
      <c r="U7">
        <f t="shared" si="6"/>
        <v>0.22550000000000003</v>
      </c>
      <c r="V7">
        <f t="shared" si="2"/>
        <v>0.79426534033400786</v>
      </c>
      <c r="W7">
        <f t="shared" si="3"/>
        <v>0.1124730516194329</v>
      </c>
      <c r="X7">
        <v>13</v>
      </c>
      <c r="Y7">
        <v>10</v>
      </c>
      <c r="Z7">
        <v>6.25</v>
      </c>
      <c r="AA7">
        <f t="shared" si="4"/>
        <v>1.9754570852830697E-2</v>
      </c>
    </row>
    <row r="8" spans="1:27" x14ac:dyDescent="0.25">
      <c r="A8">
        <v>7</v>
      </c>
      <c r="B8">
        <v>2650</v>
      </c>
      <c r="C8">
        <v>5424</v>
      </c>
      <c r="E8">
        <f t="shared" si="0"/>
        <v>2774</v>
      </c>
      <c r="F8">
        <f t="shared" si="1"/>
        <v>2.774</v>
      </c>
      <c r="J8">
        <v>5.0533000000000001</v>
      </c>
      <c r="K8">
        <v>4.7800000000000002E-2</v>
      </c>
      <c r="L8">
        <v>0.1113</v>
      </c>
      <c r="M8">
        <v>0.72850000000000004</v>
      </c>
      <c r="N8">
        <v>2.6183999999999998</v>
      </c>
      <c r="O8">
        <v>7</v>
      </c>
      <c r="P8">
        <v>0.79730000000000001</v>
      </c>
      <c r="Q8">
        <v>1.4742</v>
      </c>
      <c r="R8">
        <v>1.0929</v>
      </c>
      <c r="S8">
        <v>1.0581</v>
      </c>
      <c r="T8">
        <f t="shared" si="5"/>
        <v>0.29559999999999997</v>
      </c>
      <c r="U8">
        <f t="shared" si="6"/>
        <v>0.26080000000000003</v>
      </c>
      <c r="V8">
        <f t="shared" si="2"/>
        <v>1.0132651471984806</v>
      </c>
      <c r="W8">
        <f t="shared" si="3"/>
        <v>0.1192883190883189</v>
      </c>
      <c r="X8">
        <v>11.5</v>
      </c>
      <c r="Y8">
        <v>9.25</v>
      </c>
      <c r="Z8">
        <v>6</v>
      </c>
      <c r="AA8">
        <f t="shared" si="4"/>
        <v>1.6570854899759811E-2</v>
      </c>
    </row>
    <row r="9" spans="1:27" x14ac:dyDescent="0.25">
      <c r="A9">
        <v>8</v>
      </c>
      <c r="B9">
        <v>2955</v>
      </c>
      <c r="C9">
        <v>5645</v>
      </c>
      <c r="E9">
        <f t="shared" si="0"/>
        <v>2690</v>
      </c>
      <c r="F9">
        <f t="shared" si="1"/>
        <v>2.69</v>
      </c>
      <c r="J9">
        <v>14.7552</v>
      </c>
      <c r="K9">
        <v>4.9599999999999998E-2</v>
      </c>
      <c r="L9">
        <v>8.1900000000000001E-2</v>
      </c>
      <c r="M9">
        <v>0.58950000000000002</v>
      </c>
      <c r="N9">
        <v>3.7183000000000002</v>
      </c>
      <c r="O9">
        <v>8</v>
      </c>
      <c r="P9">
        <v>0.81399999999999995</v>
      </c>
      <c r="Q9">
        <v>4.6337000000000002</v>
      </c>
      <c r="R9">
        <v>1.1625000000000001</v>
      </c>
      <c r="S9">
        <v>1.0922000000000001</v>
      </c>
      <c r="T9">
        <f t="shared" si="5"/>
        <v>0.34850000000000014</v>
      </c>
      <c r="U9">
        <f t="shared" si="6"/>
        <v>0.27820000000000011</v>
      </c>
      <c r="V9">
        <f t="shared" si="2"/>
        <v>1.1097367546453163</v>
      </c>
      <c r="W9">
        <f t="shared" si="3"/>
        <v>0.22385794505470799</v>
      </c>
      <c r="X9">
        <v>10</v>
      </c>
      <c r="Y9">
        <v>9.5</v>
      </c>
      <c r="Z9">
        <v>6.25</v>
      </c>
      <c r="AA9">
        <f t="shared" si="4"/>
        <v>1.5438184993793536E-2</v>
      </c>
    </row>
    <row r="10" spans="1:27" x14ac:dyDescent="0.25">
      <c r="A10">
        <v>9</v>
      </c>
      <c r="B10">
        <v>2696</v>
      </c>
      <c r="C10">
        <v>5446</v>
      </c>
      <c r="E10">
        <f t="shared" si="0"/>
        <v>2750</v>
      </c>
      <c r="F10">
        <f t="shared" si="1"/>
        <v>2.75</v>
      </c>
      <c r="J10">
        <v>6.4550999999999998</v>
      </c>
      <c r="K10">
        <v>6.0400000000000002E-2</v>
      </c>
      <c r="L10">
        <v>0.10639999999999999</v>
      </c>
      <c r="M10">
        <v>0.56469999999999998</v>
      </c>
      <c r="N10">
        <v>2.2248999999999999</v>
      </c>
      <c r="O10">
        <v>9</v>
      </c>
      <c r="P10">
        <v>0.81240000000000001</v>
      </c>
      <c r="Q10">
        <v>1.6133</v>
      </c>
      <c r="R10">
        <v>1.0255000000000001</v>
      </c>
      <c r="S10">
        <v>0.998</v>
      </c>
      <c r="T10">
        <f t="shared" si="5"/>
        <v>0.21310000000000007</v>
      </c>
      <c r="U10">
        <f t="shared" si="6"/>
        <v>0.18559999999999999</v>
      </c>
      <c r="V10">
        <f t="shared" si="2"/>
        <v>0.85265097006136525</v>
      </c>
      <c r="W10">
        <f t="shared" si="3"/>
        <v>0.11003238703279027</v>
      </c>
      <c r="X10">
        <v>11.5</v>
      </c>
      <c r="Y10">
        <v>9.5</v>
      </c>
      <c r="Z10">
        <v>6</v>
      </c>
      <c r="AA10">
        <f t="shared" si="4"/>
        <v>1.689852937913508E-2</v>
      </c>
    </row>
    <row r="11" spans="1:27" x14ac:dyDescent="0.25">
      <c r="A11">
        <v>10</v>
      </c>
      <c r="B11">
        <v>3001</v>
      </c>
      <c r="C11">
        <v>5655</v>
      </c>
      <c r="E11">
        <f t="shared" si="0"/>
        <v>2654</v>
      </c>
      <c r="F11">
        <f t="shared" si="1"/>
        <v>2.6539999999999999</v>
      </c>
      <c r="J11">
        <v>9.3630999999999993</v>
      </c>
      <c r="K11">
        <v>7.5700000000000003E-2</v>
      </c>
      <c r="L11">
        <v>9.9500000000000005E-2</v>
      </c>
      <c r="M11">
        <v>0.55889999999999995</v>
      </c>
      <c r="N11">
        <v>3.8563999999999998</v>
      </c>
      <c r="O11">
        <v>10</v>
      </c>
      <c r="P11">
        <v>0.80969999999999998</v>
      </c>
      <c r="Q11">
        <v>2.9681000000000002</v>
      </c>
      <c r="R11">
        <v>1.7628999999999999</v>
      </c>
      <c r="S11">
        <v>1.7161999999999999</v>
      </c>
      <c r="T11">
        <f t="shared" si="5"/>
        <v>0.95319999999999994</v>
      </c>
      <c r="U11">
        <f t="shared" si="6"/>
        <v>0.90649999999999997</v>
      </c>
      <c r="V11">
        <f t="shared" si="2"/>
        <v>3.0069427984232329</v>
      </c>
      <c r="W11">
        <f t="shared" si="3"/>
        <v>0.14731874599912387</v>
      </c>
      <c r="X11">
        <v>14.5</v>
      </c>
      <c r="Y11">
        <v>8.5</v>
      </c>
      <c r="Z11">
        <v>6</v>
      </c>
      <c r="AA11">
        <f t="shared" si="4"/>
        <v>1.8959487056417156E-2</v>
      </c>
    </row>
    <row r="12" spans="1:27" x14ac:dyDescent="0.25">
      <c r="A12">
        <v>11</v>
      </c>
      <c r="B12">
        <v>2648</v>
      </c>
      <c r="C12">
        <v>5437</v>
      </c>
      <c r="E12">
        <f t="shared" si="0"/>
        <v>2789</v>
      </c>
      <c r="F12">
        <f t="shared" si="1"/>
        <v>2.7890000000000001</v>
      </c>
      <c r="J12">
        <v>5.9851000000000001</v>
      </c>
      <c r="K12">
        <v>4.3900000000000002E-2</v>
      </c>
      <c r="L12">
        <v>0.1207</v>
      </c>
      <c r="M12">
        <v>0.53600000000000003</v>
      </c>
      <c r="N12">
        <v>2.9384999999999999</v>
      </c>
      <c r="O12">
        <v>11</v>
      </c>
      <c r="P12">
        <v>0.79549999999999998</v>
      </c>
      <c r="Q12">
        <v>1.6028</v>
      </c>
      <c r="R12">
        <v>1.0216000000000001</v>
      </c>
      <c r="S12">
        <v>0.98929999999999996</v>
      </c>
      <c r="T12">
        <f t="shared" si="5"/>
        <v>0.22610000000000008</v>
      </c>
      <c r="U12">
        <f t="shared" si="6"/>
        <v>0.19379999999999997</v>
      </c>
      <c r="V12">
        <f t="shared" si="2"/>
        <v>0.84429193286748228</v>
      </c>
      <c r="W12">
        <f t="shared" si="3"/>
        <v>0.12061313326678354</v>
      </c>
      <c r="X12">
        <v>9.25</v>
      </c>
      <c r="Y12">
        <v>8.5</v>
      </c>
      <c r="Z12">
        <v>7</v>
      </c>
      <c r="AA12">
        <f t="shared" si="4"/>
        <v>1.4294454488429826E-2</v>
      </c>
    </row>
    <row r="13" spans="1:27" x14ac:dyDescent="0.25">
      <c r="A13">
        <v>12</v>
      </c>
      <c r="B13">
        <v>2731</v>
      </c>
      <c r="C13">
        <v>5507</v>
      </c>
      <c r="E13">
        <f t="shared" si="0"/>
        <v>2776</v>
      </c>
      <c r="F13">
        <f t="shared" si="1"/>
        <v>2.7759999999999998</v>
      </c>
      <c r="J13">
        <v>6.0515400000000001</v>
      </c>
      <c r="K13">
        <v>4.8399999999999999E-2</v>
      </c>
      <c r="L13">
        <v>0.10680000000000001</v>
      </c>
      <c r="M13">
        <v>0.56669999999999998</v>
      </c>
      <c r="N13">
        <v>3.0617999999999999</v>
      </c>
      <c r="O13">
        <v>12</v>
      </c>
      <c r="P13">
        <v>0.80259999999999998</v>
      </c>
      <c r="Q13">
        <v>1.6519999999999999</v>
      </c>
      <c r="R13">
        <v>1.1141000000000001</v>
      </c>
      <c r="S13">
        <v>1.0804</v>
      </c>
      <c r="T13">
        <f t="shared" si="5"/>
        <v>0.31150000000000011</v>
      </c>
      <c r="U13">
        <f t="shared" si="6"/>
        <v>0.27780000000000005</v>
      </c>
      <c r="V13">
        <f t="shared" si="2"/>
        <v>1.1410742796610174</v>
      </c>
      <c r="W13">
        <f t="shared" si="3"/>
        <v>0.1234484854721552</v>
      </c>
      <c r="X13">
        <v>11</v>
      </c>
      <c r="Y13">
        <v>8.5</v>
      </c>
      <c r="Z13">
        <v>6.75</v>
      </c>
      <c r="AA13">
        <f t="shared" si="4"/>
        <v>1.5978039427326705E-2</v>
      </c>
    </row>
    <row r="14" spans="1:27" x14ac:dyDescent="0.25">
      <c r="A14">
        <v>13</v>
      </c>
      <c r="B14">
        <v>2834</v>
      </c>
      <c r="C14">
        <v>5542</v>
      </c>
      <c r="E14">
        <f t="shared" si="0"/>
        <v>2708</v>
      </c>
      <c r="F14">
        <f t="shared" si="1"/>
        <v>2.7080000000000002</v>
      </c>
      <c r="J14">
        <v>8.7071000000000005</v>
      </c>
      <c r="K14">
        <v>6.5500000000000003E-2</v>
      </c>
      <c r="L14">
        <v>0.10340000000000001</v>
      </c>
      <c r="M14">
        <v>0.53100000000000003</v>
      </c>
      <c r="N14">
        <v>3.1236999999999999</v>
      </c>
      <c r="O14">
        <v>13</v>
      </c>
      <c r="P14">
        <v>0.80349999999999999</v>
      </c>
      <c r="Q14">
        <v>3.1892999999999998</v>
      </c>
      <c r="R14">
        <v>1.1440999999999999</v>
      </c>
      <c r="S14">
        <v>1.0741000000000001</v>
      </c>
      <c r="T14">
        <f t="shared" si="5"/>
        <v>0.3405999999999999</v>
      </c>
      <c r="U14">
        <f t="shared" si="6"/>
        <v>0.27060000000000006</v>
      </c>
      <c r="V14">
        <f t="shared" si="2"/>
        <v>0.92987121311886611</v>
      </c>
      <c r="W14">
        <f>(J14/Q14) * (T14-U14)</f>
        <v>0.19110682594926745</v>
      </c>
      <c r="X14">
        <v>10.75</v>
      </c>
      <c r="Y14">
        <v>9.25</v>
      </c>
      <c r="Z14">
        <v>7</v>
      </c>
      <c r="AA14">
        <f t="shared" si="4"/>
        <v>1.6964465128891087E-2</v>
      </c>
    </row>
    <row r="15" spans="1:27" x14ac:dyDescent="0.25">
      <c r="A15">
        <v>14</v>
      </c>
      <c r="B15">
        <v>3020</v>
      </c>
      <c r="C15">
        <v>5643</v>
      </c>
      <c r="E15">
        <f t="shared" si="0"/>
        <v>2623</v>
      </c>
      <c r="F15">
        <f t="shared" si="1"/>
        <v>2.6230000000000002</v>
      </c>
      <c r="J15">
        <v>9.5190999999999999</v>
      </c>
      <c r="K15">
        <v>6.3399999999999998E-2</v>
      </c>
      <c r="L15">
        <v>0.14399999999999999</v>
      </c>
      <c r="M15">
        <v>0.54310000000000003</v>
      </c>
      <c r="N15">
        <v>4.0012999999999996</v>
      </c>
      <c r="O15">
        <v>14</v>
      </c>
      <c r="P15">
        <v>0.80389999999999995</v>
      </c>
      <c r="Q15">
        <v>2.5750000000000002</v>
      </c>
      <c r="R15">
        <v>1.1642999999999999</v>
      </c>
      <c r="S15">
        <v>1.1033999999999999</v>
      </c>
      <c r="T15">
        <f t="shared" si="5"/>
        <v>0.36039999999999994</v>
      </c>
      <c r="U15">
        <f t="shared" si="6"/>
        <v>0.29949999999999999</v>
      </c>
      <c r="V15">
        <f t="shared" si="2"/>
        <v>1.3323043262135918</v>
      </c>
      <c r="W15">
        <f t="shared" si="3"/>
        <v>0.22513133592232989</v>
      </c>
      <c r="X15">
        <v>11</v>
      </c>
      <c r="Y15">
        <v>10</v>
      </c>
      <c r="Z15">
        <v>6.75</v>
      </c>
      <c r="AA15">
        <f t="shared" si="4"/>
        <v>1.7919786590615151E-2</v>
      </c>
    </row>
    <row r="16" spans="1:27" x14ac:dyDescent="0.25">
      <c r="A16">
        <v>15</v>
      </c>
      <c r="B16">
        <v>2429</v>
      </c>
      <c r="C16">
        <v>5294</v>
      </c>
      <c r="E16">
        <f t="shared" si="0"/>
        <v>2865</v>
      </c>
      <c r="F16">
        <f t="shared" si="1"/>
        <v>2.8650000000000002</v>
      </c>
      <c r="J16">
        <v>7.2382</v>
      </c>
      <c r="K16">
        <v>5.8299999999999998E-2</v>
      </c>
      <c r="L16">
        <v>0.1148</v>
      </c>
      <c r="M16">
        <v>0.79010000000000002</v>
      </c>
      <c r="N16">
        <v>2.6823000000000001</v>
      </c>
      <c r="O16">
        <v>15</v>
      </c>
      <c r="P16">
        <v>0.80520000000000003</v>
      </c>
      <c r="Q16">
        <v>1.7706</v>
      </c>
      <c r="R16">
        <v>1.0225</v>
      </c>
      <c r="S16">
        <v>0.98480000000000001</v>
      </c>
      <c r="T16">
        <f t="shared" si="5"/>
        <v>0.21729999999999994</v>
      </c>
      <c r="U16">
        <f t="shared" si="6"/>
        <v>0.17959999999999998</v>
      </c>
      <c r="V16">
        <f t="shared" si="2"/>
        <v>0.88832082909748089</v>
      </c>
      <c r="W16">
        <f t="shared" si="3"/>
        <v>0.15411732745961804</v>
      </c>
      <c r="X16">
        <v>10.75</v>
      </c>
      <c r="Y16">
        <v>8.25</v>
      </c>
      <c r="Z16">
        <v>4.5</v>
      </c>
      <c r="AA16">
        <f t="shared" si="4"/>
        <v>1.2737094440450732E-2</v>
      </c>
    </row>
    <row r="17" spans="1:27" x14ac:dyDescent="0.25">
      <c r="A17">
        <v>16</v>
      </c>
      <c r="B17">
        <v>2462</v>
      </c>
      <c r="C17">
        <v>5316</v>
      </c>
      <c r="E17">
        <f t="shared" si="0"/>
        <v>2854</v>
      </c>
      <c r="F17">
        <f t="shared" si="1"/>
        <v>2.8540000000000001</v>
      </c>
      <c r="J17">
        <v>5.5689000000000002</v>
      </c>
      <c r="K17">
        <v>7.5999999999999998E-2</v>
      </c>
      <c r="L17">
        <v>9.8100000000000007E-2</v>
      </c>
      <c r="M17">
        <v>0.61150000000000004</v>
      </c>
      <c r="N17">
        <v>2.4426999999999999</v>
      </c>
      <c r="O17">
        <v>16</v>
      </c>
      <c r="P17">
        <v>0.80359999999999998</v>
      </c>
      <c r="Q17">
        <v>1.6555</v>
      </c>
      <c r="R17">
        <v>1.1282000000000001</v>
      </c>
      <c r="S17">
        <v>1.0953999999999999</v>
      </c>
      <c r="T17">
        <f t="shared" si="5"/>
        <v>0.32460000000000011</v>
      </c>
      <c r="U17">
        <f t="shared" si="6"/>
        <v>0.29179999999999995</v>
      </c>
      <c r="V17">
        <f t="shared" si="2"/>
        <v>1.0919147931138633</v>
      </c>
      <c r="W17">
        <f t="shared" si="3"/>
        <v>0.11033519782543094</v>
      </c>
      <c r="X17">
        <v>10.25</v>
      </c>
      <c r="Y17">
        <v>8.25</v>
      </c>
      <c r="Z17">
        <v>5.5</v>
      </c>
      <c r="AA17">
        <f t="shared" si="4"/>
        <v>1.3343903482984032E-2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Taylor Framsted</dc:creator>
  <cp:lastModifiedBy>Nick Taylor Framsted</cp:lastModifiedBy>
  <dcterms:created xsi:type="dcterms:W3CDTF">2021-06-13T22:32:57Z</dcterms:created>
  <dcterms:modified xsi:type="dcterms:W3CDTF">2021-06-18T23:24:31Z</dcterms:modified>
</cp:coreProperties>
</file>