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Cover) Rekap Keseluruhan" sheetId="1" r:id="rId4"/>
    <sheet state="visible" name="Data Wisuda" sheetId="2" r:id="rId5"/>
    <sheet state="visible" name="Perwalian (Aktif)" sheetId="3" r:id="rId6"/>
    <sheet state="visible" name="Lulus" sheetId="4" r:id="rId7"/>
    <sheet state="visible" name="Drop Out" sheetId="5" r:id="rId8"/>
    <sheet state="visible" name="Undur Diri" sheetId="6" r:id="rId9"/>
    <sheet state="visible" name="Meninggal" sheetId="7" r:id="rId10"/>
    <sheet state="hidden" name="Rekap MBKM" sheetId="8" r:id="rId11"/>
  </sheets>
  <definedNames>
    <definedName hidden="1" localSheetId="2" name="_xlnm._FilterDatabase">'Perwalian (Aktif)'!$A$5:$F$1080</definedName>
  </definedNames>
  <calcPr/>
  <extLst>
    <ext uri="GoogleSheetsCustomDataVersion2">
      <go:sheetsCustomData xmlns:go="http://customooxmlschemas.google.com/" r:id="rId12" roundtripDataChecksum="nUjGKhmgQWvoZddvUb+wyl72VmQat+JFALXwPvqU+ug="/>
    </ext>
  </extLst>
</workbook>
</file>

<file path=xl/sharedStrings.xml><?xml version="1.0" encoding="utf-8"?>
<sst xmlns="http://schemas.openxmlformats.org/spreadsheetml/2006/main" count="5945" uniqueCount="2096">
  <si>
    <t>Jumlah Mahasiswa Prodi Teknik Informatika</t>
  </si>
  <si>
    <t>Institut Teknologi Sumatera</t>
  </si>
  <si>
    <t>Tahun Masuk</t>
  </si>
  <si>
    <t>Total Mahasiswa Masuk</t>
  </si>
  <si>
    <t>Lama Studi</t>
  </si>
  <si>
    <t>Lulus</t>
  </si>
  <si>
    <t>Drop Out</t>
  </si>
  <si>
    <t>Undur Diri</t>
  </si>
  <si>
    <t>Lainnya (Wafat, Hilang, dll)</t>
  </si>
  <si>
    <t>Mahasiswa Aktif</t>
  </si>
  <si>
    <t>Total Perwalian Dosen</t>
  </si>
  <si>
    <t>4 Tahun</t>
  </si>
  <si>
    <t>5 Tahun</t>
  </si>
  <si>
    <t>6 Tahun</t>
  </si>
  <si>
    <t>7 Tahun</t>
  </si>
  <si>
    <t>15 Semester</t>
  </si>
  <si>
    <t>Andika Setiawan, S.Kom., M.Cs.</t>
  </si>
  <si>
    <t>Mugi Praseptiawan, S.T., M.Kom</t>
  </si>
  <si>
    <t>Meida Cahyo Untoro, S.Kom., M.Kom</t>
  </si>
  <si>
    <t>Andre Febrianto, S.Kom., M.Eng</t>
  </si>
  <si>
    <t>Radhinka Bagaskara, S.Si.Kom., M.Si., M.Sc.</t>
  </si>
  <si>
    <t>Ilham Firman Ashari, S.Kom., M.T</t>
  </si>
  <si>
    <t>Aidil Afriansyah, S.Kom., M.Kom</t>
  </si>
  <si>
    <t>M Habib Algifari, S.Kom., M.T.I.</t>
  </si>
  <si>
    <t>Eko Dwi Nugroho, S.Kom., M.Cs.</t>
  </si>
  <si>
    <t>Winda Yulita, M.Cs.</t>
  </si>
  <si>
    <t>Miranti Verdiana, M.Si</t>
  </si>
  <si>
    <t>Rajif Agung Yunmar, S.Kom., M.Cs.</t>
  </si>
  <si>
    <t>TUBEL</t>
  </si>
  <si>
    <t>Imam Eko Wicaksono, S.Si., M.Si.</t>
  </si>
  <si>
    <t>Martin Clinton Tosima Manullang, S.T., M.T.</t>
  </si>
  <si>
    <t>I Wayan Wiprayoga Wisesa, S.Kom., M.Kom.</t>
  </si>
  <si>
    <t>Hartanto Tantriawan, S.Kom., M.Kom</t>
  </si>
  <si>
    <t>Total</t>
  </si>
  <si>
    <t>Hafiz Budi Firmansyah, S.Kom., M.Sc.</t>
  </si>
  <si>
    <t>Arkham Zahri Rakhman, S.Kom., M.Eng.</t>
  </si>
  <si>
    <t>Raidah Hanifah, S.T., M.T.</t>
  </si>
  <si>
    <t>Amirul Iqbal, S.Kom., M.Eng</t>
  </si>
  <si>
    <t>Rahman Indra Kesuma, S.Kom. M.Cs.</t>
  </si>
  <si>
    <t>Mohamad Idris, S.Si., M.Sc.</t>
  </si>
  <si>
    <t>Angga Wijaya, S.Si., M.Si.</t>
  </si>
  <si>
    <t>Arief Ichwani, S.Kom., M.Cs</t>
  </si>
  <si>
    <t>No</t>
  </si>
  <si>
    <t>Periode</t>
  </si>
  <si>
    <t>Bulan</t>
  </si>
  <si>
    <t>Jumlah Wisudawan</t>
  </si>
  <si>
    <t>Kriteria</t>
  </si>
  <si>
    <t>Total IPK diatas 3</t>
  </si>
  <si>
    <t>Tepat Waktu</t>
  </si>
  <si>
    <t>Lebih dari 4 tahun</t>
  </si>
  <si>
    <t>-</t>
  </si>
  <si>
    <t>Memuaskan</t>
  </si>
  <si>
    <t>Sangat Memuaskan</t>
  </si>
  <si>
    <t>Pujian</t>
  </si>
  <si>
    <t>NIlai</t>
  </si>
  <si>
    <t>Ganjil 2017/2018</t>
  </si>
  <si>
    <t>Oktober</t>
  </si>
  <si>
    <t>Total Lulusan</t>
  </si>
  <si>
    <t>Ganjil 2018/2019</t>
  </si>
  <si>
    <t>% Lulus Tepat Waktu</t>
  </si>
  <si>
    <t>Ganjil 2019/2020</t>
  </si>
  <si>
    <t>% IPK Diatas 3</t>
  </si>
  <si>
    <t>Genap 2019/2020</t>
  </si>
  <si>
    <t>Maret</t>
  </si>
  <si>
    <t>% Predikat lulusan "-"</t>
  </si>
  <si>
    <t>Ganjil 2020/2021</t>
  </si>
  <si>
    <t>Juli</t>
  </si>
  <si>
    <t>% Predikat lulusan "Memuaskan"</t>
  </si>
  <si>
    <t>% Predikat lulusan "Sangat Memuaskan"</t>
  </si>
  <si>
    <t>Genap 2020/2021</t>
  </si>
  <si>
    <t>% Predikat lulusan "Pujian"</t>
  </si>
  <si>
    <t>Ganjil 2021/2022</t>
  </si>
  <si>
    <t>Genap 2021/2022</t>
  </si>
  <si>
    <t>Ganjil 2022/2023</t>
  </si>
  <si>
    <t>Genap 2022/2023</t>
  </si>
  <si>
    <t>Mei</t>
  </si>
  <si>
    <t>Ganjil 2023/2024</t>
  </si>
  <si>
    <t>September</t>
  </si>
  <si>
    <t>November</t>
  </si>
  <si>
    <t>Genap 2023/2024</t>
  </si>
  <si>
    <t>REKAP PERWALIAN MAHASISWA AKTIF</t>
  </si>
  <si>
    <t>PROGRAM STUDI TEKNIK INFORMATIKA</t>
  </si>
  <si>
    <t>Total Mahasiswa Aktif Perangkatan</t>
  </si>
  <si>
    <t>INSTITUT TEKNOLOGI SUMATERA</t>
  </si>
  <si>
    <t>NIM</t>
  </si>
  <si>
    <t>Nama Mahasiswa</t>
  </si>
  <si>
    <t>Angkatan</t>
  </si>
  <si>
    <t>Nama Dosen Wali Lama</t>
  </si>
  <si>
    <t>Nama Dosen Wali Baru</t>
  </si>
  <si>
    <t>Mahasiswa</t>
  </si>
  <si>
    <t xml:space="preserve">Total </t>
  </si>
  <si>
    <t>MUHAMMAD YAFI FAHMI</t>
  </si>
  <si>
    <t>M RIZKI RAMADHAN</t>
  </si>
  <si>
    <t>NICOLAUS EDWARDO FELIX</t>
  </si>
  <si>
    <t>RATU MEGA APRILLIA</t>
  </si>
  <si>
    <t>CHRISTIO DANNY GRATIA AMBARITA</t>
  </si>
  <si>
    <t>Jeans Prima Simaremare</t>
  </si>
  <si>
    <t>Adila Gita Risnanda</t>
  </si>
  <si>
    <t>Titis Prawilas Sari</t>
  </si>
  <si>
    <t>Anggara Maulana Mafdivia</t>
  </si>
  <si>
    <t>YOSE ALLOISIUS SARAGIH</t>
  </si>
  <si>
    <t>ROBBY LEGITRA KURNIAWAN</t>
  </si>
  <si>
    <t>YANWARDO FLORENSIUS SITANGGANG</t>
  </si>
  <si>
    <t>ROZI ALQOMAR</t>
  </si>
  <si>
    <t>CIKAL ARVI YULIAWAN</t>
  </si>
  <si>
    <t>TEO RASYID PRAWIRANEGARA</t>
  </si>
  <si>
    <t>Tasya Karinda Wardani</t>
  </si>
  <si>
    <t>Daniel Rinaldi, S.T., M.Eng.</t>
  </si>
  <si>
    <t>Yosefin Patricia Saragih</t>
  </si>
  <si>
    <t>Aldi Indrawan</t>
  </si>
  <si>
    <t>Muhammad Haidar Rais</t>
  </si>
  <si>
    <t>MUHAMMAD RIZKY PRATAMA</t>
  </si>
  <si>
    <t>GUSTI NUGROHO</t>
  </si>
  <si>
    <t>Andika Haris Pratama</t>
  </si>
  <si>
    <t>RIWANDY</t>
  </si>
  <si>
    <t>SAID RIZKI ABIZARD</t>
  </si>
  <si>
    <t>RAHMAN AMARULLAH SIREGAR</t>
  </si>
  <si>
    <t>DENIESH NATHANAEL VIRGINIEL</t>
  </si>
  <si>
    <t>Dewa Ayu Putu Widiasari</t>
  </si>
  <si>
    <t>Hendri Triputra</t>
  </si>
  <si>
    <t>STEVEN HERMADONI</t>
  </si>
  <si>
    <t>ADE AGAM PRATAMA</t>
  </si>
  <si>
    <t>MUHAMMAD TELAGA NUR HANDI NINDITA</t>
  </si>
  <si>
    <t>Liga Septian</t>
  </si>
  <si>
    <t>Rexi Laroibafih</t>
  </si>
  <si>
    <t>Muhammad Ariq Rafi</t>
  </si>
  <si>
    <t>YOHANNES FRANSISCO SILAEN</t>
  </si>
  <si>
    <t>NAUFAL IRVANSYAH</t>
  </si>
  <si>
    <t>Amirul Iqbal, S.Kom., M.Eng.</t>
  </si>
  <si>
    <t>RAHMAT RIZKY MUHARRAM</t>
  </si>
  <si>
    <t>HAMIDAH FIROOS</t>
  </si>
  <si>
    <t>SYABANA MINGGUS NOVIANTOSA</t>
  </si>
  <si>
    <t>MUHAMMAD ICHSAN RAMADHAN</t>
  </si>
  <si>
    <t>APRIAN YUSUF NUGROHO</t>
  </si>
  <si>
    <t>Andika Setiawan,S.Kom.,M.Cs.</t>
  </si>
  <si>
    <t>ADJIE SURYA NUGRAHA</t>
  </si>
  <si>
    <t>ERDY FITRIANSYAH</t>
  </si>
  <si>
    <t>RAMADHANU BRITAN LINARDI</t>
  </si>
  <si>
    <t>STEVEN ELKAN HUTAURUK</t>
  </si>
  <si>
    <t>NUR MUHAMMAD HUSEIN PAKU ALAMSYAH</t>
  </si>
  <si>
    <t>IRFAN HIDAYAT</t>
  </si>
  <si>
    <t>Hizkia Herbin Jeremia Naibaho</t>
  </si>
  <si>
    <t>Adelia Yasmin</t>
  </si>
  <si>
    <t>Sony Raihan Putra Butar butar</t>
  </si>
  <si>
    <t>Muhammad Dewa Pratama</t>
  </si>
  <si>
    <t>Dandi Yudistira</t>
  </si>
  <si>
    <t>Ilman Abdillah</t>
  </si>
  <si>
    <t>Ester Efritira</t>
  </si>
  <si>
    <t>Tubagus Dinda Maulid</t>
  </si>
  <si>
    <t>MUHAMMAD HILMI HIDAYAT</t>
  </si>
  <si>
    <t>SICILLIA PUTRI AISYAH</t>
  </si>
  <si>
    <t>MUHAMMAD RIZKY NILHAM PERDANA</t>
  </si>
  <si>
    <t>Y. DIMAS DISTI ARIANTO</t>
  </si>
  <si>
    <t>FITRI ANDANI SYANUR</t>
  </si>
  <si>
    <t>RAHMAT RAMADHAN</t>
  </si>
  <si>
    <t>MICHAEL JIREH MARTUA</t>
  </si>
  <si>
    <t>AYU AFIFAH</t>
  </si>
  <si>
    <t>alfha ridho akira</t>
  </si>
  <si>
    <t>ANGGA KURNIA</t>
  </si>
  <si>
    <t>Slamet Nugroho</t>
  </si>
  <si>
    <t>Nestiawan Ferdiyanto</t>
  </si>
  <si>
    <t>AKHBARONA SYANULIN</t>
  </si>
  <si>
    <t>SULTAN RAFFY</t>
  </si>
  <si>
    <t>Oktaviana Rinda Sari</t>
  </si>
  <si>
    <t>Mahdia Nisrina Maharani M</t>
  </si>
  <si>
    <t>Ridho Akbar Syah</t>
  </si>
  <si>
    <t>Alma Werdi Mora Hutasuhut</t>
  </si>
  <si>
    <t>HENDRY KURNIAWAN</t>
  </si>
  <si>
    <t>MUHAMMAD IQBAL</t>
  </si>
  <si>
    <t>Aminudin Fadila</t>
  </si>
  <si>
    <t>Radha Chandra Purnamasy</t>
  </si>
  <si>
    <t>Dimas Aprilian Sulaiman Putra</t>
  </si>
  <si>
    <t>DITA ALVIUNI PUTRI</t>
  </si>
  <si>
    <t>VINCENTIUS YUDHA RYFANDI</t>
  </si>
  <si>
    <t>EZRA KORNEL ARTHUR NAIBAHO</t>
  </si>
  <si>
    <t>HERIDHO</t>
  </si>
  <si>
    <t>YOSIA GILBERT WUATEN</t>
  </si>
  <si>
    <t>Yeriko Thomas Napitupulu</t>
  </si>
  <si>
    <t>SABRINA ZAHRA SALSABILA</t>
  </si>
  <si>
    <t>ALDI PUBIANGGA</t>
  </si>
  <si>
    <t>MUHAMMAD ABDUL HAKIM</t>
  </si>
  <si>
    <t>ACKYRA ANUGRAH MEIDIAN SIBARANI</t>
  </si>
  <si>
    <t>Farhan Herliansyah</t>
  </si>
  <si>
    <t>Defangga Aby Vonega</t>
  </si>
  <si>
    <t>Daffa Ali Muhammad</t>
  </si>
  <si>
    <t>Muhammad Habibi Ramadhan</t>
  </si>
  <si>
    <t>Hafiz Amrullah</t>
  </si>
  <si>
    <t>Aidil Afriansyah, S.Kom., M.kom.</t>
  </si>
  <si>
    <t>AZHAR MUKHLISIN</t>
  </si>
  <si>
    <t>ARYO KUSUMA</t>
  </si>
  <si>
    <t>Regen Raja Putra Simatupang</t>
  </si>
  <si>
    <t>AULIA THOMI FIKRIANSYAH</t>
  </si>
  <si>
    <t>Bintang Yosafat Putra</t>
  </si>
  <si>
    <t>Elma Dyanatasha</t>
  </si>
  <si>
    <t>GIBRAN BASYAYEF</t>
  </si>
  <si>
    <t>Ellya Rosanti</t>
  </si>
  <si>
    <t>Perdana Raga Winata</t>
  </si>
  <si>
    <t>Punky Wijayanto M</t>
  </si>
  <si>
    <t>Arvenda Budi Anggara</t>
  </si>
  <si>
    <t>A. Aldi Setiawan</t>
  </si>
  <si>
    <t>Yusril Iskandar harahap</t>
  </si>
  <si>
    <t>Clarisa Tri Handayani</t>
  </si>
  <si>
    <t>Muhammad Bayu Pradana</t>
  </si>
  <si>
    <t>ROBI SETIAWAN</t>
  </si>
  <si>
    <t>Kevin Djorgy Sitepu</t>
  </si>
  <si>
    <t>FATHIMATUL MAHMUDZAH</t>
  </si>
  <si>
    <t>Daffa Praramadhana</t>
  </si>
  <si>
    <t>Hasiholan Owen Ambarita</t>
  </si>
  <si>
    <t>Wilando Putrayuda</t>
  </si>
  <si>
    <t>Muhammad Farhan</t>
  </si>
  <si>
    <t>Geizka Rozilia Ruicosta</t>
  </si>
  <si>
    <t>Muhammad Faiz Ramadhan</t>
  </si>
  <si>
    <t>Syifa Syauqiyah</t>
  </si>
  <si>
    <t>CHANTIKA AURRELIA</t>
  </si>
  <si>
    <t>Dina Cindi Pangestu</t>
  </si>
  <si>
    <t>Billy Rafiano Octova</t>
  </si>
  <si>
    <t>RAYHAN ATHALLA GHIFARY</t>
  </si>
  <si>
    <t>Muhammad Naufal Ghani</t>
  </si>
  <si>
    <t>Tri Aji Bagaskara</t>
  </si>
  <si>
    <t>Cahya Andy Mareza</t>
  </si>
  <si>
    <t>Eben Haezer Perangin Angin</t>
  </si>
  <si>
    <t>Muhammad Faqih</t>
  </si>
  <si>
    <t>Rantika</t>
  </si>
  <si>
    <t>Rahmat Miladi</t>
  </si>
  <si>
    <t>Melinda Br Situmorang</t>
  </si>
  <si>
    <t>Yovan Mayliano Gultom</t>
  </si>
  <si>
    <t>MUHAMMAD YAHYA AYYASHY MUJAHIDAN</t>
  </si>
  <si>
    <t>MOCHAMAD NAFIS AKMALUSSYIFA</t>
  </si>
  <si>
    <t>Dwi Pangga Sinurat</t>
  </si>
  <si>
    <t>Hamas Azhar</t>
  </si>
  <si>
    <t>MUHAMMAD DAFFA MASSIMILIANO</t>
  </si>
  <si>
    <t>DIMAS AQSHAL PRIMADAFFA</t>
  </si>
  <si>
    <t>Farid Anfasha Nurhalim</t>
  </si>
  <si>
    <t>Dhia Fahmi Ghufron</t>
  </si>
  <si>
    <t>Husliana Pratiwi</t>
  </si>
  <si>
    <t>Whendric Lamsehat Siburian</t>
  </si>
  <si>
    <t>Ahmad Syafarudin</t>
  </si>
  <si>
    <t>Fajar Tegar Nugraha</t>
  </si>
  <si>
    <t>Uni Andriani Sitohang</t>
  </si>
  <si>
    <t>Salman Illiyin Gustian</t>
  </si>
  <si>
    <t>Rifan Firmansyah</t>
  </si>
  <si>
    <t>Desi Togi Sintauli Tambunan</t>
  </si>
  <si>
    <t>Stefanus Erik Morales Simanjuntak</t>
  </si>
  <si>
    <t>Makruf Alkarkhi</t>
  </si>
  <si>
    <t>Andry Herwansyah</t>
  </si>
  <si>
    <t>Ahmad Adriansyah Hasibuan</t>
  </si>
  <si>
    <t>Aldian Farhan Putra</t>
  </si>
  <si>
    <t>ATHIF NAJMUDIN</t>
  </si>
  <si>
    <t>Dionisius Guido Sihotang</t>
  </si>
  <si>
    <t>Fahri Setiawan</t>
  </si>
  <si>
    <t>ORVILLE FIGO EL ISLAMI</t>
  </si>
  <si>
    <t>BENI CAHYADI</t>
  </si>
  <si>
    <t>Tamara Dwi Rahmadhona</t>
  </si>
  <si>
    <t>Mayang Hermanda Anggraini</t>
  </si>
  <si>
    <t>JAYSYU MUHAMMAD SHOBRON WAJDI</t>
  </si>
  <si>
    <t>MUHAMMAD FARISI ZATWARA PUTRA UNYI</t>
  </si>
  <si>
    <t>RIAN DIKA ERLANGGA</t>
  </si>
  <si>
    <t>Aldo Setiawan</t>
  </si>
  <si>
    <t>Akbar Hidayat</t>
  </si>
  <si>
    <t>Heksa Dananjaya</t>
  </si>
  <si>
    <t>Natalia Sagita Marisol</t>
  </si>
  <si>
    <t>Tom Perdana Tampubolon</t>
  </si>
  <si>
    <t>Tresna Ayu Vania</t>
  </si>
  <si>
    <t>Vina Lystia Utami</t>
  </si>
  <si>
    <t>Sekar Alit Istiqomah</t>
  </si>
  <si>
    <t>Muhammad Wirasena Ichsan Putra</t>
  </si>
  <si>
    <t>AKBAR MAULANA</t>
  </si>
  <si>
    <t>Taufiq Ahmad Maulana</t>
  </si>
  <si>
    <t>AURIGA FARHAN RIZKIADHY</t>
  </si>
  <si>
    <t>Alloisius Fritz Gerald Winalda Sipayung</t>
  </si>
  <si>
    <t>PIPIT NIZARIA</t>
  </si>
  <si>
    <t>JOYAPUL HANSCALVIN PANJAITAN</t>
  </si>
  <si>
    <t>M. RISKI AZIZ</t>
  </si>
  <si>
    <t>IQBAL AMRULLOH</t>
  </si>
  <si>
    <t>Rendy Noor Darmawan</t>
  </si>
  <si>
    <t>LUCKY FEBRIAN</t>
  </si>
  <si>
    <t>M. Anwar Ibrahim</t>
  </si>
  <si>
    <t>Dodi Devrian Andrianto</t>
  </si>
  <si>
    <t>Rian Andri Waskito</t>
  </si>
  <si>
    <t>Fadhillah Azhar Alsani</t>
  </si>
  <si>
    <t>Muhammad A.M Hikar Syahrial</t>
  </si>
  <si>
    <t>Joy Aloita Sembiring</t>
  </si>
  <si>
    <t>Ridho Liwardana</t>
  </si>
  <si>
    <t>Gilang Ashari Abimanyu</t>
  </si>
  <si>
    <t>FAUSTINE ELVARETTA TAMBILA</t>
  </si>
  <si>
    <t>FAISAL KHAIRUL FASHA</t>
  </si>
  <si>
    <t>RYCO AFTA GIAN AIDIL</t>
  </si>
  <si>
    <t>ALVIAN MANSHURIN</t>
  </si>
  <si>
    <t>MARTATIA AMANDA</t>
  </si>
  <si>
    <t>DINI SAFITRI</t>
  </si>
  <si>
    <t>ANDRE RIANTASA WIJAYA</t>
  </si>
  <si>
    <t>DIAS MORELLO SEMBIRING</t>
  </si>
  <si>
    <t>MUHAMMAD HAIKAL FAUZANANDA</t>
  </si>
  <si>
    <t>EMIRSSYAH PUTRA</t>
  </si>
  <si>
    <t>PANDU WIRATAMA</t>
  </si>
  <si>
    <t>Rizqi Fiesta Febrianto</t>
  </si>
  <si>
    <t>Nurul Fikri</t>
  </si>
  <si>
    <t>Fatya Asti Utami</t>
  </si>
  <si>
    <t>Christian</t>
  </si>
  <si>
    <t>Wella Amanda</t>
  </si>
  <si>
    <t>Indra Jaya Putra</t>
  </si>
  <si>
    <t>Devi Kurnia</t>
  </si>
  <si>
    <t>Maura Diviarani</t>
  </si>
  <si>
    <t>Imam Windharko</t>
  </si>
  <si>
    <t>Shah Raja Abdullah Al Turtusi</t>
  </si>
  <si>
    <t>Muhammad Duta Faturrahman</t>
  </si>
  <si>
    <t>FACHRI AHMAD</t>
  </si>
  <si>
    <t>ILHAM FADHLUR RAHMAN</t>
  </si>
  <si>
    <t>Ahmad Advissalam Pakaya</t>
  </si>
  <si>
    <t>DICKO AZRINALDI</t>
  </si>
  <si>
    <t>Nadhea Deni Putri</t>
  </si>
  <si>
    <t>RENDI MUHAMMAD FAJRI</t>
  </si>
  <si>
    <t>HILMANDA PANJI ORIENSKI</t>
  </si>
  <si>
    <t>HANS BONATUA BATUBARA</t>
  </si>
  <si>
    <t>DODI RIFAI SIHOMBING</t>
  </si>
  <si>
    <t>RAJA JOSUA SIMANUNGKALIT</t>
  </si>
  <si>
    <t>Duta Rega Rolindo Simorangkir</t>
  </si>
  <si>
    <t>FAJAR MAULANA</t>
  </si>
  <si>
    <t>Michael Pascalis Simanjuntak</t>
  </si>
  <si>
    <t>Jhon Penator Sianturi</t>
  </si>
  <si>
    <t>Alvin Chaigi Barus</t>
  </si>
  <si>
    <t>Kevinsien Heldrayetno</t>
  </si>
  <si>
    <t>MUHAMMAD NUR AZIZ</t>
  </si>
  <si>
    <t>Bagus Ardin Saputra</t>
  </si>
  <si>
    <t>NABILLA PUTRI MAHARANI</t>
  </si>
  <si>
    <t>YUSTAF KUSUMA ABI AL YASID</t>
  </si>
  <si>
    <t>Edo Sani</t>
  </si>
  <si>
    <t>Merysah</t>
  </si>
  <si>
    <t>FATKHAN AZIEZ SUFFI</t>
  </si>
  <si>
    <t>M. Herton Amarta Buana</t>
  </si>
  <si>
    <t>REYHAN GANDARESTA</t>
  </si>
  <si>
    <t>RAHMA WATI</t>
  </si>
  <si>
    <t>Justin Halim</t>
  </si>
  <si>
    <t>HENDRI ALDI ZULFAN</t>
  </si>
  <si>
    <t>Andhika Marcelino Purwanto</t>
  </si>
  <si>
    <t>ICHZA AULIYA GUMILAR</t>
  </si>
  <si>
    <t>Fanesa Hadi Pramana</t>
  </si>
  <si>
    <t>ROBBY BANGSAWAN</t>
  </si>
  <si>
    <t>ANDRI SETIAWAN</t>
  </si>
  <si>
    <t>VINSENSIUS ROBBY ANGGARA</t>
  </si>
  <si>
    <t>Moch Pratama Hidayat</t>
  </si>
  <si>
    <t>Fujita Rahmah</t>
  </si>
  <si>
    <t>Rizky Fahreza Gusti</t>
  </si>
  <si>
    <t>Michelle Ayu Nastiti</t>
  </si>
  <si>
    <t>Jossy Raya Gopasda Saragih</t>
  </si>
  <si>
    <t>Randika Sagala</t>
  </si>
  <si>
    <t>Murliana</t>
  </si>
  <si>
    <t>M. Fikri Damar Muchtarom</t>
  </si>
  <si>
    <t>Dinda Sela Listiana</t>
  </si>
  <si>
    <t>Rafi Ramadhan Pratama</t>
  </si>
  <si>
    <t>Muhammad Maulana</t>
  </si>
  <si>
    <t>Andro Sigit Kurniawan Jati</t>
  </si>
  <si>
    <t>Bobby Julian Akbar</t>
  </si>
  <si>
    <t>Gracia Sherianta Br Sitepu</t>
  </si>
  <si>
    <t>Arum Rahmawati</t>
  </si>
  <si>
    <t>Tumbur Aprian Simorangkir</t>
  </si>
  <si>
    <t>Naufal Rotif Dewanto</t>
  </si>
  <si>
    <t>MUHAMMAD ALHAFIZ</t>
  </si>
  <si>
    <t>ALFIAN KAFILAH BA`ITS</t>
  </si>
  <si>
    <t>AZKA MUZHAFFAR SUTAWIDJAJA</t>
  </si>
  <si>
    <t>TEGAR ABIMANYU</t>
  </si>
  <si>
    <t>ELGANIA AULIA GEMINTANG</t>
  </si>
  <si>
    <t>M. SHOHIBUL ANAM</t>
  </si>
  <si>
    <t>MUHAMMAD QOMARUDIN</t>
  </si>
  <si>
    <t>Afif Malik Azhar</t>
  </si>
  <si>
    <t>Rahman Pajri</t>
  </si>
  <si>
    <t>ERICHO ALDO FIRANO</t>
  </si>
  <si>
    <t>HANIF PUTRA AGUSTA</t>
  </si>
  <si>
    <t>ALGA FIKY</t>
  </si>
  <si>
    <t>IQBAL ALFARIZI</t>
  </si>
  <si>
    <t>Adi Sulaksono</t>
  </si>
  <si>
    <t>Tara Nadani Mozart</t>
  </si>
  <si>
    <t>Muhamad Bintang Fitriatuderajat</t>
  </si>
  <si>
    <t>Annike Stella Cova</t>
  </si>
  <si>
    <t>Lidia Alvionisya Alami</t>
  </si>
  <si>
    <t>Irsan Romardi Harahap</t>
  </si>
  <si>
    <t>Naufal Taufiq Ridwan</t>
  </si>
  <si>
    <t>Christopher Gilbert Bontor Rumapea</t>
  </si>
  <si>
    <t>Sultan Ahmad Alfath</t>
  </si>
  <si>
    <t>Fitra Ilyasa</t>
  </si>
  <si>
    <t>Revan Fauzi Algifari</t>
  </si>
  <si>
    <t>Jesika Putri</t>
  </si>
  <si>
    <t>DANIEL ALBERTUS TURNIP</t>
  </si>
  <si>
    <t>BILHAQ AVI DEWANTARA</t>
  </si>
  <si>
    <t>Syafira Wulandari</t>
  </si>
  <si>
    <t>ALYA DIAN RISDA</t>
  </si>
  <si>
    <t>MONICA ADELLA AISYAH RENALDI</t>
  </si>
  <si>
    <t>MUHAMMAD NUUR ARINDA MARREZKA</t>
  </si>
  <si>
    <t>GERY MELIA SUWANDA</t>
  </si>
  <si>
    <t>MUHAMMAD RAFIIF ALFARUQ ZAMZAM</t>
  </si>
  <si>
    <t>Dewi Anggraini</t>
  </si>
  <si>
    <t>MUHAMMAD HADI ARSA</t>
  </si>
  <si>
    <t>Abi Luthfi Ramdan Fadhillah</t>
  </si>
  <si>
    <t>MUHAMMAD IBNU PRAYOGI</t>
  </si>
  <si>
    <t>Fadhilah Fauza Hamda</t>
  </si>
  <si>
    <t>RYAN ERNANDA</t>
  </si>
  <si>
    <t>Dean Andhika Ramadhan</t>
  </si>
  <si>
    <t>MUHAMMAD ZADA RIZKI</t>
  </si>
  <si>
    <t>Daffa Sandri Ramadhan</t>
  </si>
  <si>
    <t>MUHAMMAD ELANG PERMADANI</t>
  </si>
  <si>
    <t>Ferawati Manurung</t>
  </si>
  <si>
    <t>AQSAL YAZID SETIAWAN</t>
  </si>
  <si>
    <t>KAFINDO EBENOV SIMBOLON</t>
  </si>
  <si>
    <t>CHATERINE SIDABUTAR</t>
  </si>
  <si>
    <t>AZKA HAFIDZ ASIANTO</t>
  </si>
  <si>
    <t>DANDY ARKANDHIYA PUTRA</t>
  </si>
  <si>
    <t>MUHAMMAD ALFAHMI IRFAN</t>
  </si>
  <si>
    <t>ALIEF ARRLY PRASETYO</t>
  </si>
  <si>
    <t>MARCHELL MANURUNG</t>
  </si>
  <si>
    <t>TOMU PETRA MANOGARI NAHULAE</t>
  </si>
  <si>
    <t>Namira Aulia</t>
  </si>
  <si>
    <t>RIYAN KHOIRI SIREGAR</t>
  </si>
  <si>
    <t>Jody Fabian Lingga</t>
  </si>
  <si>
    <t>Rendy Prayoga</t>
  </si>
  <si>
    <t>Muhammad Fida Raditya</t>
  </si>
  <si>
    <t>Reski Kurniawan</t>
  </si>
  <si>
    <t>FAUZAN TOFIKANAGARI KUMANDANG</t>
  </si>
  <si>
    <t>Shakira Fairuz Putri</t>
  </si>
  <si>
    <t>AHMAD NADHIF MU`AFA</t>
  </si>
  <si>
    <t>MUHAMMAD RAFI IRFAN LUBIS</t>
  </si>
  <si>
    <t>KRISNA SAPUTRA</t>
  </si>
  <si>
    <t>Mohammad Al Muktabar</t>
  </si>
  <si>
    <t>Azlin Nafisa Irwani</t>
  </si>
  <si>
    <t>DHILAN SEPTA YUDHA</t>
  </si>
  <si>
    <t>ZOINTA RAS BANGUN</t>
  </si>
  <si>
    <t>JACKY Z.M SIHOMBING</t>
  </si>
  <si>
    <t>Irwanto Yezekiel Sihotang</t>
  </si>
  <si>
    <t>RAJA SAPUTERA</t>
  </si>
  <si>
    <t>AFIF SYAIFULLAH FATTAH</t>
  </si>
  <si>
    <t>BULAN NINDYA SAPTA SAPUTRI</t>
  </si>
  <si>
    <t>AARON NOAH KALALO</t>
  </si>
  <si>
    <t>Reza Chairul Manam</t>
  </si>
  <si>
    <t>Anisa Prasetya</t>
  </si>
  <si>
    <t>Sarlini</t>
  </si>
  <si>
    <t>William Rusli</t>
  </si>
  <si>
    <t>Ahmad Fadillah</t>
  </si>
  <si>
    <t>Johannes Agusto Lilipaly</t>
  </si>
  <si>
    <t>Albi R. Suseno</t>
  </si>
  <si>
    <t>Revansa Helsa Kuswana</t>
  </si>
  <si>
    <t>Oloan Soaloon Napitupulu</t>
  </si>
  <si>
    <t>Ferdy. M</t>
  </si>
  <si>
    <t>Joy Arta Br Sitinjak</t>
  </si>
  <si>
    <t>M. AL FAIRUZ SWARI</t>
  </si>
  <si>
    <t>GALIH RAMADHAN</t>
  </si>
  <si>
    <t>MUHAMMAD KHADZIQ</t>
  </si>
  <si>
    <t>YUSUF HAFIDZ</t>
  </si>
  <si>
    <t>EDINTA BAHAGIA</t>
  </si>
  <si>
    <t>BAGASYAH KUSETYOUTOMO DHONANUR`HAKIIM</t>
  </si>
  <si>
    <t>Satrio Maruli Jaya Sianturi</t>
  </si>
  <si>
    <t>NOVIANA GRESITA BR. PERANGIN ANGIN</t>
  </si>
  <si>
    <t>DZAKKIR LATIFAN MAKARIM</t>
  </si>
  <si>
    <t>YUDHA KURNIA PRATAMA</t>
  </si>
  <si>
    <t>SAYYID CHALIL AZRA</t>
  </si>
  <si>
    <t>MUFLIHIN ATTAMI</t>
  </si>
  <si>
    <t>Chrisnico Alexander Hutapea</t>
  </si>
  <si>
    <t>YUSUF FADILLAH AHMAD</t>
  </si>
  <si>
    <t>SYAFIRA ALIFFINDA KOMALA</t>
  </si>
  <si>
    <t>TEGAR ARGIE DESMONDA</t>
  </si>
  <si>
    <t>Ferli Andriansyah</t>
  </si>
  <si>
    <t>Rangga Ndaru Anggoro</t>
  </si>
  <si>
    <t>Pandu Firmanto</t>
  </si>
  <si>
    <t>Mila Oktaviani</t>
  </si>
  <si>
    <t>Adli Mustofa</t>
  </si>
  <si>
    <t>Nabila Muthia Putri</t>
  </si>
  <si>
    <t>Akhmad Fahrizal</t>
  </si>
  <si>
    <t>Rio Prasetyo</t>
  </si>
  <si>
    <t>Dwi Ananda Rizky</t>
  </si>
  <si>
    <t>Najib Wiharjanto</t>
  </si>
  <si>
    <t>Muhammad Affan Sa`id</t>
  </si>
  <si>
    <t>Nashirotul Maftuha</t>
  </si>
  <si>
    <t>Ilham Scesar Erlangga</t>
  </si>
  <si>
    <t>Sinta Dwi Putri</t>
  </si>
  <si>
    <t>Robi Hardinata</t>
  </si>
  <si>
    <t>Rauli Sipakkar</t>
  </si>
  <si>
    <t>Andika Rizki Ramadhan</t>
  </si>
  <si>
    <t>Ardhito Saputra</t>
  </si>
  <si>
    <t>Hariando Muthi</t>
  </si>
  <si>
    <t>Raihan Alghiffari</t>
  </si>
  <si>
    <t>Muhammad Rozin Asy Syaddad</t>
  </si>
  <si>
    <t>Basrunki Siburian</t>
  </si>
  <si>
    <t>Muhammad Muslim Nur Wahyudi</t>
  </si>
  <si>
    <t>Carin Akiela Amanda</t>
  </si>
  <si>
    <t>PANDU WAHYUDI</t>
  </si>
  <si>
    <t>Yogi Immanuel Pinem</t>
  </si>
  <si>
    <t>Denny Prayoga Setiawan Halim</t>
  </si>
  <si>
    <t>Astari Kinanti Putri Rei</t>
  </si>
  <si>
    <t>Rangga Pratama Sadri</t>
  </si>
  <si>
    <t>Debora Sidabutar</t>
  </si>
  <si>
    <t>Nurroni</t>
  </si>
  <si>
    <t>Marshall Ramdhani</t>
  </si>
  <si>
    <t>NASRUL ALFIN PRASSETYO</t>
  </si>
  <si>
    <t>RAYHAN AHMAD RIZALULLAH</t>
  </si>
  <si>
    <t>RENDY APRIANSYAH. S</t>
  </si>
  <si>
    <t>INTAN OKTAVIA</t>
  </si>
  <si>
    <t>Satria Fattan Granada</t>
  </si>
  <si>
    <t>FRANCOIS NOVALENTINO SINURAT</t>
  </si>
  <si>
    <t>IRWAN FERDI KUSWENDI</t>
  </si>
  <si>
    <t>FAUZAN</t>
  </si>
  <si>
    <t>Fransiskus Xaverius Gunawan</t>
  </si>
  <si>
    <t>Raden Ayu Luna Az Zahra</t>
  </si>
  <si>
    <t>RIVALDI YONATHAN NAINGGOLAN</t>
  </si>
  <si>
    <t>ATTAR AKRAM ABDILLAH</t>
  </si>
  <si>
    <t>M. Guntur Al Baihaqi</t>
  </si>
  <si>
    <t>ANNISA ATHAYA NAHAR</t>
  </si>
  <si>
    <t>VEBIE YOSEVA THERESIA PASARIBU</t>
  </si>
  <si>
    <t>Andreas Pascalis Tristan</t>
  </si>
  <si>
    <t>ZIKRA DAFFA SAPUTRA</t>
  </si>
  <si>
    <t>Nova Yutavia</t>
  </si>
  <si>
    <t>INORI MUIRA SITANGGANG</t>
  </si>
  <si>
    <t>FARHAN KURNIAWAN RONI</t>
  </si>
  <si>
    <t>Defin Surjaniah</t>
  </si>
  <si>
    <t>MUHAMMAD RAZZAN RAMADHAN</t>
  </si>
  <si>
    <t>Muhammad Addin</t>
  </si>
  <si>
    <t>DAVE NATHANAEL ANTHONIUS</t>
  </si>
  <si>
    <t>Tiara Azkiya</t>
  </si>
  <si>
    <t>Putri Naftali Manurung</t>
  </si>
  <si>
    <t>Leonardo Alfontus Mende Sirait</t>
  </si>
  <si>
    <t>HASNA DHIYA AZIZAH</t>
  </si>
  <si>
    <t>Novia Eka Putri</t>
  </si>
  <si>
    <t>Rozan Zaky</t>
  </si>
  <si>
    <t>ANTONIUS MUNTHE</t>
  </si>
  <si>
    <t>Fandu Dipo Anderson</t>
  </si>
  <si>
    <t>ABDI MASKUR MUTAQIN</t>
  </si>
  <si>
    <t>Richard Arya Winarta</t>
  </si>
  <si>
    <t>IGNATIUS KRISNA ISSAPUTRA</t>
  </si>
  <si>
    <t>ERNITA</t>
  </si>
  <si>
    <t>Kevin Pratama Setiawan</t>
  </si>
  <si>
    <t>G. BINTANG ANDROMEDA</t>
  </si>
  <si>
    <t>VANIA ANGELICA KUSUMA PUTRI NABABAN</t>
  </si>
  <si>
    <t>MAR`I MUHAMMAD</t>
  </si>
  <si>
    <t>Ahmad Dwiky Zerro Dixxon</t>
  </si>
  <si>
    <t>MIFTAH HASAN HADI MOHTAR</t>
  </si>
  <si>
    <t>Muhammad Ridho Sandi Kurniawan</t>
  </si>
  <si>
    <t>ANNISA CHECILIA ASTUTI</t>
  </si>
  <si>
    <t>Hafiza Eka Ramadhini</t>
  </si>
  <si>
    <t>TIARA PUTRI ELISA</t>
  </si>
  <si>
    <t>GALIN NICHOLA GIBRAN</t>
  </si>
  <si>
    <t>ADRIANSYAH RAMADHAN</t>
  </si>
  <si>
    <t>NATASYA ATE MALEM BANGUN</t>
  </si>
  <si>
    <t>SHAKIRA PUTRI ABRAR</t>
  </si>
  <si>
    <t>HENRY CARNEGIE</t>
  </si>
  <si>
    <t>DHIAN ADI NUGRAHA</t>
  </si>
  <si>
    <t>Rama Aldiaksa Supi</t>
  </si>
  <si>
    <t>STEFEN TJUNG</t>
  </si>
  <si>
    <t>AGINDA DUFIRA</t>
  </si>
  <si>
    <t>DIMAS SAPUTRA</t>
  </si>
  <si>
    <t>GIOVANNI LUCY FAUSTINE SITOMPUL</t>
  </si>
  <si>
    <t>RAFLI HAFIDZ FADILAH</t>
  </si>
  <si>
    <t>David Gunawan</t>
  </si>
  <si>
    <t>QAISYA DWI ARYANA</t>
  </si>
  <si>
    <t>LOUIS PASKALIS GINTING</t>
  </si>
  <si>
    <t>Daris Fikri Zhalifunnas</t>
  </si>
  <si>
    <t>Arsyadana Estu Aziz</t>
  </si>
  <si>
    <t>Gabriel Fico Darius</t>
  </si>
  <si>
    <t>AYU LASESARI ANJAKESUMA</t>
  </si>
  <si>
    <t>Maharani Triza Putri</t>
  </si>
  <si>
    <t>JUAN VERREL TANUWIJAYA</t>
  </si>
  <si>
    <t>ELINCA SAVINA</t>
  </si>
  <si>
    <t>VITO ANWAR</t>
  </si>
  <si>
    <t>Dila Ayu Prastita</t>
  </si>
  <si>
    <t>STANISLAUS NICKO FASIO PRIYANJAGA</t>
  </si>
  <si>
    <t>Bagas Satrio</t>
  </si>
  <si>
    <t>NOVI FITRIA RAMADHAN</t>
  </si>
  <si>
    <t>Moratua Putra Pardede</t>
  </si>
  <si>
    <t>Arief Ichwani, S.Kom., M.Cs.</t>
  </si>
  <si>
    <t>HENI ARTHAULI Br. TURNIP</t>
  </si>
  <si>
    <t>ILHAM YOGA PRATAMA</t>
  </si>
  <si>
    <t>Ahmad Fathur Rohman</t>
  </si>
  <si>
    <t>HILLMY DYAN NUGRAHA HUDA</t>
  </si>
  <si>
    <t>RIZKI ESA FADILLAH</t>
  </si>
  <si>
    <t>HANGGAR JATI PRIANGGA</t>
  </si>
  <si>
    <t>DHIO EKO PERMANA</t>
  </si>
  <si>
    <t>UMY AFIFAH</t>
  </si>
  <si>
    <t>FATHURRAHMAN AL HAFID</t>
  </si>
  <si>
    <t>MUHAMMAD RAIHAN PUTERANDA</t>
  </si>
  <si>
    <t>RAFIF ADITYA</t>
  </si>
  <si>
    <t>KHAIRANI BILQIS</t>
  </si>
  <si>
    <t>AISA SETIA PRIMASTUTI</t>
  </si>
  <si>
    <t>MUHAMMAD ALFARIZI</t>
  </si>
  <si>
    <t>SINDIKIA AL ULYA NURUSSYIFA</t>
  </si>
  <si>
    <t>Bayu Agaluh Wijaya</t>
  </si>
  <si>
    <t>BENEDICTUS BUDHI DHARMAWAN</t>
  </si>
  <si>
    <t>Tobyanto Putra Mandiri</t>
  </si>
  <si>
    <t>MUHAMAD IVAN AULIA RAHMAN</t>
  </si>
  <si>
    <t>ELISABET NANDRA HAGAINA SEMBIRING</t>
  </si>
  <si>
    <t>MUHAMMAD ZAHWA AL FIKRI</t>
  </si>
  <si>
    <t>RA SITI ZAKIYAH</t>
  </si>
  <si>
    <t>AHMAD RIZKI MAULANA</t>
  </si>
  <si>
    <t>RIKSAN CAHYOWADI</t>
  </si>
  <si>
    <t>Nelpi sariana Hutasoit</t>
  </si>
  <si>
    <t>RADOT YOHANES NABABAN</t>
  </si>
  <si>
    <t>Rahmat Fadhil Syauqy.A</t>
  </si>
  <si>
    <t>Muhammad Faqih Abdul Khobier</t>
  </si>
  <si>
    <t>Bendry Lakburlawal</t>
  </si>
  <si>
    <t>SATRIA KEMALA PUTRA</t>
  </si>
  <si>
    <t>ABIRA HUSNIA</t>
  </si>
  <si>
    <t>HANDAYOGI TAMBUNAN</t>
  </si>
  <si>
    <t>ARYA YUDHISTIRA</t>
  </si>
  <si>
    <t>Retri Dela Puspita</t>
  </si>
  <si>
    <t>Pannes Diba Sabila</t>
  </si>
  <si>
    <t>MUHAMMAD QAESSAR KARTADILAGA</t>
  </si>
  <si>
    <t>Winnerson Laia</t>
  </si>
  <si>
    <t>VARELL ANTHONIO</t>
  </si>
  <si>
    <t>MUHAMAD ATHA AKBAR</t>
  </si>
  <si>
    <t>YUSUP PANDU PUTRA WIBOWO</t>
  </si>
  <si>
    <t>GABERIA SINAGA</t>
  </si>
  <si>
    <t>ANANTA PRAJA PRAMUDYA</t>
  </si>
  <si>
    <t>Yanto Pernando Halomoan Hutapea</t>
  </si>
  <si>
    <t>Joanne Polama Putri Sembiring</t>
  </si>
  <si>
    <t>Athallah Ahza Falah</t>
  </si>
  <si>
    <t>AKHMAD FADILLA AKBAR</t>
  </si>
  <si>
    <t>MOHAMMAD HISYAM ALIF SETIAWAN</t>
  </si>
  <si>
    <t>MUHAMAD RIZZKY NOPRIANSYAH</t>
  </si>
  <si>
    <t>RIZKA FAUZIYAH</t>
  </si>
  <si>
    <t>Ramadhan Nararya Farastama</t>
  </si>
  <si>
    <t>DIMAS AZI RAJAB AIZAR</t>
  </si>
  <si>
    <t>ABDUR ROHMAN</t>
  </si>
  <si>
    <t>NUR HIKMAH JULIYANTI</t>
  </si>
  <si>
    <t>ZAHRA AREEFA ANANTA</t>
  </si>
  <si>
    <t>MUHAMMAD FAISAL SAFIRA</t>
  </si>
  <si>
    <t>RIO ADITYA</t>
  </si>
  <si>
    <t>Ardoni Yeriko Rifana Gultom</t>
  </si>
  <si>
    <t>FADHIL FIROOS</t>
  </si>
  <si>
    <t>FADIEL NURDIANSYAH</t>
  </si>
  <si>
    <t>MARTIN OMPUSUNGGU</t>
  </si>
  <si>
    <t>Ahmad Luky Ramdani, S.Komp., M.Kom.</t>
  </si>
  <si>
    <t>MARCHELL ALY KUMALA</t>
  </si>
  <si>
    <t>Felix Ignasius Sinaga</t>
  </si>
  <si>
    <t>Harun Abdulkarim Khafid</t>
  </si>
  <si>
    <t>M MALIK AGUSTIAN</t>
  </si>
  <si>
    <t>Muhammad Aryo Bimo</t>
  </si>
  <si>
    <t>KEVIN SIMORANGKIR</t>
  </si>
  <si>
    <t>ADRA SALFIE NURAZIZAIRA</t>
  </si>
  <si>
    <t>IDZA RAMAULKIM</t>
  </si>
  <si>
    <t>SILVESTER ANDRIAN SITANGGANG</t>
  </si>
  <si>
    <t>Alvin Yoga Kesuma</t>
  </si>
  <si>
    <t>Juan Antony Tarigan</t>
  </si>
  <si>
    <t>Adha Putro Wicaksono</t>
  </si>
  <si>
    <t>MADE REDY WIJAYA</t>
  </si>
  <si>
    <t>Indah Mutiara</t>
  </si>
  <si>
    <t>Muhammad Yusril Marrizqi</t>
  </si>
  <si>
    <t>Yondika Vio Landa</t>
  </si>
  <si>
    <t>BIMA SETIAWAN SANDI</t>
  </si>
  <si>
    <t>Ihsan Triyadi</t>
  </si>
  <si>
    <t>GHULWAN SHIHABUDDIN</t>
  </si>
  <si>
    <t>FADEL MALIK</t>
  </si>
  <si>
    <t>Muhammad Taqy Abdullah</t>
  </si>
  <si>
    <t>WURI WILATININGSIH</t>
  </si>
  <si>
    <t>ANDREAS GUMARANG SIHOTANG</t>
  </si>
  <si>
    <t>ANDREAN SYAHREZI</t>
  </si>
  <si>
    <t>FERDINAND ZULVAN LINDAN</t>
  </si>
  <si>
    <t>Muhammad Bintang Erlangga Handiananta</t>
  </si>
  <si>
    <t>DIANA TIARA PUTRI</t>
  </si>
  <si>
    <t>AHMAD FADILLAH</t>
  </si>
  <si>
    <t>MARSELLA YESI NATALIA SINAGA</t>
  </si>
  <si>
    <t>Alfath Elnandra</t>
  </si>
  <si>
    <t>PANDU PUTRA MULWANDA</t>
  </si>
  <si>
    <t>MUHAMMAD DAFFA FAHREZA</t>
  </si>
  <si>
    <t>Farhan Apri Kesuma</t>
  </si>
  <si>
    <t>DANIEL DIANUTAMA BARUS</t>
  </si>
  <si>
    <t>Daffa Abdurrahman Jatmiko</t>
  </si>
  <si>
    <t>Arof Andestama</t>
  </si>
  <si>
    <t>MUHAMMAD WIDYANTORO WIRYAWAN</t>
  </si>
  <si>
    <t>MUHAMMAD SHAHIH INDRA SAKTI</t>
  </si>
  <si>
    <t>YOS BERMAN PANJAITAN</t>
  </si>
  <si>
    <t>ANDREYAN RENALDI</t>
  </si>
  <si>
    <t>BANI ADAM TAMPUBOLON</t>
  </si>
  <si>
    <t>KEN ANNISSA</t>
  </si>
  <si>
    <t>Muhammad Fabil</t>
  </si>
  <si>
    <t>MUHAMMAD FARHAN ANNAUFAL</t>
  </si>
  <si>
    <t>Christine Natalia</t>
  </si>
  <si>
    <t>IGNATIUS JULIO BINTANG REGEN</t>
  </si>
  <si>
    <t>CARLOS PIERO PARHUSIP</t>
  </si>
  <si>
    <t>FADILLAH RIZKY JUNGJUNAN</t>
  </si>
  <si>
    <t>Marchel Ferry Timoteus S</t>
  </si>
  <si>
    <t>Adriel Gideon Benedict Sirait</t>
  </si>
  <si>
    <t>Muhammad Habib Algifari, S.Kom., M.T.I.</t>
  </si>
  <si>
    <t>MUHAMMAD FARIED HALIM</t>
  </si>
  <si>
    <t>ZEDDHY RECCA FITRACIA</t>
  </si>
  <si>
    <t>FARHAN RIZKY GUNAWAN</t>
  </si>
  <si>
    <t>Solafide Zamili</t>
  </si>
  <si>
    <t>Nikola Arinanda</t>
  </si>
  <si>
    <t>NOVITA RAHMADHANI</t>
  </si>
  <si>
    <t>ERIC DANIEL HUTABARAT</t>
  </si>
  <si>
    <t>Natanael Argajova</t>
  </si>
  <si>
    <t>ANJU RODO OLDO YOSAFAT</t>
  </si>
  <si>
    <t>FERREYLA SETARA IBN SEENA</t>
  </si>
  <si>
    <t>DEA LISRIANI SAFITRI WARUWU</t>
  </si>
  <si>
    <t>ADIB RAIHAN MUDZAKY</t>
  </si>
  <si>
    <t>ELIKA EUGENIA RAMADHANIA</t>
  </si>
  <si>
    <t>MUHAMMAD YASSER SHIDQI</t>
  </si>
  <si>
    <t>Muhammad Ihsanudin Faruq</t>
  </si>
  <si>
    <t>Ghaza Muhammad Al Ghifari</t>
  </si>
  <si>
    <t>MOHAMAD MEAZZA APRILIANDA</t>
  </si>
  <si>
    <t>Fauzan Alfa Abhista</t>
  </si>
  <si>
    <t>INTAN VOLINA</t>
  </si>
  <si>
    <t>KASYFI WAHYU HAZAZI</t>
  </si>
  <si>
    <t>MUHAMMAD UMAR BASYIR</t>
  </si>
  <si>
    <t>MUHAMMAD DAFFA  ABIYYU MUHANA</t>
  </si>
  <si>
    <t>DIMAS FATURROHIM</t>
  </si>
  <si>
    <t>MALEAKHI PRATAMA TOBING</t>
  </si>
  <si>
    <t>AMDHAN ANGGORO</t>
  </si>
  <si>
    <t>MUHAMMAD FAISAL ARNUR</t>
  </si>
  <si>
    <t>M. RIZKI ALFAINA</t>
  </si>
  <si>
    <t>FATUR ARKAN SYAWALVA</t>
  </si>
  <si>
    <t>MIRZA TAUFIQURRAHMAN</t>
  </si>
  <si>
    <t>LILIS SWASTIKA</t>
  </si>
  <si>
    <t>Ahmad Zain Mahmud</t>
  </si>
  <si>
    <t>M. Khalil Razan Faza</t>
  </si>
  <si>
    <t>GARLAND WIJAYA</t>
  </si>
  <si>
    <t>CINDY NADILA PUTRI</t>
  </si>
  <si>
    <t>A. EDWIN KRISANDIKA PUTRA</t>
  </si>
  <si>
    <t>BILLY</t>
  </si>
  <si>
    <t>AHMAD FAQIH HASANI</t>
  </si>
  <si>
    <t>FEMMY APRILLIA PUTRI</t>
  </si>
  <si>
    <t>NYDIA RENLI SINAGA</t>
  </si>
  <si>
    <t>BINTANG FIKRI FAUZAN</t>
  </si>
  <si>
    <t>KAYLA CHIKA LATHISYA</t>
  </si>
  <si>
    <t>YOHANNA ANZELIKA SITEPU</t>
  </si>
  <si>
    <t>NUR AFNI DAEM MIARTI</t>
  </si>
  <si>
    <t>FERDANA AL HAKIM</t>
  </si>
  <si>
    <t>MUHAMMAD IRFAN EFENDI</t>
  </si>
  <si>
    <t>FAWWAZ ABHITAH SUGIARTO</t>
  </si>
  <si>
    <t>DEVA AHMAD</t>
  </si>
  <si>
    <t>NASYA AULIA EFENDI</t>
  </si>
  <si>
    <t>BAGAS ANDREANTO</t>
  </si>
  <si>
    <t>FREDDY HARAHAP</t>
  </si>
  <si>
    <t>ZAKWAN AFIF RIZKI</t>
  </si>
  <si>
    <t>R BGS RANGGA HERVIANSYAH</t>
  </si>
  <si>
    <t>FARIS PRATAMA</t>
  </si>
  <si>
    <t>M. RAIHAN ATHALAH ILHAM</t>
  </si>
  <si>
    <t>ZULFA PURI ANJANI</t>
  </si>
  <si>
    <t>ADIN ADRY TJINDARBUMI</t>
  </si>
  <si>
    <t>MUHAMMAD FADHIL ALFITRA BUDI</t>
  </si>
  <si>
    <t>MUHAMMAD RAFIF VIVALDI</t>
  </si>
  <si>
    <t>ALIEF FATHUR RAHMAN</t>
  </si>
  <si>
    <t>IMAD AQIL</t>
  </si>
  <si>
    <t>TAWAKKAL RABBANI MUHAMMAD</t>
  </si>
  <si>
    <t>DZAKI GASTIADIRRIJAL</t>
  </si>
  <si>
    <t>RIFNITA CAHYANI HIDAYAT</t>
  </si>
  <si>
    <t>DEBORA SIHOMBING</t>
  </si>
  <si>
    <t>NAYLA FAYYIZA KHAIRINA</t>
  </si>
  <si>
    <t>Muhammad Fakhri Nur</t>
  </si>
  <si>
    <t>RAFKI HAYKHAL ALIF</t>
  </si>
  <si>
    <t>MUHAMMAD DAFFA RAFIF WIBOWO</t>
  </si>
  <si>
    <t>MUHAMMAD RIVELDO HERMAWAN PUTRA</t>
  </si>
  <si>
    <t>ARKAN HARIZ CHANDRAWINATA LIEM</t>
  </si>
  <si>
    <t>JOY DANIELLA VINCENTIA SIREGAR</t>
  </si>
  <si>
    <t>NAUFAL HARIS. N</t>
  </si>
  <si>
    <t>LUTHFI DAFFA NABILA</t>
  </si>
  <si>
    <t>KENNETH AUSTIN WIJAYA</t>
  </si>
  <si>
    <t>MUHAMMAD HAKIKI</t>
  </si>
  <si>
    <t>BLODOT SAKTI LUHUNG</t>
  </si>
  <si>
    <t>NASYWA TALITHA HERYANNA</t>
  </si>
  <si>
    <t>DINDA JOYCEHANA</t>
  </si>
  <si>
    <t>HARISYA MIRANTI</t>
  </si>
  <si>
    <t>MUHAMMAD NARENDRA BUDI UTOMO</t>
  </si>
  <si>
    <t>Ashoka Tatang Solihin</t>
  </si>
  <si>
    <t>PUTRI DIANA SARI RAMBE</t>
  </si>
  <si>
    <t>M. RIDHO FIRZA AMIN</t>
  </si>
  <si>
    <t>CASEY Z.D. MANURUNG</t>
  </si>
  <si>
    <t>FATHAN ANDI KARTAGAMA</t>
  </si>
  <si>
    <t>GABRIELLA NATALYA RUMAPEA</t>
  </si>
  <si>
    <t>ALMA JULIO ISNANSYAH</t>
  </si>
  <si>
    <t>MUHAMMAD KAISAR TEDDY</t>
  </si>
  <si>
    <t>HAGAI KOPUSI SINULINGGA</t>
  </si>
  <si>
    <t>AULIA PUTRI SAYIDINA</t>
  </si>
  <si>
    <t>RIZKI ALFARIZ RAMADHAN</t>
  </si>
  <si>
    <t>SHAFA AULIA</t>
  </si>
  <si>
    <t>ABYAN KING AL BAIHAQY</t>
  </si>
  <si>
    <t>M. FADILLAH SETIAWAN</t>
  </si>
  <si>
    <t>MARCHEL KARUNA KWEE</t>
  </si>
  <si>
    <t>MICHAEL CAREN SIHOMBING</t>
  </si>
  <si>
    <t>ASAVIRA AZZAHRA</t>
  </si>
  <si>
    <t>ELMA NURUL FATIKA</t>
  </si>
  <si>
    <t>FELIX FERDINANDUS MARTUA PASARIBU</t>
  </si>
  <si>
    <t>FEBRIANI NAWANG WULAN SIANIPAR</t>
  </si>
  <si>
    <t>NAUFAL SAQIB ATHAYA</t>
  </si>
  <si>
    <t>KIAGUS M ROIHAN ANANTA</t>
  </si>
  <si>
    <t>MUHAMMAD FAUZAN AS SHABIERIN</t>
  </si>
  <si>
    <t>PRICELIA PUTRI SUDIRMAN ZULKARNAIN</t>
  </si>
  <si>
    <t>DESTY ANANTA PURBA</t>
  </si>
  <si>
    <t>RAHMAT ALDI NASDA</t>
  </si>
  <si>
    <t>RAMON RIPING</t>
  </si>
  <si>
    <t>CORNELIUS LINUX</t>
  </si>
  <si>
    <t>MAULINA AYU SYAHPUTRI</t>
  </si>
  <si>
    <t>AMANDA ISTIAZAH</t>
  </si>
  <si>
    <t>RAFELINA OCTA LADELAVIA</t>
  </si>
  <si>
    <t>M.ARIEF RAHMAN HAKIM</t>
  </si>
  <si>
    <t>Giulia Puspo Negoro</t>
  </si>
  <si>
    <t>SILVA OKTARIA PUTRI</t>
  </si>
  <si>
    <t>CICI TRI FADILA.AS</t>
  </si>
  <si>
    <t>FESTUS MIKHAEL</t>
  </si>
  <si>
    <t>ANDREAS ALFIN YOGA UTAMA</t>
  </si>
  <si>
    <t>LUTHFIANDRI ARDANIE</t>
  </si>
  <si>
    <t>CHRISTOPHER BENAYA TAMPUBOLON</t>
  </si>
  <si>
    <t>SYUHADA RANTISI</t>
  </si>
  <si>
    <t>CHANDRA BUDI WIJAYA</t>
  </si>
  <si>
    <t>ABRAHAM GANDA BOAS NAPITU</t>
  </si>
  <si>
    <t>AZIZ KURNIAWAN</t>
  </si>
  <si>
    <t>LOIS NOVEL E GURNING</t>
  </si>
  <si>
    <t>AKHDAN ARIF PRAYOGA</t>
  </si>
  <si>
    <t>ZIDAN RAIHAN</t>
  </si>
  <si>
    <t>ZEFANYA DANOVANTA TARIGAN</t>
  </si>
  <si>
    <t>ZAHWA AZ ZAHRA</t>
  </si>
  <si>
    <t>HAYYATUL FAJRI</t>
  </si>
  <si>
    <t>MYCHAEL DANIEL. N</t>
  </si>
  <si>
    <t>LATIFAH AZZAHRA</t>
  </si>
  <si>
    <t>MUHAMMAD FAUZI AZIZI</t>
  </si>
  <si>
    <t>MUHAMMAD FASYA ATTHORIQ</t>
  </si>
  <si>
    <t>SEKAR AVRILIZA PUTRI</t>
  </si>
  <si>
    <t>DHIAS ERPANGGA YOGA</t>
  </si>
  <si>
    <t>HIZKIA CHRISTOVITA SIAHAAN</t>
  </si>
  <si>
    <t>EDWIN DARREN HASANNUDIN</t>
  </si>
  <si>
    <t>Muhammad Fatih Hanbali</t>
  </si>
  <si>
    <t>Daniel Ferryal Zuhri</t>
  </si>
  <si>
    <t>Muklis Mustaqim</t>
  </si>
  <si>
    <t>Reynaldi Cristian Simamora</t>
  </si>
  <si>
    <t>ICHSAN KUNTADI BASKARA</t>
  </si>
  <si>
    <t>FAJRUL RAMADHANA AQSA</t>
  </si>
  <si>
    <t>MARTUA KEVIN ANDREAS MUAL H. LUBIS</t>
  </si>
  <si>
    <t>HAMKA PUTRA ANDIYAN</t>
  </si>
  <si>
    <t>ALFAJAR</t>
  </si>
  <si>
    <t>Sakti Mujahid Imani</t>
  </si>
  <si>
    <t>YASIR AHMAD FAUZAN</t>
  </si>
  <si>
    <t>A KEVIN SERGIAN</t>
  </si>
  <si>
    <t>ALFINO PARDIANSYAH HUTAHAEAN</t>
  </si>
  <si>
    <t>Rizky Abdillah</t>
  </si>
  <si>
    <t>IRMA AMELIA NOVIANTI</t>
  </si>
  <si>
    <t>BAYU EGA FERDANA</t>
  </si>
  <si>
    <t>WILLIAM CHAN</t>
  </si>
  <si>
    <t>Muhammad Salman Azizi</t>
  </si>
  <si>
    <t>FALIH DZAKWAN ZUHDI</t>
  </si>
  <si>
    <t>YESA VIOLA</t>
  </si>
  <si>
    <t>Rayhan Fatih Gunawan</t>
  </si>
  <si>
    <t>Elsa Elisa Yohana Sianturi</t>
  </si>
  <si>
    <t>RIDHO LAILATUL AKBAR</t>
  </si>
  <si>
    <t>IKHSANNUDIN LATHIEF</t>
  </si>
  <si>
    <t>Shintya Ayu Wardani</t>
  </si>
  <si>
    <t>KETI AZURA</t>
  </si>
  <si>
    <t>BEZALEL SAMUEL MANIK</t>
  </si>
  <si>
    <t>JOSHUA PALTI SINAGA</t>
  </si>
  <si>
    <t>APRIDIAN SAPUTRA</t>
  </si>
  <si>
    <t>Dwi Arthur Revangga</t>
  </si>
  <si>
    <t>Dyo Dwi Carol Bukit</t>
  </si>
  <si>
    <t>MUHAMMAD FADHIL ZURANI</t>
  </si>
  <si>
    <t>FIRZA HADZAMI</t>
  </si>
  <si>
    <t>Hizba Jaisy Muhammad</t>
  </si>
  <si>
    <t>AKHWAN ADIB AL HAKIM</t>
  </si>
  <si>
    <t>ALDI SANJAYA</t>
  </si>
  <si>
    <t>DHIYAA SHEVA VIRGIANY HERMANS</t>
  </si>
  <si>
    <t>FIQRI ALDIANSYAH</t>
  </si>
  <si>
    <t>Dito Rifki Irawan</t>
  </si>
  <si>
    <t>SABITA HAMDUNNA SYAFITRI</t>
  </si>
  <si>
    <t>Rustian Afencius Marbun</t>
  </si>
  <si>
    <t>ARYA PRATAMA</t>
  </si>
  <si>
    <t>ERIC ARWIDO DAMANIK</t>
  </si>
  <si>
    <t>BONIPACIUS IMMANUEL SINAGA</t>
  </si>
  <si>
    <t>HAVIDZ RIDHO PRATAMA</t>
  </si>
  <si>
    <t>CHIKALYZ KAYLA PUTRI MAHARANI MAE</t>
  </si>
  <si>
    <t>NASHRULLAH FATHUL QORIIB</t>
  </si>
  <si>
    <t>BOY SANDRO SIGIRO</t>
  </si>
  <si>
    <t>ABU BAKAR SIDDIQ SIREGAR</t>
  </si>
  <si>
    <t>EICHAL ELPHINDO GINTING</t>
  </si>
  <si>
    <t>HANDAYANI</t>
  </si>
  <si>
    <t>IHYA RAZKY HIDAYAT</t>
  </si>
  <si>
    <t>ELKANA JUANRO MANULLANG</t>
  </si>
  <si>
    <t>JP. RAFI RADIKTYA ARKAN. R. AZ</t>
  </si>
  <si>
    <t>JOSHIA FERNANDES SECTIO PURBA</t>
  </si>
  <si>
    <t>RANDY HENDRIYAWAN</t>
  </si>
  <si>
    <t>MACHZAUL HARMANSYAH</t>
  </si>
  <si>
    <t>MUHAMMAD NELWAN FAKHRI</t>
  </si>
  <si>
    <t>Jhoel Robert Sugiono Hutagalung</t>
  </si>
  <si>
    <t>Hijrah Fahrezi Hasiholan Lumban Tobing</t>
  </si>
  <si>
    <t>MUHAMMAD IHSAN NUR TSAQIB</t>
  </si>
  <si>
    <t>ADRIYAN EFENDI</t>
  </si>
  <si>
    <t>Tresnawan</t>
  </si>
  <si>
    <t>Lucky Immanuel Sitanggang</t>
  </si>
  <si>
    <t>NASHWA PUTRI LAISYA</t>
  </si>
  <si>
    <t>RACHEL OLIVIA MANULLANG</t>
  </si>
  <si>
    <t>ZAKY AHMAD MAKARIM</t>
  </si>
  <si>
    <t>Sulthan Fatih Putradewa</t>
  </si>
  <si>
    <t>DINA RAHMA DITA</t>
  </si>
  <si>
    <t>LUTHFIANYA ISYATHUN RODIYYAH</t>
  </si>
  <si>
    <t>MULFI HAZWI ARTAF</t>
  </si>
  <si>
    <t>EDEN WIJAYA</t>
  </si>
  <si>
    <t>Muhammad Ghiffari Iskandar</t>
  </si>
  <si>
    <t>Anjes Bermana</t>
  </si>
  <si>
    <t>Athaullah Mustafa Madjid</t>
  </si>
  <si>
    <t>NOVIA LISTIANI</t>
  </si>
  <si>
    <t>MUHAMMAD YUSUF</t>
  </si>
  <si>
    <t>ANDRE PHILIP TAMPUBOLON</t>
  </si>
  <si>
    <t>TEGAS</t>
  </si>
  <si>
    <t>Lucas Hamonangan Simaremare</t>
  </si>
  <si>
    <t>Alwi Arfan Solin</t>
  </si>
  <si>
    <t>ZAKHI AL GIFARI</t>
  </si>
  <si>
    <t>Muhammad Faza</t>
  </si>
  <si>
    <t>Bagas Rizki Gunardi</t>
  </si>
  <si>
    <t>AYU JANNATI ALI PUTRI</t>
  </si>
  <si>
    <t>Fayyadh Abdillah</t>
  </si>
  <si>
    <t>DHARMA RIZKI GERALDO</t>
  </si>
  <si>
    <t>Muhammad Fadil Ataullah Rifqi</t>
  </si>
  <si>
    <t>ALFONSO PANGARIBUAN</t>
  </si>
  <si>
    <t>INTAN PERMATA SARI</t>
  </si>
  <si>
    <t>SIKAH NUBUAHTUL ILMI</t>
  </si>
  <si>
    <t>RADITYA ERZA FARANDI</t>
  </si>
  <si>
    <t>SAKINAH AULIA</t>
  </si>
  <si>
    <t>YOSSI AFRIDHO</t>
  </si>
  <si>
    <t>Jonathan Jethro</t>
  </si>
  <si>
    <t>Dimas Dharma Wicaksono</t>
  </si>
  <si>
    <t>Roy Sebastian Surbakti</t>
  </si>
  <si>
    <t>YOHANES CHRISTIAN PANJAITAN</t>
  </si>
  <si>
    <t>MUHAMMAD SABDA ARIF</t>
  </si>
  <si>
    <t>Bayu Prameswara Haris</t>
  </si>
  <si>
    <t>MUHAMMAD RIZQULLAH BIMO PRIMATAMA</t>
  </si>
  <si>
    <t>Mohammad Zacky Valentino Putra</t>
  </si>
  <si>
    <t>KEVIN NAUFAL DANY</t>
  </si>
  <si>
    <t>MUHAMMAD ZEDI MUMTAZ</t>
  </si>
  <si>
    <t>Elsa Dewani Simanjuntak</t>
  </si>
  <si>
    <t>Dian Maulana</t>
  </si>
  <si>
    <t>Hamdan Hadad Al Habsyi</t>
  </si>
  <si>
    <t>Ferdinand Yehezkiel Hutapea</t>
  </si>
  <si>
    <t>Khoirul Rijal Wicaksono</t>
  </si>
  <si>
    <t>ADITYA WAHYU SUHENDAR</t>
  </si>
  <si>
    <t>Rayhan Fadel Irwanto</t>
  </si>
  <si>
    <t>Jason Surya Padantya</t>
  </si>
  <si>
    <t>Roy Vanzeus Maulana</t>
  </si>
  <si>
    <t>Royfran Roger Valentino</t>
  </si>
  <si>
    <t>Muhammad Zahran Albara</t>
  </si>
  <si>
    <t>GEORGE HAANSRAJ</t>
  </si>
  <si>
    <t>Muhammad Daffa Hakim Matondang</t>
  </si>
  <si>
    <t>Muhammad Fadhilah Akbar</t>
  </si>
  <si>
    <t>Daniel Calvin Simanjuntak</t>
  </si>
  <si>
    <t>Danang Ridho Laksono</t>
  </si>
  <si>
    <t>KHORIAN MUKHSIN</t>
  </si>
  <si>
    <t>TAUFIQUR RAHMAN</t>
  </si>
  <si>
    <t>MUHAMMAD YUSUF KURNIAWAN</t>
  </si>
  <si>
    <t>DONI AGUS SETIAWAN</t>
  </si>
  <si>
    <t>Margaretta Angela Manullang</t>
  </si>
  <si>
    <t>Ade Putri Tifani</t>
  </si>
  <si>
    <t>Handialrizky</t>
  </si>
  <si>
    <t>TRI PUTRI SORMIN</t>
  </si>
  <si>
    <t>ALLIYAH SALSABILLA</t>
  </si>
  <si>
    <t>DANAR PRAYOGO</t>
  </si>
  <si>
    <t>ILYAS RAMADHAN</t>
  </si>
  <si>
    <t>Natasya Felisita Br Ginting</t>
  </si>
  <si>
    <t>GARIS RAYYA RABBANI</t>
  </si>
  <si>
    <t>MULYA DELANI</t>
  </si>
  <si>
    <t>Anselmus Herpin Hasugian</t>
  </si>
  <si>
    <t>Adi Septriansyah</t>
  </si>
  <si>
    <t>REYHAN CAPRI MORAGA</t>
  </si>
  <si>
    <t>Mario Fransiskus Sitepu</t>
  </si>
  <si>
    <t>Rifka Priseilla Br Silitonga</t>
  </si>
  <si>
    <t>Audy Olivya Br Gurusinga</t>
  </si>
  <si>
    <t>DEVA HAFID CHAIRUL FANI</t>
  </si>
  <si>
    <t>ATALIE SALSABILA</t>
  </si>
  <si>
    <t>Eka Putri Azhari Ritonga</t>
  </si>
  <si>
    <t>JULIANI LEONY PUTRI MELATI MANALU</t>
  </si>
  <si>
    <t>Annisa Al Qoriah</t>
  </si>
  <si>
    <t>Muhammad Romadhon Santoso</t>
  </si>
  <si>
    <t>Ar rauf Setiawan Muhammad Jabar</t>
  </si>
  <si>
    <t>SIGIT KURNIA HARTAWAN</t>
  </si>
  <si>
    <t>FEBRIAN VALENTINO NUGROHO</t>
  </si>
  <si>
    <t>Widia Salsalina Br Singarimbun</t>
  </si>
  <si>
    <t>DEVINA KARTIKA</t>
  </si>
  <si>
    <t>M. REYSHANDI</t>
  </si>
  <si>
    <t>STEVANUS CAHYA ANGGARA</t>
  </si>
  <si>
    <t>MUHAMMAD DZAKY</t>
  </si>
  <si>
    <t>Gian Ivander</t>
  </si>
  <si>
    <t>Aprililianti</t>
  </si>
  <si>
    <t>OLA ANGGELA ROSITA</t>
  </si>
  <si>
    <t>Tengku Hafid Diraputra</t>
  </si>
  <si>
    <t>JESIKA FILO SOVI BR PERANGIN ANGIN</t>
  </si>
  <si>
    <t>MUHARYAN SYAIFULLAH</t>
  </si>
  <si>
    <t>JANA ROHMAN WASISO</t>
  </si>
  <si>
    <t>Ray Regan Sitepu</t>
  </si>
  <si>
    <t>YEREMIA SITUMORANG</t>
  </si>
  <si>
    <t>Nahli Saud Ramdani</t>
  </si>
  <si>
    <t>MUHAMMAD FAJRI FIRDAUS</t>
  </si>
  <si>
    <t>NIKSON GABRIEL SIHOMBING</t>
  </si>
  <si>
    <t>Louis Hutabarat</t>
  </si>
  <si>
    <t>AHMAT PRAYOGA SEMBIRING</t>
  </si>
  <si>
    <t>Marcel Kevin Togap Siagian</t>
  </si>
  <si>
    <t>JOKO PRAYOGO</t>
  </si>
  <si>
    <t>Vebri Yanti</t>
  </si>
  <si>
    <t>MUHAMMAD NURIKHSAN</t>
  </si>
  <si>
    <t>Nurul Hikmah Amelia</t>
  </si>
  <si>
    <t>NADIA ANATASHIVA</t>
  </si>
  <si>
    <t>nayla devina febrianti</t>
  </si>
  <si>
    <t>NABILA RAMADHANI MUJAHIDIN</t>
  </si>
  <si>
    <t>PRADANA FIGO ARIASYA</t>
  </si>
  <si>
    <t>MIFTAHUL KHOIRIYAH</t>
  </si>
  <si>
    <t>Aldi Kusuma Putra</t>
  </si>
  <si>
    <t>ELFA NOVIANA SARI</t>
  </si>
  <si>
    <t>ANDINI RAHMA KEMALA</t>
  </si>
  <si>
    <t>Giovan Lado</t>
  </si>
  <si>
    <t>ZAHWA NATASYA HAMZAH</t>
  </si>
  <si>
    <t>ANNISA SALSABILA</t>
  </si>
  <si>
    <t>Willy Syifa Luthfia</t>
  </si>
  <si>
    <t>Bayu Brigas Novaldi</t>
  </si>
  <si>
    <t>AFIFA AULIA</t>
  </si>
  <si>
    <t>MEKAR CENDRA NARWASTU</t>
  </si>
  <si>
    <t>MUHAMMAD FARHAN MUZAKHI</t>
  </si>
  <si>
    <t>MEI DISTI AYUNINGTIAS</t>
  </si>
  <si>
    <t>RIFAEL EURICO SITORUS</t>
  </si>
  <si>
    <t>NAJLATIKA</t>
  </si>
  <si>
    <t>Afrilia Dwi Amnesti</t>
  </si>
  <si>
    <t>DELA PUSPITA SARI</t>
  </si>
  <si>
    <t>Melly Indriani</t>
  </si>
  <si>
    <t>HANIFAH HASANAH</t>
  </si>
  <si>
    <t>Romualdus Hary Prabowo</t>
  </si>
  <si>
    <t>Radja Apprilla</t>
  </si>
  <si>
    <t>I KADEK MARUTA PRACHETA</t>
  </si>
  <si>
    <t>Ebentua Philippus Limbong</t>
  </si>
  <si>
    <t>ELSY WIDHIA NASUTION</t>
  </si>
  <si>
    <t>SATRIA LEMANA PUTRA</t>
  </si>
  <si>
    <t>BENING APNI PRAMESWARI</t>
  </si>
  <si>
    <t>ANDIKA RAHMAN PRATAMA</t>
  </si>
  <si>
    <t>Faiz Akbar Al Kalabadzi</t>
  </si>
  <si>
    <t>AHMAD AUFAMAHDI SALAM</t>
  </si>
  <si>
    <t>ADITYA RONAL MARULI</t>
  </si>
  <si>
    <t>IVAN NANDIRA MANGUNANG</t>
  </si>
  <si>
    <t>Memory Simanjuntak</t>
  </si>
  <si>
    <t>Andika Dinata</t>
  </si>
  <si>
    <t>IBRAHIM BUDI SATRIA</t>
  </si>
  <si>
    <t>MUHAMMAD BINTANG AL FASYA</t>
  </si>
  <si>
    <t>Nabila Yuliana</t>
  </si>
  <si>
    <t>YONATA NOEL PETRA HUTABARAT</t>
  </si>
  <si>
    <t>MICHAEL MATHEW</t>
  </si>
  <si>
    <t>ARDIANSYAH FERNANDO</t>
  </si>
  <si>
    <t>Ribka Hana Josephine Situmorang</t>
  </si>
  <si>
    <t>AGUS SUBEKTI</t>
  </si>
  <si>
    <t>Ariq Ramadhinov Ronny</t>
  </si>
  <si>
    <t>MUHAMMAD FADHEL</t>
  </si>
  <si>
    <t>VARASINA FARMADANI</t>
  </si>
  <si>
    <t>ARSA SALSABILA</t>
  </si>
  <si>
    <t>Cikal Galih Nur Arifin</t>
  </si>
  <si>
    <t>M. IRSYAD ALI. KM</t>
  </si>
  <si>
    <t>ABEL FORTINO</t>
  </si>
  <si>
    <t>Rizky Patriawan</t>
  </si>
  <si>
    <t>ROBERTO CHARLOS SAGALA</t>
  </si>
  <si>
    <t>ADITYA HOT MARTUA SIHITE</t>
  </si>
  <si>
    <t>Grace Exauditha Nababan</t>
  </si>
  <si>
    <t>DIWAN RAMADHANI DWI PUTRA</t>
  </si>
  <si>
    <t>Kristof Tsunami Ginting</t>
  </si>
  <si>
    <t>HEZKIEL RAJANI ARITONANG</t>
  </si>
  <si>
    <t>PRIMA AGUSTA SEMBIRING</t>
  </si>
  <si>
    <t>M. ZAHRAN DHIYAUL HAQ</t>
  </si>
  <si>
    <t>FANISA AULIA SAFITRI</t>
  </si>
  <si>
    <t>BRAHMANTIO ABIMAYU</t>
  </si>
  <si>
    <t>M. HAFIZURRAHMAN AKBAR</t>
  </si>
  <si>
    <t>Falent Antonius Panjaitan</t>
  </si>
  <si>
    <t>RADITYA ALRASYID NUGROHO</t>
  </si>
  <si>
    <t>REFI IKHSANTI</t>
  </si>
  <si>
    <t>MUHAMMAD DAFFANSYAH DESUANDI</t>
  </si>
  <si>
    <t>RAGIL BAYU SAPUTRA</t>
  </si>
  <si>
    <t>Falih Faiq Fadhlurrahman</t>
  </si>
  <si>
    <t>ZACKY GHOZI AL MIQDAD</t>
  </si>
  <si>
    <t>Andre Prasetya Daely</t>
  </si>
  <si>
    <t>MUHAMMAD NAUFAL FIKRI AKMAL</t>
  </si>
  <si>
    <t>SILVIA</t>
  </si>
  <si>
    <t>Rafael Abimanyu Ratmoko</t>
  </si>
  <si>
    <t>M. GYMNASTIAR SYAHPUTRA</t>
  </si>
  <si>
    <t>CHOIRUNNISA SYAWALDINA</t>
  </si>
  <si>
    <t>ANISAH OCTA ROHILA</t>
  </si>
  <si>
    <t>Yudhistira Novianto Kurniawan</t>
  </si>
  <si>
    <t>FAIQ GHOZY ERLANGGA</t>
  </si>
  <si>
    <t>muhammad rifqi ruliansyah</t>
  </si>
  <si>
    <t>JORDY ANUGRAH AKBAR</t>
  </si>
  <si>
    <t>KEIRA LAKEISHA FACHRA FUADY</t>
  </si>
  <si>
    <t>KHAIRUL RIJAL SYAUQI</t>
  </si>
  <si>
    <t>RYANDA ADITYA IRAWAN</t>
  </si>
  <si>
    <t>Muhammad Ridwan Nasir Firdaus</t>
  </si>
  <si>
    <t>MUHAMMAD ROYHAN ALFITRA</t>
  </si>
  <si>
    <t>M.Fadhil Hawari</t>
  </si>
  <si>
    <t>MUHAMMAD RAFLY YAHYA RAMADHAN</t>
  </si>
  <si>
    <t>FADZILAH SAPUTRI</t>
  </si>
  <si>
    <t>MUHAMMAD FAUZAN NAUFAL</t>
  </si>
  <si>
    <t>Hildyah Maretasya Araffad</t>
  </si>
  <si>
    <t>MUHAMMAD FARISI SUYITNO</t>
  </si>
  <si>
    <t>JONATHAN NICHOLAUS DAMERO SINAGA</t>
  </si>
  <si>
    <t>Rahmat Raditya</t>
  </si>
  <si>
    <t>AHMAD ALI MUKTI</t>
  </si>
  <si>
    <t>FAIZ DAFFA HUDA</t>
  </si>
  <si>
    <t>Fadina Mustika Ratnaningsih</t>
  </si>
  <si>
    <t>Ahmad Ghifari Firzatullah</t>
  </si>
  <si>
    <t>GOHAN TUA JEREMIA AMBARITA</t>
  </si>
  <si>
    <t>EXAUDI AMIN HUTASOIT</t>
  </si>
  <si>
    <t>ALI AKBAR</t>
  </si>
  <si>
    <t>I GEDE KRISNA YOGA SAPUTRA</t>
  </si>
  <si>
    <t>ARYASATYA WIDYATNA AKBAR</t>
  </si>
  <si>
    <t>Martino Kelvin</t>
  </si>
  <si>
    <t>MUHAMMAD ARKAN SAKTIAWAN</t>
  </si>
  <si>
    <t>NADYA SHAFWAH YUSUF</t>
  </si>
  <si>
    <t>Ahmad Mulia Saputra</t>
  </si>
  <si>
    <t>RAISYA SYIFA SALEH</t>
  </si>
  <si>
    <t>AULIA NURRAHMAN SYARIEF</t>
  </si>
  <si>
    <t>Firman H Gultom</t>
  </si>
  <si>
    <t>ATIKA ADELIA</t>
  </si>
  <si>
    <t>MUHAMAD RAFI ILHAM</t>
  </si>
  <si>
    <t>GIO RAMADANI</t>
  </si>
  <si>
    <t>Jefranta Agiba Tumangger</t>
  </si>
  <si>
    <t>RIYAN SANDI PRAYOGA</t>
  </si>
  <si>
    <t>BIMA ARYASETA</t>
  </si>
  <si>
    <t>NAJWA SYAHIRAH ROSYAN</t>
  </si>
  <si>
    <t>Ripaldy Saputra Lumbantoruan</t>
  </si>
  <si>
    <t>MEGA ZAYYANI</t>
  </si>
  <si>
    <t>BAGAS DWI AJITYA</t>
  </si>
  <si>
    <t>MUHAMMAD GHAMA AL FAJRI</t>
  </si>
  <si>
    <t>ADELIA RAMADANI</t>
  </si>
  <si>
    <t>Mohd.Musyaffa Alief Athallah</t>
  </si>
  <si>
    <t>MARVIN KARYANDA</t>
  </si>
  <si>
    <t>MUHAMAD ARIF ARDANI</t>
  </si>
  <si>
    <t>Gilang Surya Agung.</t>
  </si>
  <si>
    <t>TAUFIK HIDAYAT . NST</t>
  </si>
  <si>
    <t>AJI NUR ASTONDINATA</t>
  </si>
  <si>
    <t>RIAN RAFAEL SANGAP TAMBA</t>
  </si>
  <si>
    <t>MAXAVIER GIRVANUS MANURUNG</t>
  </si>
  <si>
    <t>ABI SHOLIHAN</t>
  </si>
  <si>
    <t>Rama Bintang Pratama</t>
  </si>
  <si>
    <t>SAHIVA SYAMDO VINOZA</t>
  </si>
  <si>
    <t>NADINE AURA RAHMADHANI</t>
  </si>
  <si>
    <t>Bonifasius Ezra Mariano</t>
  </si>
  <si>
    <t>Muhammad Rafiq Ridho</t>
  </si>
  <si>
    <t>OMAR ATHAYA VITO</t>
  </si>
  <si>
    <t>Revolusi Al Ghifari</t>
  </si>
  <si>
    <t>MUHAMMAD PIELA NUGRAHA</t>
  </si>
  <si>
    <t>AWI SEPTIAN PRASETYO</t>
  </si>
  <si>
    <t>Reyhan Oktavian Putra</t>
  </si>
  <si>
    <t>Muhammad Fatahillah Farid</t>
  </si>
  <si>
    <t>HABBI WIDAGDO</t>
  </si>
  <si>
    <t>ANDRYANO SHEVCHENKO LIMBONG</t>
  </si>
  <si>
    <t>Jefri Wahyu Fernando Sembiring</t>
  </si>
  <si>
    <t>Nyimas Amanda Zaskia</t>
  </si>
  <si>
    <t>Dzaky pramadhani</t>
  </si>
  <si>
    <t>ARTA EKA YULY RAJAGUKGUK</t>
  </si>
  <si>
    <t>Ausyaf Naufal Adinata</t>
  </si>
  <si>
    <t>MUHAMMAD BIMASTIAR</t>
  </si>
  <si>
    <t>DIVA AMELIA SAPUTRI</t>
  </si>
  <si>
    <t>Yuni Okta Safitri</t>
  </si>
  <si>
    <t xml:space="preserve">List Mahasiswa Lulus Prodi Teknik Informatika                                          </t>
  </si>
  <si>
    <r>
      <rPr>
        <rFont val="Times New Roman"/>
        <b/>
        <color theme="1"/>
        <sz val="12.0"/>
      </rPr>
      <t xml:space="preserve">Rekap pembimbing dan penguji dapat dilihat pada </t>
    </r>
    <r>
      <rPr>
        <rFont val="Times New Roman"/>
        <b/>
        <color rgb="FF1155CC"/>
        <sz val="12.0"/>
        <u/>
      </rPr>
      <t>https://shorturl.at/yDQ14</t>
    </r>
    <r>
      <rPr>
        <rFont val="Times New Roman"/>
        <b/>
        <color theme="1"/>
        <sz val="12.0"/>
      </rPr>
      <t xml:space="preserve"> </t>
    </r>
  </si>
  <si>
    <t>Nama</t>
  </si>
  <si>
    <t>IP</t>
  </si>
  <si>
    <t>IPK</t>
  </si>
  <si>
    <t>Periode Yudisium</t>
  </si>
  <si>
    <t>Predikat Kelulusan</t>
  </si>
  <si>
    <t>Periode Wisuda</t>
  </si>
  <si>
    <t>Lama Studi (Tahun)</t>
  </si>
  <si>
    <t>Lama Studi (Semester)</t>
  </si>
  <si>
    <t>Total Perangkatan</t>
  </si>
  <si>
    <t>Jumlah Lulusan Pertahun</t>
  </si>
  <si>
    <t>Total Wisudawan Perperiode Wisuda</t>
  </si>
  <si>
    <t>Najib Darmawan</t>
  </si>
  <si>
    <t>Oktober 2017</t>
  </si>
  <si>
    <t>Intan Pravitasari</t>
  </si>
  <si>
    <t>Tahun</t>
  </si>
  <si>
    <t>Jumlah</t>
  </si>
  <si>
    <t>Prasetyo Sudarji</t>
  </si>
  <si>
    <t>Oktober 2018</t>
  </si>
  <si>
    <t>Bintang Bagus Pangestu</t>
  </si>
  <si>
    <t>Juni 2021</t>
  </si>
  <si>
    <t>Juli 2021</t>
  </si>
  <si>
    <t>Maret 2018</t>
  </si>
  <si>
    <t>Genggam Mahardhika</t>
  </si>
  <si>
    <t>Juli 2018</t>
  </si>
  <si>
    <t>Reizky Patrical Sirya</t>
  </si>
  <si>
    <t>Maret 2020</t>
  </si>
  <si>
    <t>5 Tahun 5 Bulan</t>
  </si>
  <si>
    <t>Irvan Suryadi</t>
  </si>
  <si>
    <t>5 Tahun 9 Bulan</t>
  </si>
  <si>
    <t>Maret 2019</t>
  </si>
  <si>
    <t>Anggreini Intan Permata Sari</t>
  </si>
  <si>
    <t>Februari 2021</t>
  </si>
  <si>
    <t>Maret 2021</t>
  </si>
  <si>
    <t>5 Tahun 6 Bulan</t>
  </si>
  <si>
    <t>Juli 2019</t>
  </si>
  <si>
    <t>Putra Abi Akbarjune</t>
  </si>
  <si>
    <t>Oktober 2019</t>
  </si>
  <si>
    <t>Wili Agustian Prasatya Putra</t>
  </si>
  <si>
    <t>Oktober 2020</t>
  </si>
  <si>
    <t>5 Tahun 1 Bulan</t>
  </si>
  <si>
    <t>Nur Ali Majid</t>
  </si>
  <si>
    <t>Agustus 2021</t>
  </si>
  <si>
    <t>Oktober 2021</t>
  </si>
  <si>
    <t>6 Tahun 0 Bulan</t>
  </si>
  <si>
    <t>Juli 2020</t>
  </si>
  <si>
    <t>Irfan Gerard Wicaksono Mokalu</t>
  </si>
  <si>
    <t>Afrizal Sofyan Afaandi</t>
  </si>
  <si>
    <t>Gisella Al Khumaira</t>
  </si>
  <si>
    <t>Jonathan Eprilio Soaduon Simanjuntak</t>
  </si>
  <si>
    <t>M.kamaludin Akbar</t>
  </si>
  <si>
    <t>Maret 2022</t>
  </si>
  <si>
    <t>Tobi Santoso</t>
  </si>
  <si>
    <t>4 Tahun 1 Bulan</t>
  </si>
  <si>
    <t>Juli 2022</t>
  </si>
  <si>
    <t>Ningsih Nababan</t>
  </si>
  <si>
    <t>Oktober 2022</t>
  </si>
  <si>
    <t>Adinda Virguinia Ayu Permata Manihuruk</t>
  </si>
  <si>
    <t>Maret 2023</t>
  </si>
  <si>
    <t>Agis Tri Wahyuji</t>
  </si>
  <si>
    <t>Mei 2023</t>
  </si>
  <si>
    <t>Dimas Galih Sindhutama</t>
  </si>
  <si>
    <t>Juli 2023</t>
  </si>
  <si>
    <t>Mutiara Ruci</t>
  </si>
  <si>
    <t>Fardiansyah S.harahap</t>
  </si>
  <si>
    <t>Dedi Munandar</t>
  </si>
  <si>
    <t>Maret 2024</t>
  </si>
  <si>
    <t>Dedi Rizaldi</t>
  </si>
  <si>
    <t>Ahmad Rizqi Abdullah Nywitadi</t>
  </si>
  <si>
    <t>Benyamin Tupang</t>
  </si>
  <si>
    <t>Ari Bambang Kurniawan</t>
  </si>
  <si>
    <t>Reza Pahlevi</t>
  </si>
  <si>
    <t>4 Tahun 9 Bulan</t>
  </si>
  <si>
    <t>Dicky Hermawan</t>
  </si>
  <si>
    <t>Yoga Dwi Septana</t>
  </si>
  <si>
    <t>Muhammad Wahyudi</t>
  </si>
  <si>
    <t>Muttoharoh</t>
  </si>
  <si>
    <t>Febri Dwi Putro</t>
  </si>
  <si>
    <t>Fadila Eka Noperta</t>
  </si>
  <si>
    <t>Muhamad Refo Alpha Rizky</t>
  </si>
  <si>
    <t>Elygea Permata Astrad</t>
  </si>
  <si>
    <t>Annisa Gita Asmara</t>
  </si>
  <si>
    <t>Adimas Sutanto</t>
  </si>
  <si>
    <t>Arif Wicaksono</t>
  </si>
  <si>
    <t>Leslie Anggraini</t>
  </si>
  <si>
    <t>Nursano Gandung Praseto</t>
  </si>
  <si>
    <t>4 Tahun 6 Bulan</t>
  </si>
  <si>
    <t>Bahrul Faizi</t>
  </si>
  <si>
    <t>Ivena Chindy Claudia</t>
  </si>
  <si>
    <t>Dzaky Dhimast Rusdianto</t>
  </si>
  <si>
    <t>Vicko Pratama Ibrahim</t>
  </si>
  <si>
    <t>Dimas Adiyaksa Tri Pangestu</t>
  </si>
  <si>
    <t>Muhamad Arwin Wijaya</t>
  </si>
  <si>
    <t>Dean Christoper</t>
  </si>
  <si>
    <t>Dewi Rahayu</t>
  </si>
  <si>
    <t>Dewi Fidrianingrum</t>
  </si>
  <si>
    <t>Bayu Winnie Arini Napitupulu</t>
  </si>
  <si>
    <t>Imam Ramadhani</t>
  </si>
  <si>
    <t>Rodliyatun Nichlah Hidayati</t>
  </si>
  <si>
    <t>Shella Intia</t>
  </si>
  <si>
    <t>Mahesa Darma Satria</t>
  </si>
  <si>
    <t>Ahmad Reza Aidil Adha</t>
  </si>
  <si>
    <t>Fristy Riani Puspitasari</t>
  </si>
  <si>
    <t>Frisky Riana Kesumadewi</t>
  </si>
  <si>
    <t>Miftakhul Aziz</t>
  </si>
  <si>
    <t>Ravi Prayoga</t>
  </si>
  <si>
    <t>Doni Agus Adila</t>
  </si>
  <si>
    <t>Kurnia Putra Jaya Hartono</t>
  </si>
  <si>
    <t>Alfin Cahyo Wibisono</t>
  </si>
  <si>
    <t>Yusuf Firmansyah Wiranto Purba</t>
  </si>
  <si>
    <t>5 Tahun 0 Bulan</t>
  </si>
  <si>
    <t>Yulianto Pambudi</t>
  </si>
  <si>
    <t>Ayu Rahmawati</t>
  </si>
  <si>
    <t>Muhamad Enrinal Zulhimar</t>
  </si>
  <si>
    <t>Apung Nadly</t>
  </si>
  <si>
    <t>Rina Katrina Naibaho</t>
  </si>
  <si>
    <t>Naufal Heriansa</t>
  </si>
  <si>
    <t>Ismail Adhan Kusuma</t>
  </si>
  <si>
    <t>Muhammad Oktri Saputra</t>
  </si>
  <si>
    <t>Rahmad Nurhuda</t>
  </si>
  <si>
    <t>Riadi Satiopa Batubara</t>
  </si>
  <si>
    <t>Reza Antika</t>
  </si>
  <si>
    <t>Maria Oktarise Natania Gultom</t>
  </si>
  <si>
    <t>Tio Fazri Fahmi Saputra</t>
  </si>
  <si>
    <t>Muhammad Hamzah Assyarif</t>
  </si>
  <si>
    <t>Muhammad Ichsan Al Fatih</t>
  </si>
  <si>
    <t>Nurmeishy Febriani</t>
  </si>
  <si>
    <t>Imam Prabowo</t>
  </si>
  <si>
    <t>Almira Ghina Akbari</t>
  </si>
  <si>
    <t>Andi Ariyandi</t>
  </si>
  <si>
    <t>Rada Safta Fhatona</t>
  </si>
  <si>
    <t>Isnedi Candra Kusuma</t>
  </si>
  <si>
    <t>Imam Haris Syafaat</t>
  </si>
  <si>
    <t>Aditya Ricky Pratama</t>
  </si>
  <si>
    <t>Hanif Abdillah</t>
  </si>
  <si>
    <t>Alvijar Akbar Pahlevi</t>
  </si>
  <si>
    <t>Aziz Wijaya</t>
  </si>
  <si>
    <t>Muhammad Ragil Trireza Ramadhan</t>
  </si>
  <si>
    <t>Asril Rinaldi</t>
  </si>
  <si>
    <t>Putri Yolanda Sitompul</t>
  </si>
  <si>
    <t>Muhammad Julian</t>
  </si>
  <si>
    <t>Sartiah</t>
  </si>
  <si>
    <t>Ivan Teddy Pratama</t>
  </si>
  <si>
    <t>Meiji Suryadi</t>
  </si>
  <si>
    <t>Mu`minatul Faizah</t>
  </si>
  <si>
    <t>Aan Sanova</t>
  </si>
  <si>
    <t>Latisya</t>
  </si>
  <si>
    <t>3 Tahun 9 Bulan</t>
  </si>
  <si>
    <t>Hesti Retnosari</t>
  </si>
  <si>
    <t>Angelica Kirana Sandra Dewi</t>
  </si>
  <si>
    <t>Edo Dwi Firmansyah</t>
  </si>
  <si>
    <t>Putri Maulidya Yasshiro</t>
  </si>
  <si>
    <t>Rika Laila</t>
  </si>
  <si>
    <t>Gabrella Marlika Putri</t>
  </si>
  <si>
    <t>M. Anas Nasrulloh</t>
  </si>
  <si>
    <t>Nurul Hakim</t>
  </si>
  <si>
    <t>Mia Audina</t>
  </si>
  <si>
    <t>Muhammad Affandi</t>
  </si>
  <si>
    <t>Habib Abdurrasyid</t>
  </si>
  <si>
    <t>Maria Andini</t>
  </si>
  <si>
    <t>Nuranisda Triawati</t>
  </si>
  <si>
    <t>Annisa Maharani</t>
  </si>
  <si>
    <t>Yosua Tan Siswanto</t>
  </si>
  <si>
    <t>Iman Maliki</t>
  </si>
  <si>
    <t>Reza Octaviany</t>
  </si>
  <si>
    <t>Raras Franita</t>
  </si>
  <si>
    <t>Irma Safitri</t>
  </si>
  <si>
    <t>Erawati</t>
  </si>
  <si>
    <t>Nurul Fauzia Azizah</t>
  </si>
  <si>
    <t>Nova Yastika Putri</t>
  </si>
  <si>
    <t>Humairoh</t>
  </si>
  <si>
    <t>Wahyu Wiranti</t>
  </si>
  <si>
    <t>Rizki Bhaskara Mulya Efendi</t>
  </si>
  <si>
    <t>Nurtias Rahayu</t>
  </si>
  <si>
    <t>Fatin Delfiandita</t>
  </si>
  <si>
    <t>Nur Anggraheni</t>
  </si>
  <si>
    <t>ALYA KHAIRUNNISA RIZKITA</t>
  </si>
  <si>
    <t>3 Tahun 6 Bulan</t>
  </si>
  <si>
    <t>YOSI MARDIANTI</t>
  </si>
  <si>
    <t>RIVALDO FERNANDES</t>
  </si>
  <si>
    <t>EDI KURNIAWAN</t>
  </si>
  <si>
    <t>DINO FEBRIYANTO</t>
  </si>
  <si>
    <t>LEONARDO</t>
  </si>
  <si>
    <t>CORIZA CAESARCHAKTI</t>
  </si>
  <si>
    <t>RIZQUN RIZAL AHSANI</t>
  </si>
  <si>
    <t>VANESA ADHELIA</t>
  </si>
  <si>
    <t>ARIMBI AYUNINGTYAS</t>
  </si>
  <si>
    <t>AFDI FAUZUL BAHAR</t>
  </si>
  <si>
    <t>PUNGKI RESTI PRABANDARI</t>
  </si>
  <si>
    <t>YOPAN EKO SITUMORANG</t>
  </si>
  <si>
    <t>LEO VIRANDA MILLENNIUM</t>
  </si>
  <si>
    <t>MUHAMMAD NUR FAQQIH</t>
  </si>
  <si>
    <t>M. Rizki Oktarlis Setia Budi</t>
  </si>
  <si>
    <t>6 Tahun 5 Bulan</t>
  </si>
  <si>
    <t>Ilham Prayudha</t>
  </si>
  <si>
    <t>Ilham Perdana Kesuma</t>
  </si>
  <si>
    <t>Indri Wulan Dari</t>
  </si>
  <si>
    <t>Pasha Abdul Khalid</t>
  </si>
  <si>
    <t>Yosua Rori Hasudungan</t>
  </si>
  <si>
    <t>Ronaldo Simanjuntak</t>
  </si>
  <si>
    <t>Yuwanda Indra Gunawan</t>
  </si>
  <si>
    <t>Taufik Agung Santoso</t>
  </si>
  <si>
    <t>Syahid Prabowo</t>
  </si>
  <si>
    <t>Bimo Aji Pamungkas</t>
  </si>
  <si>
    <t>Reza Aji Pratama</t>
  </si>
  <si>
    <t>Nurma Yunita Sari</t>
  </si>
  <si>
    <t>4 Tahun 5 Bulan</t>
  </si>
  <si>
    <t>HISKIA PERDAMEN PULUNGAN</t>
  </si>
  <si>
    <t>RIZCA PUTRI SETIANINGRUM</t>
  </si>
  <si>
    <t>M. Iqbal Revantama</t>
  </si>
  <si>
    <t>Bagas Pangestu</t>
  </si>
  <si>
    <t>Nardiyansah Tri Jatmiko</t>
  </si>
  <si>
    <t>Andhini Rahma Santoso</t>
  </si>
  <si>
    <t>ACHMAD BANY MAJESTY</t>
  </si>
  <si>
    <t>Ahmad Auzan Varian Syahputra</t>
  </si>
  <si>
    <t>M. ALFAN RIYADI</t>
  </si>
  <si>
    <t>FATHAN RIZKI HIDAYAH</t>
  </si>
  <si>
    <t>ABBI KURNIA RAMANITYA KHADIFA</t>
  </si>
  <si>
    <t>MUHAMMAD</t>
  </si>
  <si>
    <t>Mega Putri Sinaga</t>
  </si>
  <si>
    <t>Juni 2022</t>
  </si>
  <si>
    <t>6 Tahun 9 Bulan</t>
  </si>
  <si>
    <t>Muhammad Iqbal</t>
  </si>
  <si>
    <t>Mochammad Andrian Maulana</t>
  </si>
  <si>
    <t>Nurma Syanti</t>
  </si>
  <si>
    <t>Sulaiman Osman</t>
  </si>
  <si>
    <t>Jepri Pranata Ginting</t>
  </si>
  <si>
    <t>Putra Kurniawan</t>
  </si>
  <si>
    <t>2,80</t>
  </si>
  <si>
    <t>Rizki Juliansyah</t>
  </si>
  <si>
    <t>2,91</t>
  </si>
  <si>
    <t>Rutlima Sinaga</t>
  </si>
  <si>
    <t>Dhiko Jangjaya Putra</t>
  </si>
  <si>
    <t>Agus Michael Pangihutan Sianipar</t>
  </si>
  <si>
    <t>JEFRI MANURUNG</t>
  </si>
  <si>
    <t>SENORA RIA PARDEDE</t>
  </si>
  <si>
    <t>3,24</t>
  </si>
  <si>
    <t>MUHAMMAD MUTTAQIN</t>
  </si>
  <si>
    <t>Mohamad Yusuf Rizaldi</t>
  </si>
  <si>
    <t>Vina Oktariana</t>
  </si>
  <si>
    <t>Ahmad Agung Zefi Syahputra</t>
  </si>
  <si>
    <t>MUHAMMAD IKHBAL</t>
  </si>
  <si>
    <t>MUHAMMAD KHOIRURRIZQI</t>
  </si>
  <si>
    <t>ABRAR DEWA PRATAMA BARUS</t>
  </si>
  <si>
    <t>Agung Prawoso</t>
  </si>
  <si>
    <t>Cristian Ari Paulus Kacaribu</t>
  </si>
  <si>
    <t>Muhammad Sholeh Al Habib</t>
  </si>
  <si>
    <t>Laila Noer Islami Hidayatullah</t>
  </si>
  <si>
    <t>Yuni Nurdiyanti</t>
  </si>
  <si>
    <t>Dede Rodhatul Farida</t>
  </si>
  <si>
    <t>3,45</t>
  </si>
  <si>
    <t>Bagus Dwi Prasetyo</t>
  </si>
  <si>
    <t>3,13</t>
  </si>
  <si>
    <t>Ringgo Galih Sadewo</t>
  </si>
  <si>
    <t>Annisa Dwi Atika</t>
  </si>
  <si>
    <t>PUTRI AYUNI SUTIKMAN</t>
  </si>
  <si>
    <t>RAHMAT GINTING</t>
  </si>
  <si>
    <t>Agustus 2022</t>
  </si>
  <si>
    <t>Gusti Made Adrian Putradinata</t>
  </si>
  <si>
    <t>ERON WAHYU</t>
  </si>
  <si>
    <t>M JUNIO AZHARI</t>
  </si>
  <si>
    <t>Rana Diastri Zahrina</t>
  </si>
  <si>
    <t>Muhammad Irpansyah Damanik</t>
  </si>
  <si>
    <t>Genta Ari Anggoro</t>
  </si>
  <si>
    <t>Dian Asmara Dahana</t>
  </si>
  <si>
    <t>Risno Putri Nainggolan</t>
  </si>
  <si>
    <t>4 Tahun 0 Bulan</t>
  </si>
  <si>
    <t>Ilham</t>
  </si>
  <si>
    <t>ACHMAD SYAFRIYAL</t>
  </si>
  <si>
    <t>Ribka Julyasih Sidabutar</t>
  </si>
  <si>
    <t>Muhammad Alfarizi Tazkia</t>
  </si>
  <si>
    <t>Nazla Andintya Wijaya</t>
  </si>
  <si>
    <t>Siraz Tri Denira</t>
  </si>
  <si>
    <t>Fitra Salam S. Nagalay</t>
  </si>
  <si>
    <t>Sofwan Hidayat Nst</t>
  </si>
  <si>
    <t>Firman Oloan Manalu</t>
  </si>
  <si>
    <t>Dwiki Agus Saputra</t>
  </si>
  <si>
    <t>Romantika Banjarnahor</t>
  </si>
  <si>
    <t>Alexander Diva Grael Bangun</t>
  </si>
  <si>
    <t>Harley Davidson Sibarani</t>
  </si>
  <si>
    <t>Cita Sari Marito Siadari</t>
  </si>
  <si>
    <t>Rahmat Fitriadi</t>
  </si>
  <si>
    <t>Januari 2023</t>
  </si>
  <si>
    <t>7 Tahun 4 Bulan</t>
  </si>
  <si>
    <t>Roy Putra Ompusunggu</t>
  </si>
  <si>
    <t>Muhammad Surya Ramadhan</t>
  </si>
  <si>
    <t>Tidak Yudisium</t>
  </si>
  <si>
    <t>Virdannisa Selqy Satphira</t>
  </si>
  <si>
    <t>Diza Febriyan Hasal</t>
  </si>
  <si>
    <t>M. Hafidh Dliyaul Haq</t>
  </si>
  <si>
    <t>Safran Ilmi</t>
  </si>
  <si>
    <t>Yustika Ayu Putri Zalukhu</t>
  </si>
  <si>
    <t>Febiola Agatha</t>
  </si>
  <si>
    <t>Talitha Brillinia Batari</t>
  </si>
  <si>
    <t>Samlo Berutu</t>
  </si>
  <si>
    <t>Bagus Budi Setiawan</t>
  </si>
  <si>
    <t>Laurensius Joshua Anrico Agustinus</t>
  </si>
  <si>
    <t>Satrio Kunto Birowo</t>
  </si>
  <si>
    <t>Alief Moehamad Ardhi</t>
  </si>
  <si>
    <t>Lukas Sandy</t>
  </si>
  <si>
    <t>Ismi Zahra Rezkatiana</t>
  </si>
  <si>
    <t>Juni Rianto Simamora</t>
  </si>
  <si>
    <t>Kharisma Anjina</t>
  </si>
  <si>
    <t>Fikri Halim Ch</t>
  </si>
  <si>
    <t>Andika Saputra</t>
  </si>
  <si>
    <t>Leonard Rizta Anugerah Perdana</t>
  </si>
  <si>
    <t>Adam Taufiqurrahman</t>
  </si>
  <si>
    <t>Iwang Nur Hakiki</t>
  </si>
  <si>
    <t>Muhammad Tyaz Gagaman</t>
  </si>
  <si>
    <t>Muhammad Aris Febriansyah</t>
  </si>
  <si>
    <t>Muhammad Ikram Daffa Ramdhani</t>
  </si>
  <si>
    <t>M. Galih Pratama</t>
  </si>
  <si>
    <t>MUHAMMAD LUKMAN AL HAKIM</t>
  </si>
  <si>
    <t>VINA ALVIONITA</t>
  </si>
  <si>
    <t>Abdul Gani</t>
  </si>
  <si>
    <t>I Wayan Chandra Dinata</t>
  </si>
  <si>
    <t>Salman Damanhuri</t>
  </si>
  <si>
    <t>Annisa Jufe Aryani</t>
  </si>
  <si>
    <t>Anastasia Puteri Dewi</t>
  </si>
  <si>
    <t>Muhammad Zulfarhan</t>
  </si>
  <si>
    <t>Nuril Humaya</t>
  </si>
  <si>
    <t>Neza Chania Putri</t>
  </si>
  <si>
    <t>Sophia Nouriska</t>
  </si>
  <si>
    <t>3 Tahun 5 Bulan</t>
  </si>
  <si>
    <t>Muhammad Nashrullah</t>
  </si>
  <si>
    <t>4 Tahun 7 Bulan 24 Hari</t>
  </si>
  <si>
    <t>Daniel Sipangkar</t>
  </si>
  <si>
    <t>AULIA UL IZZATIL`ADILAH</t>
  </si>
  <si>
    <t>Muhammad Adam Aslamsyah</t>
  </si>
  <si>
    <t>4 Tahun 8 Bulan 29 Hari</t>
  </si>
  <si>
    <t>Muhammad Asyroful Nur Maulana Yusuf</t>
  </si>
  <si>
    <t>3 Tahun 8 Bulan 29 Hari</t>
  </si>
  <si>
    <t>Aprilia Purwanto</t>
  </si>
  <si>
    <t>Dhifaf Athiyah Zhabiyan</t>
  </si>
  <si>
    <t>Diah Ayu Wulan Rahmawati</t>
  </si>
  <si>
    <t>Juni 2023</t>
  </si>
  <si>
    <t>6 Tahun 9 Bulan 27 Hari</t>
  </si>
  <si>
    <t>Reki Selianta</t>
  </si>
  <si>
    <t>Nazel Marfi Alfawwaz</t>
  </si>
  <si>
    <t>Brian Adam Sembiring</t>
  </si>
  <si>
    <t>Agustino Rahmawan</t>
  </si>
  <si>
    <t>Nayaka Pitra Raditya</t>
  </si>
  <si>
    <t>Faizal Alif</t>
  </si>
  <si>
    <t>Angela Merici Larasati Ratna Devi</t>
  </si>
  <si>
    <t>Gabriel Batu Bara</t>
  </si>
  <si>
    <t>Laurentia Ana Emeliana S</t>
  </si>
  <si>
    <t>Hendy Prasetya</t>
  </si>
  <si>
    <t>Osa Farida Sari</t>
  </si>
  <si>
    <t>Gilang Ramadhan</t>
  </si>
  <si>
    <t>Yohanes Eloi Pardamean Manik</t>
  </si>
  <si>
    <t>Venika Purba</t>
  </si>
  <si>
    <t>Ahmad Rosyid Al Khairi</t>
  </si>
  <si>
    <t>Mizaldi Fathoni</t>
  </si>
  <si>
    <t>Rade Arthur Mangaratua Oktavianus</t>
  </si>
  <si>
    <t>Fajar Muhammad</t>
  </si>
  <si>
    <t>Vallen Refkiyawan</t>
  </si>
  <si>
    <t>Agung Adi Purwanto</t>
  </si>
  <si>
    <t>Muhammad Fahmi Akbar</t>
  </si>
  <si>
    <t>M Ryan Laksmana Putra</t>
  </si>
  <si>
    <t>Ferdio Naufal Haryadi</t>
  </si>
  <si>
    <t>Adi Ramadhan</t>
  </si>
  <si>
    <t>Jose Alfredo Sitanggang</t>
  </si>
  <si>
    <t>Nanda Meilly Annisya</t>
  </si>
  <si>
    <t>Sally Rosiani Indra Putri</t>
  </si>
  <si>
    <t>Hemat Pargaulan Simamora</t>
  </si>
  <si>
    <t>Meidiarni Kurnia Dewi</t>
  </si>
  <si>
    <t>Joddy Sebastian Siregar</t>
  </si>
  <si>
    <t>Qisra Lutfi Ranev</t>
  </si>
  <si>
    <t>Muhammad Taufiq Hidayat</t>
  </si>
  <si>
    <t>Iqbal Sanjaya</t>
  </si>
  <si>
    <t>Yudi Gunawan</t>
  </si>
  <si>
    <t>5 Tahun 9 Bulan 27 Hari</t>
  </si>
  <si>
    <t>M Dupan Desradha E</t>
  </si>
  <si>
    <t>Citra Amelia</t>
  </si>
  <si>
    <t>Liana Khairunnisa Bancin</t>
  </si>
  <si>
    <t>Rasyidah Herawati</t>
  </si>
  <si>
    <t>Tamara Damayanti</t>
  </si>
  <si>
    <t>Rahmat Setiawan</t>
  </si>
  <si>
    <t>Deo Alif Alfitrah</t>
  </si>
  <si>
    <t>Rafly Rigan Nagachi</t>
  </si>
  <si>
    <t>Arre Pangestu</t>
  </si>
  <si>
    <t>Muhammad Najie K.</t>
  </si>
  <si>
    <t>Ahmad Alif Sofian</t>
  </si>
  <si>
    <t>FEBBY SARTIKA</t>
  </si>
  <si>
    <t>M. Afif Hibatullah</t>
  </si>
  <si>
    <t>Robby Satya Wicaksana</t>
  </si>
  <si>
    <t>Reza Kusuma Andy Nugraha</t>
  </si>
  <si>
    <t>Edinia Rosa Filiana</t>
  </si>
  <si>
    <t>Abdurrachman Farras</t>
  </si>
  <si>
    <t>Randi Baraku</t>
  </si>
  <si>
    <t>Ayu Feblira Gersy</t>
  </si>
  <si>
    <t>Apri Kurniawansyah</t>
  </si>
  <si>
    <t>Muhammad Firdaus Sati</t>
  </si>
  <si>
    <t>Widodo</t>
  </si>
  <si>
    <t>Muhammad Fariz Luthfi</t>
  </si>
  <si>
    <t>Muhammad Nadhif Athalla</t>
  </si>
  <si>
    <t>Andhika Putra Pratama</t>
  </si>
  <si>
    <t>Yoenda El Syahirah</t>
  </si>
  <si>
    <t>3 Tahun 10 Bulan 17 Hari</t>
  </si>
  <si>
    <t>Sayyid Muhammad Umar Al Haris</t>
  </si>
  <si>
    <t>Aulia Rahman Zulfi</t>
  </si>
  <si>
    <t>Destry Rehulina Br Sitepu</t>
  </si>
  <si>
    <t>4 Tahun 10 Bulan 17 Hari</t>
  </si>
  <si>
    <t>Muhammad Izzul Islam</t>
  </si>
  <si>
    <t>Agustus 2023</t>
  </si>
  <si>
    <t>6 Tahun 0 Bulan 0 Hari</t>
  </si>
  <si>
    <t>M Suva Rahadiyan Syafriyanto</t>
  </si>
  <si>
    <t>RIZALDO ABDULRACHMAN</t>
  </si>
  <si>
    <t>Eliza Maharani Sutowo</t>
  </si>
  <si>
    <t>3 Tahun 11 Bulan 18 Hari</t>
  </si>
  <si>
    <t>Nurul Aulia Larasati</t>
  </si>
  <si>
    <t>Candra Wahyu Firmansyah</t>
  </si>
  <si>
    <t>Winda Sulistyani</t>
  </si>
  <si>
    <t>Oktaviani</t>
  </si>
  <si>
    <t>Juliawati Hutagaol</t>
  </si>
  <si>
    <t>Viranti</t>
  </si>
  <si>
    <t>Desi Fitria Yudanto</t>
  </si>
  <si>
    <t>Joy Ravelo Tarigan</t>
  </si>
  <si>
    <t>Romaita Maria Simaibang</t>
  </si>
  <si>
    <t>Resya Lianti</t>
  </si>
  <si>
    <t>Silvia</t>
  </si>
  <si>
    <t>Pillio Ardhil</t>
  </si>
  <si>
    <t>Ikhsanudin Raka Siwi</t>
  </si>
  <si>
    <t>Istighfariza Aprini</t>
  </si>
  <si>
    <t>Rafi Arya Nugraha</t>
  </si>
  <si>
    <t>Salsabilla Putri Dyani</t>
  </si>
  <si>
    <t>Putri Dwisastika Lumbantoruan</t>
  </si>
  <si>
    <t>STEPHANIE HELEN PARIDA NAPITUPULU</t>
  </si>
  <si>
    <t>Lusi Lesmana Tamba</t>
  </si>
  <si>
    <t>Intan Wulandari Br Siregar</t>
  </si>
  <si>
    <t>Okta Roma Uli Sihombing</t>
  </si>
  <si>
    <t>Gusti Hafizah Nurrahmah</t>
  </si>
  <si>
    <t>Nesa Oktavia</t>
  </si>
  <si>
    <t>Rahmad Sidik</t>
  </si>
  <si>
    <t>Putu Ary Kusuma Yudha</t>
  </si>
  <si>
    <t>Samuel Jovial Pardede</t>
  </si>
  <si>
    <t>Muhammad Farhan Andani</t>
  </si>
  <si>
    <t>Agusto Hawlai Rajagukguk</t>
  </si>
  <si>
    <t>Martin Pasaribu</t>
  </si>
  <si>
    <t>M. Aldi Gunawan</t>
  </si>
  <si>
    <t>Fahlevi Ikhsanur Rizal</t>
  </si>
  <si>
    <t>Ihza Fajrur Rachman Hasani</t>
  </si>
  <si>
    <t>Ilham Nofri Yandra</t>
  </si>
  <si>
    <t>Muhammad Ariefuddin Satria Dharma</t>
  </si>
  <si>
    <t>Olivia Marlinang Elizabeth Christine Lumbantobing</t>
  </si>
  <si>
    <t>Muksin Bagaskara</t>
  </si>
  <si>
    <t>Muhammad Aldito Rizki</t>
  </si>
  <si>
    <t>Delta Dewi Fortuna</t>
  </si>
  <si>
    <t>Akmal Fauzan Suranta</t>
  </si>
  <si>
    <t>Kevin Tanuwijaya</t>
  </si>
  <si>
    <t>Andhika Wibawa Bhagaskara</t>
  </si>
  <si>
    <t>Ardi Gaya Manalu</t>
  </si>
  <si>
    <t>5 Tahun 0 Bulan 0 Hari</t>
  </si>
  <si>
    <t>Annisa Ayu Sabrina</t>
  </si>
  <si>
    <t>6 Tahun 1 Bulan 15 Hari</t>
  </si>
  <si>
    <t>Eri Yuni Nilasari</t>
  </si>
  <si>
    <t>5 Tahun 1 Bulan 2 Hari</t>
  </si>
  <si>
    <t>Markus Togi Fedrian Rivaldi Sinaga</t>
  </si>
  <si>
    <t>Fajari Bagas Imami</t>
  </si>
  <si>
    <t>Muhamad Falli Al Farisi</t>
  </si>
  <si>
    <t>Khoirul Roziq</t>
  </si>
  <si>
    <t>Muhammad Rafi Farhan</t>
  </si>
  <si>
    <t>Aris Ilham Nugraha</t>
  </si>
  <si>
    <t>Sisilia Juli Anggraini</t>
  </si>
  <si>
    <t>HASTIO WAHYU UTOMO</t>
  </si>
  <si>
    <t>M. Ammar Fadhila Ramadhan</t>
  </si>
  <si>
    <t>4 Tahun 1 Bulan 2 Hari</t>
  </si>
  <si>
    <t>Muhammad Fathurrachman Septiana</t>
  </si>
  <si>
    <t>Frinaldo Sinaga</t>
  </si>
  <si>
    <t>Hadinata Jenta</t>
  </si>
  <si>
    <t>Della Salsabila</t>
  </si>
  <si>
    <t>Mika Simamora</t>
  </si>
  <si>
    <t>Helena Yuniarta Simarmata</t>
  </si>
  <si>
    <t>Ayu Lintang Gayanti</t>
  </si>
  <si>
    <t>Albab Jannatul Firdaus</t>
  </si>
  <si>
    <t>Gunawan Sitepu</t>
  </si>
  <si>
    <t>Mutiara Putri Amanda</t>
  </si>
  <si>
    <t>Mario Vebriyanto</t>
  </si>
  <si>
    <t>4 Tahun 3 Bulan</t>
  </si>
  <si>
    <t>M. Fazar Zuhdi</t>
  </si>
  <si>
    <t>Christop Pasu Marpaung</t>
  </si>
  <si>
    <t>Januari 2024</t>
  </si>
  <si>
    <t>YOGA NAUFAL RAY PUTRO</t>
  </si>
  <si>
    <t>ISHAQ FIKRI TAUFIK</t>
  </si>
  <si>
    <t>ARYA DAULAT</t>
  </si>
  <si>
    <t>MANARUL HIDAYAT</t>
  </si>
  <si>
    <t>AULIA BELSASAR</t>
  </si>
  <si>
    <t>Dhanny Adhi Pramana</t>
  </si>
  <si>
    <t>ACHMAD FERDI APRIANSYAH NUR</t>
  </si>
  <si>
    <t>Fahriza Yusefa</t>
  </si>
  <si>
    <t>Aninda Agustia Andiani</t>
  </si>
  <si>
    <t>Enrico Johanes.S</t>
  </si>
  <si>
    <t>Iva Maulida Rahmawati</t>
  </si>
  <si>
    <t>Hafizh Londata</t>
  </si>
  <si>
    <t>Sherin Mediana Putri</t>
  </si>
  <si>
    <t>Gilang Rizky Ramadhan</t>
  </si>
  <si>
    <t>Genja Rizky Novianto</t>
  </si>
  <si>
    <t>ALY MUJIONO</t>
  </si>
  <si>
    <t>Ihtiandiko Wicaksono</t>
  </si>
  <si>
    <t>M. Rafli Agusta Rizalfa</t>
  </si>
  <si>
    <t>Muhammad Veldyen</t>
  </si>
  <si>
    <t>Andaru Putri Salsabila</t>
  </si>
  <si>
    <t>Muhammad Naseruddin Rasyid</t>
  </si>
  <si>
    <t>Hendamia Yohana Sembiring</t>
  </si>
  <si>
    <t>KHOIRUN NISA SAMROTUL ZANNAH</t>
  </si>
  <si>
    <t>Fahri Novaldi</t>
  </si>
  <si>
    <t>Muhammad Faatih Rizal Auliya</t>
  </si>
  <si>
    <t>JAYA MEGELAR CAKRAWARTY</t>
  </si>
  <si>
    <t>Bayu Nindioko</t>
  </si>
  <si>
    <t>WINDA</t>
  </si>
  <si>
    <t>List Mahasiswa Drop Out</t>
  </si>
  <si>
    <t>13</t>
  </si>
  <si>
    <t>14</t>
  </si>
  <si>
    <t>15</t>
  </si>
  <si>
    <t>16</t>
  </si>
  <si>
    <t>17</t>
  </si>
  <si>
    <t>18</t>
  </si>
  <si>
    <t>19</t>
  </si>
  <si>
    <t>20</t>
  </si>
  <si>
    <t>Prodi Teknik Informatika</t>
  </si>
  <si>
    <t>S2213004</t>
  </si>
  <si>
    <t>Hana Mardhiyah A.z</t>
  </si>
  <si>
    <t>S2214010</t>
  </si>
  <si>
    <t>Liza Karyana</t>
  </si>
  <si>
    <t>Ridho Ahmad Batubara</t>
  </si>
  <si>
    <t>Muhammad Agung</t>
  </si>
  <si>
    <t>Ravinus Daniel Calso</t>
  </si>
  <si>
    <t>Oppie Yolanda</t>
  </si>
  <si>
    <t>Angga Firginiawan Sanjaya</t>
  </si>
  <si>
    <t>Niko Rahmadi Wiharto</t>
  </si>
  <si>
    <t>Imam Mukhti Sihombing</t>
  </si>
  <si>
    <t>Bagus Igo Winando</t>
  </si>
  <si>
    <t>Thamrin Hussain</t>
  </si>
  <si>
    <t>Khoirul Azzis</t>
  </si>
  <si>
    <t>Cornelius Napitu</t>
  </si>
  <si>
    <t>Rio Van Putra</t>
  </si>
  <si>
    <t>Adriar Menwansa</t>
  </si>
  <si>
    <t>Akmal Kurnia</t>
  </si>
  <si>
    <t>Jefry Seprinus Gultom</t>
  </si>
  <si>
    <t>Gita Apriansyah</t>
  </si>
  <si>
    <t>Saskya Sifa Ocktary</t>
  </si>
  <si>
    <t>Wahyu Mulyadi P</t>
  </si>
  <si>
    <t>Ayuni Putri Utamy</t>
  </si>
  <si>
    <t>Resti Wahyuni</t>
  </si>
  <si>
    <t>Khoira Wati</t>
  </si>
  <si>
    <t>Jayadi</t>
  </si>
  <si>
    <t>Anggi Wahyuningsih</t>
  </si>
  <si>
    <t>Ridho Anta Mulya</t>
  </si>
  <si>
    <t>Heny Wahyu Pertiwi</t>
  </si>
  <si>
    <t>Apri Setiawan</t>
  </si>
  <si>
    <t>Tubagus Ade Pratama</t>
  </si>
  <si>
    <t>Safitri</t>
  </si>
  <si>
    <t>A. Thoriq Ramadhan</t>
  </si>
  <si>
    <t>M. Agung Wijaksana</t>
  </si>
  <si>
    <t>Muhammad Yusuf Al Amin</t>
  </si>
  <si>
    <t>Muthia Batari</t>
  </si>
  <si>
    <t>YUNAZ ABRAM MUFFADHEL</t>
  </si>
  <si>
    <t>RUDIANSYAH</t>
  </si>
  <si>
    <t>YANKI SANOZA GULTOM</t>
  </si>
  <si>
    <t>GEBBY MEYLANDI</t>
  </si>
  <si>
    <t>MUHAMMAD AUGUST IRVAN</t>
  </si>
  <si>
    <t>RIDO AGUNG HERLAMBANG</t>
  </si>
  <si>
    <t>FAIDIL ZIKRI</t>
  </si>
  <si>
    <t>Bernaldo Napitupulu</t>
  </si>
  <si>
    <t>Hasvi Sutami Pratama</t>
  </si>
  <si>
    <t>Tamara Elis Puspitasari</t>
  </si>
  <si>
    <t>Jonathan W. Bush Sianturi</t>
  </si>
  <si>
    <t>Geby Broto Hutauruk</t>
  </si>
  <si>
    <t>Lydia Sri Thalita Br Sinurat</t>
  </si>
  <si>
    <t>SINTA NOVITA SARI</t>
  </si>
  <si>
    <t>IMRAN</t>
  </si>
  <si>
    <t>NAUVAL NAZHIF HILMI</t>
  </si>
  <si>
    <t>IVAN MUHAMAD ILHAM</t>
  </si>
  <si>
    <t>HODDI AMAN PURBA</t>
  </si>
  <si>
    <t>Paul Martin Parsaulian Nainggolan</t>
  </si>
  <si>
    <t>Arga Lazuardi Kautsar</t>
  </si>
  <si>
    <t>Rolando Mario David</t>
  </si>
  <si>
    <t>Alfin Maulana Azis</t>
  </si>
  <si>
    <t>Syahrina Cintami</t>
  </si>
  <si>
    <t>Farhan Jahr Daffa</t>
  </si>
  <si>
    <t>Fransiskus Glori Tampubolon</t>
  </si>
  <si>
    <t>JOGGY NOVRANALDO SIADARI</t>
  </si>
  <si>
    <t>Lega Rareta</t>
  </si>
  <si>
    <t>FATIH RIAN HIBATUL HAKIM</t>
  </si>
  <si>
    <t>RANDI PERMATA PUTRA MANIK</t>
  </si>
  <si>
    <t>Fathan Malik Febriansyah</t>
  </si>
  <si>
    <t>Tyasih Wulandari</t>
  </si>
  <si>
    <t>Isbal Fathurrahman</t>
  </si>
  <si>
    <t>Rizki Muhammad Farhan</t>
  </si>
  <si>
    <t>Damianus Edwin Togu Sitanggang</t>
  </si>
  <si>
    <t>Muhammad Dzaki Wicaksono</t>
  </si>
  <si>
    <t>St. Parveen Putra Sibarani</t>
  </si>
  <si>
    <t>Nanda Safitri</t>
  </si>
  <si>
    <t>Muhammad Syafi`i Ramadhan</t>
  </si>
  <si>
    <t>M.Ramdhika</t>
  </si>
  <si>
    <t>Moch Dwiky Fajar Kasih</t>
  </si>
  <si>
    <t>Yoga Pratama</t>
  </si>
  <si>
    <t>Isnan Nugraha Marcheriz</t>
  </si>
  <si>
    <t>Hasanul Ilham</t>
  </si>
  <si>
    <t>Anggar Liliana</t>
  </si>
  <si>
    <t>STEVEN RIONALDO SIHOMBING</t>
  </si>
  <si>
    <t>RAHMAT ALDO</t>
  </si>
  <si>
    <t>Arya Assyifa Absi</t>
  </si>
  <si>
    <t>ABDUL AZIZ SULISTIYONO</t>
  </si>
  <si>
    <t>Siti Nurmala Dewi Lubis</t>
  </si>
  <si>
    <t>Arnendo Hasea Situmorang</t>
  </si>
  <si>
    <t>RIDHWAN</t>
  </si>
  <si>
    <t>DO di Akhir Semester Genap TA. 2023/2024 (Pengecekan tanggal 16 Januari 2024)</t>
  </si>
  <si>
    <t>Aurelia Intan Sabila</t>
  </si>
  <si>
    <t>Filonia Pila Delviani Br Pandia</t>
  </si>
  <si>
    <t>Mona Adhana</t>
  </si>
  <si>
    <t>Yolanda Arina Aritonang</t>
  </si>
  <si>
    <t>MUTIHARIS DAUBER PANJAITAN</t>
  </si>
  <si>
    <t>MUHAMMAD KAFI SOPHIANDRI</t>
  </si>
  <si>
    <t>AYU SRI REJEKI</t>
  </si>
  <si>
    <t>TIGOR HALOMUAN SIHALOHO</t>
  </si>
  <si>
    <t>GABRIEL SEBASTIAN NOVAREN</t>
  </si>
  <si>
    <t>AFIFAH DWIKIRANI</t>
  </si>
  <si>
    <t>Ignatius Hot Asi M. Sitorus</t>
  </si>
  <si>
    <t>Felia Azahra</t>
  </si>
  <si>
    <t>KRISDIYANSYAH</t>
  </si>
  <si>
    <t>Mohamad Aditia</t>
  </si>
  <si>
    <t>Adrian Yudi Tama</t>
  </si>
  <si>
    <t>ELDRIKO M GULTOM</t>
  </si>
  <si>
    <t>Muhammad Farid Izuddin</t>
  </si>
  <si>
    <t>Fadila Widya Sari</t>
  </si>
  <si>
    <t>DINDA KARTIKA DEWI</t>
  </si>
  <si>
    <t>Nabilla Aulia Chandeny</t>
  </si>
  <si>
    <t>Dini Kastiawati</t>
  </si>
  <si>
    <t>Romiana Girsang</t>
  </si>
  <si>
    <t>Nur Hasanah Fajriati</t>
  </si>
  <si>
    <t>AYUB SIMAREMARE</t>
  </si>
  <si>
    <t>NOBEL ALLEYA NAMISADA</t>
  </si>
  <si>
    <t>ISMAIL AL FARUQI</t>
  </si>
  <si>
    <t>Ahmad Fahmi Fathullah</t>
  </si>
  <si>
    <t>Bima satria Pamungkas</t>
  </si>
  <si>
    <t>KHANSAFA AQILAH</t>
  </si>
  <si>
    <t>AKAS MA`RUF</t>
  </si>
  <si>
    <t>ILHAM SAPUTRA</t>
  </si>
  <si>
    <t>KRISIANA ORENI</t>
  </si>
  <si>
    <t>SK No. 101/IT9/KM.00.06/2024</t>
  </si>
  <si>
    <t>List Mahasiswa Undur Diri</t>
  </si>
  <si>
    <t>Penyerahan Berkas</t>
  </si>
  <si>
    <t>Alasan</t>
  </si>
  <si>
    <t>Tommy Ikhwan Fathurrochman</t>
  </si>
  <si>
    <t>Imam Luthfie Maajid</t>
  </si>
  <si>
    <t>Arief Hilman Nugraha</t>
  </si>
  <si>
    <t>Hafiz Kurnia Aji</t>
  </si>
  <si>
    <t>Muhammad Salman Farisi</t>
  </si>
  <si>
    <t>Riski Aji Kusuma</t>
  </si>
  <si>
    <t>Cesilia Giovanni Br Butarbutar</t>
  </si>
  <si>
    <t>Amirul Darmawan</t>
  </si>
  <si>
    <t>Kamaluddin Anwar</t>
  </si>
  <si>
    <t>Ronald Valara</t>
  </si>
  <si>
    <t>Galih Priambudi</t>
  </si>
  <si>
    <t>Rizali Rusydan</t>
  </si>
  <si>
    <t>Zelighozi Yuri Menggala</t>
  </si>
  <si>
    <t>Muhammad Alwi A.m Lubis</t>
  </si>
  <si>
    <t>Brama Riski April Lianda</t>
  </si>
  <si>
    <t>Rio Monanda Putra</t>
  </si>
  <si>
    <t>Elan Batara Anugrah</t>
  </si>
  <si>
    <t>Pujiono</t>
  </si>
  <si>
    <t>Satria Agung Laksono</t>
  </si>
  <si>
    <t>M Reza Prasetya</t>
  </si>
  <si>
    <t>Dewantario Yugulio Turnip</t>
  </si>
  <si>
    <t>Adjie Andaresta Yohanda</t>
  </si>
  <si>
    <t>Zainuri Dwi Saputra</t>
  </si>
  <si>
    <t>Revan Bedri Atama</t>
  </si>
  <si>
    <t>Sefri Andriansyah Miharbi</t>
  </si>
  <si>
    <t>Yudy Amanda Putra</t>
  </si>
  <si>
    <t>Benaya Hamonangan Simatupang</t>
  </si>
  <si>
    <t>Ronald Ekin Sipindo Sinuhaji</t>
  </si>
  <si>
    <t>Ivan Busriadi Harahap</t>
  </si>
  <si>
    <t>Rendra Abdillah Panjaitan</t>
  </si>
  <si>
    <t>Nita Arta Jaya Panjaitan</t>
  </si>
  <si>
    <t>Arief Eko Prasetyo</t>
  </si>
  <si>
    <t>Muhdani Rosuli</t>
  </si>
  <si>
    <t>Adelia Tantia Rona</t>
  </si>
  <si>
    <t>Tyas Ridha Indritami</t>
  </si>
  <si>
    <t>Fadheel Wisnu Utomo</t>
  </si>
  <si>
    <t>Dimas Budiyanto</t>
  </si>
  <si>
    <t>Hairil Adi Saputra</t>
  </si>
  <si>
    <t>Annazatia Elza</t>
  </si>
  <si>
    <t>Putri Untea Vitaloka</t>
  </si>
  <si>
    <t>Maulidya Cahyani</t>
  </si>
  <si>
    <t>Denny Simangunsong</t>
  </si>
  <si>
    <t>Putri Arifa Ayu Damayanti</t>
  </si>
  <si>
    <t>Muhammad Khoirul Imam</t>
  </si>
  <si>
    <t>Rafly Raditya Syahputra</t>
  </si>
  <si>
    <t>A. Dany Surya Pratama</t>
  </si>
  <si>
    <t>Malik Habbib Kurniawan</t>
  </si>
  <si>
    <t>Gadis Maharany</t>
  </si>
  <si>
    <t>Dicky Wahyu</t>
  </si>
  <si>
    <t>Rivaldi Dwi Yuliansyah</t>
  </si>
  <si>
    <t>Febby Risandini</t>
  </si>
  <si>
    <t>Akhmad Faisal Kharisma</t>
  </si>
  <si>
    <t>Elisabeth Arum Satriyo</t>
  </si>
  <si>
    <t>Y. Welly Juanda Silalahi</t>
  </si>
  <si>
    <t>Muhammad Irfan</t>
  </si>
  <si>
    <t>Nopril Zaki Lidendra</t>
  </si>
  <si>
    <t>Muhammad Vito Vedian Sectio</t>
  </si>
  <si>
    <t>MARHAYATI</t>
  </si>
  <si>
    <t>MUHAMMAD THARIF ARKANDANA</t>
  </si>
  <si>
    <t>MICHAEL EVANS DOLOKSARIBU</t>
  </si>
  <si>
    <t>RENHARD HALIM</t>
  </si>
  <si>
    <t>WIELSON PANJAITAN</t>
  </si>
  <si>
    <t>BARRY ANDRIAN ANUGERAH SIBUEA</t>
  </si>
  <si>
    <t>ANGGORO TRI LEGOWO</t>
  </si>
  <si>
    <t>PANJI KUSUMA NUGRAHA</t>
  </si>
  <si>
    <t>ALBAR BAGAS PUTRA</t>
  </si>
  <si>
    <t>RIVALDO ARYA WARDANA</t>
  </si>
  <si>
    <t>IFAN ADITYA RAMADHAN</t>
  </si>
  <si>
    <t>MARWIN WITARMAN</t>
  </si>
  <si>
    <t>ATHIFAH ZAHRAH</t>
  </si>
  <si>
    <t>RIO A.F</t>
  </si>
  <si>
    <t>HANNY FERDIYANTI</t>
  </si>
  <si>
    <t>SHERLY RIEZKY SUKMAWATI</t>
  </si>
  <si>
    <t>ANDIKA PRAYOGA</t>
  </si>
  <si>
    <t>Tia Irfi Rama Danna</t>
  </si>
  <si>
    <t>Faizal Ahmad</t>
  </si>
  <si>
    <t>Annisa Oktarina</t>
  </si>
  <si>
    <t>Regina Apricia Sebayang</t>
  </si>
  <si>
    <t>M. Rafli Alamsyah Ratu</t>
  </si>
  <si>
    <t>Zahran Nada Ramadhan</t>
  </si>
  <si>
    <t>Putri Fatihah H</t>
  </si>
  <si>
    <t>Bima Pangestu</t>
  </si>
  <si>
    <t>Irfan Fadhiil Erizon</t>
  </si>
  <si>
    <t>Supriatna</t>
  </si>
  <si>
    <t>Muhammad Ersandi Dian Saputra</t>
  </si>
  <si>
    <t>Fitri Aisyah</t>
  </si>
  <si>
    <t>Bayu Hidayah Melandy</t>
  </si>
  <si>
    <t>Erics Boy Harapan Sitorus</t>
  </si>
  <si>
    <t>AnNur Jibril Awwalul Muharram AlPrasad</t>
  </si>
  <si>
    <t>AKBAR RIZKYANDI</t>
  </si>
  <si>
    <t>SYAHRUL ANAM</t>
  </si>
  <si>
    <t>SITI ZULAIKA</t>
  </si>
  <si>
    <t>GUSTI FADILLAH KARTER</t>
  </si>
  <si>
    <t>ESTER CHRISTINA PARDEDE</t>
  </si>
  <si>
    <t>YORDI KURNIAWAN</t>
  </si>
  <si>
    <t>SALWA AFIFAH</t>
  </si>
  <si>
    <t>MOHAMMED AL FARD IZHAR</t>
  </si>
  <si>
    <t>REGHINA TRI MOLITA</t>
  </si>
  <si>
    <t>GHEZZIA NASAZZI ENANDERA</t>
  </si>
  <si>
    <t>Felix Dermawan</t>
  </si>
  <si>
    <t>MUHAMMAD ANDRI BASKARA</t>
  </si>
  <si>
    <t>DEWA DEWANDTARA SASONO</t>
  </si>
  <si>
    <t>TEGAR ADE GUNANTO</t>
  </si>
  <si>
    <t>Azka Muhammad Ramadan</t>
  </si>
  <si>
    <t>MUHAMMAD FASHA GINTING NAJIYULLOH</t>
  </si>
  <si>
    <t>Abdian Paulus Sinaga</t>
  </si>
  <si>
    <t>Desita Ayu Isya Zaharani</t>
  </si>
  <si>
    <t>Immanuel Nicola Tarigan</t>
  </si>
  <si>
    <t>Muhammad Febri Setiawan</t>
  </si>
  <si>
    <t>Muhammad Fikri Asshidiq</t>
  </si>
  <si>
    <t>Luluk Dwi Yanti</t>
  </si>
  <si>
    <t>Setya Amal Putri</t>
  </si>
  <si>
    <t>Sarah Christina Br Samosir</t>
  </si>
  <si>
    <t>GERY GINTING</t>
  </si>
  <si>
    <t>M. Yadzka Affan Fadhila</t>
  </si>
  <si>
    <t>Sandri Muhammad Nurfani</t>
  </si>
  <si>
    <t>NURHADI</t>
  </si>
  <si>
    <t>MUHAMAD SEPTIANSYAH</t>
  </si>
  <si>
    <t>Muhammad Ilman Fazri Amal</t>
  </si>
  <si>
    <t>Agung Al Fandy L.sy</t>
  </si>
  <si>
    <t>Alfonsus Davin Lesmana</t>
  </si>
  <si>
    <t>Christy Octaviani Hutapea</t>
  </si>
  <si>
    <t>Pangeran Wiranto Margot Cohen Sitorus</t>
  </si>
  <si>
    <t>Handrew Paul Silalahi</t>
  </si>
  <si>
    <t>Muhammad Zidan Khairan</t>
  </si>
  <si>
    <t>JONATHAN ONESTO RIZKY NAULIAN</t>
  </si>
  <si>
    <t>Shafa Safira</t>
  </si>
  <si>
    <t>FADLY ARSAT</t>
  </si>
  <si>
    <t>ANDRE FERNANDO</t>
  </si>
  <si>
    <t>Nawang Wulan Putri Zakaria</t>
  </si>
  <si>
    <t>Bayu Imantama Putra Surbakti</t>
  </si>
  <si>
    <t>Willy Satria Gemi</t>
  </si>
  <si>
    <t>Daniel Fernando</t>
  </si>
  <si>
    <t>INDIRA AMALIA ROCHMAH</t>
  </si>
  <si>
    <t>Munif Bawazir</t>
  </si>
  <si>
    <t>Rivaldi Adi Sofian</t>
  </si>
  <si>
    <t>Farid Hananto</t>
  </si>
  <si>
    <t>Anugrah Agung Abdullah</t>
  </si>
  <si>
    <t>Titis Ilham Hardiansyah</t>
  </si>
  <si>
    <t>Rizky Hutama Putra</t>
  </si>
  <si>
    <t>KANIA VIONALDHA</t>
  </si>
  <si>
    <t>Athalia Isnaini</t>
  </si>
  <si>
    <t>ANDI FAUZAN PERMATANI</t>
  </si>
  <si>
    <t>MUHAMMAD RAIHAN AUFA KAMAL</t>
  </si>
  <si>
    <t>Daniel Elvitto Jonathan</t>
  </si>
  <si>
    <t>HANS THIMOTY TAMPUBOLON</t>
  </si>
  <si>
    <t>MUHAMMAD KSATRIA ARYA PANDEGA PRASETYANDI</t>
  </si>
  <si>
    <t>G. FEBIOLA SIRAIT</t>
  </si>
  <si>
    <t>Bartian Armando</t>
  </si>
  <si>
    <t>VERA APRILIANTI ADI PUTRI</t>
  </si>
  <si>
    <t>IQBAL NURHATTA VIAN</t>
  </si>
  <si>
    <t>RAMA DHANOFA NUGROHADI</t>
  </si>
  <si>
    <t>M. SURYA INSANI</t>
  </si>
  <si>
    <t>Umar Nabiel Farhan</t>
  </si>
  <si>
    <t>Amrullah Ikhsanul Karim</t>
  </si>
  <si>
    <t>Destiana Wahyuni</t>
  </si>
  <si>
    <t>Ariyo Putra Arba`i</t>
  </si>
  <si>
    <t>04 Maret 2022</t>
  </si>
  <si>
    <t>Nanda Nur Septama</t>
  </si>
  <si>
    <t>Muhammad Fatur Fakhrizal</t>
  </si>
  <si>
    <t>27 Mei 2022</t>
  </si>
  <si>
    <t>Elvira Nadya Maharani</t>
  </si>
  <si>
    <t>15 Juni 2022</t>
  </si>
  <si>
    <t>Heru Setiawan</t>
  </si>
  <si>
    <t>31 Mei 2022</t>
  </si>
  <si>
    <t>Novry Andi Saputra</t>
  </si>
  <si>
    <t>13 Juli 2022</t>
  </si>
  <si>
    <t>Muhammad Hanif Syahti</t>
  </si>
  <si>
    <t>12 Agustus 2022</t>
  </si>
  <si>
    <t>M. Rafi Dzaki Akbar</t>
  </si>
  <si>
    <t>082178383833</t>
  </si>
  <si>
    <t>24 Agustus 2022</t>
  </si>
  <si>
    <t>NUR ROHMAN</t>
  </si>
  <si>
    <t>082185826310</t>
  </si>
  <si>
    <t>25 Agustus 2022</t>
  </si>
  <si>
    <t>Bima Pandawa Waldemar Situmorang</t>
  </si>
  <si>
    <t>082363831590</t>
  </si>
  <si>
    <t>Ivan Situmorang</t>
  </si>
  <si>
    <t>082287628401</t>
  </si>
  <si>
    <t>PERMANA WILDAN</t>
  </si>
  <si>
    <t>082199628067</t>
  </si>
  <si>
    <t>Amilia Afifa</t>
  </si>
  <si>
    <t>087878807982</t>
  </si>
  <si>
    <t>851-5630-4507</t>
  </si>
  <si>
    <t>M KHAIRI NASUTION</t>
  </si>
  <si>
    <t>081367678955</t>
  </si>
  <si>
    <t>DAVID SANTOGI PAKPAHAN</t>
  </si>
  <si>
    <t>082210714836</t>
  </si>
  <si>
    <t>EDWARD RAJA PARULIAN LUMBAN TOBING</t>
  </si>
  <si>
    <t>081219641064</t>
  </si>
  <si>
    <t>RIEFKY YUDHA PRATAMA</t>
  </si>
  <si>
    <t>085774179670</t>
  </si>
  <si>
    <t>MUHAMMAD BINTANG KESUMA</t>
  </si>
  <si>
    <t>08217663531</t>
  </si>
  <si>
    <t>Cahya Putri Antika</t>
  </si>
  <si>
    <t>082282725648</t>
  </si>
  <si>
    <t>19 Januari 2023</t>
  </si>
  <si>
    <t>Muhammad Abdullah `Azzam</t>
  </si>
  <si>
    <t>081221421084</t>
  </si>
  <si>
    <t>27 Januari 2023</t>
  </si>
  <si>
    <t>Yoghaswara Hadi Nugroho</t>
  </si>
  <si>
    <t>JOHANNES IMMANUEL SIMANJUNTAK</t>
  </si>
  <si>
    <t>10 Mei 2023</t>
  </si>
  <si>
    <t>MUHAMMAD FARREL AL GHIFARI</t>
  </si>
  <si>
    <t>Yabes Mikael Sibarani</t>
  </si>
  <si>
    <t>Mahasiswa langsung antar ke TPB - Cek di siakad lagi</t>
  </si>
  <si>
    <t>20 Juni 2023</t>
  </si>
  <si>
    <t>FRANKLIN RADO SINURAT</t>
  </si>
  <si>
    <t>Muhammad Imaduddin Tauhid</t>
  </si>
  <si>
    <t>27 Juni 2023</t>
  </si>
  <si>
    <t>Helmud Laudeweek Panggabean</t>
  </si>
  <si>
    <t>Muhammad Faisal Bawono</t>
  </si>
  <si>
    <t>04 Juli 2023</t>
  </si>
  <si>
    <t>Benjamin Feriandes Tahan Silalahi</t>
  </si>
  <si>
    <t>21 Juli 2023</t>
  </si>
  <si>
    <t>M. AKBAR PURNAMA PUTRA</t>
  </si>
  <si>
    <t>04 Agustus 2023</t>
  </si>
  <si>
    <t>IZQYFA SYAFIQ AYASHA</t>
  </si>
  <si>
    <t>Sekar Ayu Maharani</t>
  </si>
  <si>
    <t>Mahasiswa ybs tidak pernah mengurus berkas ke prodi namun di siakad sudah berubah status menjadi UNRI ketika akhir semester Genap TA. 2022/2023 (15 Agustus 2023)</t>
  </si>
  <si>
    <t>Aji Dwi Kurniawan Mustofa</t>
  </si>
  <si>
    <t>Muhammad Ghazy Azka</t>
  </si>
  <si>
    <t>SALMAN ADE CHANDRA</t>
  </si>
  <si>
    <t>JOSUA SITORUS</t>
  </si>
  <si>
    <t>LAMTIUR M. SIHITE</t>
  </si>
  <si>
    <t>AHMAD REZA RAFI GANTA</t>
  </si>
  <si>
    <t>Ilaikal Fathurrahman</t>
  </si>
  <si>
    <t>Muhammad Amrin Hakim</t>
  </si>
  <si>
    <t>Farhan Oktaviansyah Hidayat</t>
  </si>
  <si>
    <t>Vito Wirya Pradana</t>
  </si>
  <si>
    <t>DWIKY BIMA NURFASA</t>
  </si>
  <si>
    <t>ZOLLA HUMICHA RIZQIANDO</t>
  </si>
  <si>
    <t>21 Agustus 2023</t>
  </si>
  <si>
    <t>Ziyad Albiruni Kazadeh</t>
  </si>
  <si>
    <t>24 Agustus 2023</t>
  </si>
  <si>
    <t>ALGHIFARI RASYID ZOLA</t>
  </si>
  <si>
    <t>DZIKRIKAL KHAWARIZMI</t>
  </si>
  <si>
    <t>28 Agustus 2023</t>
  </si>
  <si>
    <t>TEGAR RAMADHAN RANTO DHARMA</t>
  </si>
  <si>
    <t>31 Agustus 2023</t>
  </si>
  <si>
    <t>THERESA YOLANDA SINAGA</t>
  </si>
  <si>
    <t>10 Januari 2024</t>
  </si>
  <si>
    <t>SALMA ZURIDA</t>
  </si>
  <si>
    <t>25 Januari 2024</t>
  </si>
  <si>
    <t>MIGEL FEBRIAN TAMBUNAN</t>
  </si>
  <si>
    <t>Diterima di PT KAI</t>
  </si>
  <si>
    <t>Adhi Chandra Dwiansyah Renaldi</t>
  </si>
  <si>
    <t>MUHAMMAD AFIN ATSAL</t>
  </si>
  <si>
    <t>GABRIELA ANGGITA</t>
  </si>
  <si>
    <t>Jeremy Van Anju Naibaho</t>
  </si>
  <si>
    <t>SHINTA DWI ARYANTI</t>
  </si>
  <si>
    <t>List Mahasiswa Meninggal/Hilang/lainnya</t>
  </si>
  <si>
    <t>Keterangan</t>
  </si>
  <si>
    <t>ANDRE PRATAMA</t>
  </si>
  <si>
    <t>Meninggal</t>
  </si>
  <si>
    <t>List Mahasiswa Program Studi Mengikuti Program MBKM</t>
  </si>
  <si>
    <t>Nim</t>
  </si>
  <si>
    <t>Nama Program</t>
  </si>
  <si>
    <t>Bukti Kegiatan</t>
  </si>
  <si>
    <t>Tahun Kegiatan</t>
  </si>
  <si>
    <t>Nestiawan Ferdianto</t>
  </si>
  <si>
    <t>Mahasiswa Diginove</t>
  </si>
  <si>
    <t>2021/2022 Ganjil</t>
  </si>
  <si>
    <t>Aulia Ul Izzatil</t>
  </si>
  <si>
    <t>Satrio Kunto</t>
  </si>
  <si>
    <t>Mahasiswa Magang (SKILLVUL)</t>
  </si>
  <si>
    <t>Magang MBKM</t>
  </si>
  <si>
    <t>Hamidah Firoos</t>
  </si>
  <si>
    <t>Defangga Abi Vonega</t>
  </si>
  <si>
    <t>Muhammad Lukman Al Hakim</t>
  </si>
  <si>
    <t>Diginove</t>
  </si>
  <si>
    <t>Mahasiswa Magang MBKM</t>
  </si>
  <si>
    <t>Abrar Dewa Pratama Barus</t>
  </si>
  <si>
    <t>Mahasiswa Magang Skilvul</t>
  </si>
  <si>
    <t>RSUD Siti Fatimah</t>
  </si>
  <si>
    <t>DANA Indonesia</t>
  </si>
  <si>
    <t>Neza Chani Putri</t>
  </si>
  <si>
    <t>Putri Ayuni S.</t>
  </si>
  <si>
    <t>M. Rafi Farhan</t>
  </si>
  <si>
    <t>Arya Daulat</t>
  </si>
  <si>
    <t>Mochammad Ichsan Ramadhan</t>
  </si>
  <si>
    <t>Rahmat Ramadhan</t>
  </si>
  <si>
    <t>Magang MBKM Skilvul</t>
  </si>
  <si>
    <t>Sofwan Hidayat Nasution</t>
  </si>
  <si>
    <t>Magang MBKM BNI</t>
  </si>
  <si>
    <t>PROGRAM PEJUANG MUDA KEMENTERIAN SOSIAL RI</t>
  </si>
  <si>
    <t>PROGRAM PERTUKARAN MAHASISWA MERDEKA (PMM)</t>
  </si>
  <si>
    <t>Jossy Raya Gopasda Saragih Bangkit</t>
  </si>
  <si>
    <t>Mobile Development Studi Independen</t>
  </si>
  <si>
    <t>Klik disini</t>
  </si>
  <si>
    <t>2022/2023 Genap</t>
  </si>
  <si>
    <t>Raihan Alghiffari Bangkit</t>
  </si>
  <si>
    <t>Bayu Nindioko Bangkit</t>
  </si>
  <si>
    <t>Rahman Pajri Bangkit</t>
  </si>
  <si>
    <t>Ericho Aldo Firano Bangkit</t>
  </si>
  <si>
    <t>Imam Windharko Bangkit</t>
  </si>
  <si>
    <t>Cloud Computing Studi Independen</t>
  </si>
  <si>
    <t>Yusuf Fadillah Ahmad Bangkit</t>
  </si>
  <si>
    <t>Raja Saputera Bangkit</t>
  </si>
  <si>
    <t>Michael Pascalis Simanjuntak Bangkit</t>
  </si>
  <si>
    <t>Basrunki Siburian Bangkit</t>
  </si>
  <si>
    <t>Krisna Saputra Bangkit</t>
  </si>
  <si>
    <t>Chrisnico Alexander Hutapea Bangkit</t>
  </si>
  <si>
    <t>Iqbal Alfarizi Bangkit</t>
  </si>
  <si>
    <t>William Rusli Bangkit</t>
  </si>
  <si>
    <t>Machine Learning Studi Independen</t>
  </si>
  <si>
    <t>Anisa Prasetya Bangkit</t>
  </si>
  <si>
    <t>Clarisa Tri Handayani Bangkit</t>
  </si>
  <si>
    <t>Alfian Kafilah Ba'its Bangkit</t>
  </si>
  <si>
    <t>Ilham Scesar Erlangga Magang</t>
  </si>
  <si>
    <t>Information Technology Development Magang Bersertifikat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</si>
</sst>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yyyy"/>
    <numFmt numFmtId="165" formatCode="[$Rp]#,##0"/>
    <numFmt numFmtId="166" formatCode="d mmmm yyyy"/>
    <numFmt numFmtId="167" formatCode="dd mmmm yyyy"/>
  </numFmts>
  <fonts count="3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Cambria"/>
    </font>
    <font>
      <sz val="12.0"/>
      <color theme="1"/>
      <name val="Cambria"/>
    </font>
    <font>
      <b/>
      <sz val="14.0"/>
      <color rgb="FF000000"/>
      <name val="Arial"/>
    </font>
    <font>
      <b/>
      <sz val="14.0"/>
      <color rgb="FF000000"/>
      <name val="Comic Sans MS"/>
    </font>
    <font>
      <color rgb="FF000000"/>
      <name val="Arial"/>
    </font>
    <font>
      <color rgb="FF000000"/>
      <name val="Cambria"/>
    </font>
    <font>
      <b/>
      <color rgb="FF000000"/>
      <name val="Cambria"/>
    </font>
    <font/>
    <font>
      <b/>
      <color theme="1"/>
      <name val="Cambria"/>
    </font>
    <font>
      <b/>
      <color rgb="FF000000"/>
      <name val="Arial"/>
    </font>
    <font>
      <b/>
      <sz val="24.0"/>
      <color theme="1"/>
      <name val="Cambria"/>
    </font>
    <font>
      <b/>
      <color theme="1"/>
      <name val="Times New Roman"/>
    </font>
    <font>
      <b/>
      <color theme="1"/>
      <name val="Arial"/>
      <scheme val="minor"/>
    </font>
    <font>
      <color theme="1"/>
      <name val="Times New Roman"/>
    </font>
    <font>
      <b/>
      <sz val="10.0"/>
      <color rgb="FF000000"/>
      <name val="Cambria"/>
    </font>
    <font>
      <sz val="10.0"/>
      <color theme="1"/>
      <name val="Cambria"/>
    </font>
    <font>
      <sz val="10.0"/>
      <color rgb="FF000000"/>
      <name val="Cambria"/>
    </font>
    <font>
      <b/>
      <sz val="14.0"/>
      <color theme="1"/>
      <name val="Times New Roman"/>
    </font>
    <font>
      <sz val="12.0"/>
      <color theme="1"/>
      <name val="Times New Roman"/>
    </font>
    <font>
      <b/>
      <u/>
      <sz val="12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sz val="11.0"/>
      <color theme="1"/>
      <name val="Times New Roman"/>
    </font>
    <font>
      <sz val="10.0"/>
      <color rgb="FF000000"/>
      <name val="Times New Roman"/>
    </font>
    <font>
      <sz val="12.0"/>
      <color theme="1"/>
      <name val="&quot;Times New Roman&quot;"/>
    </font>
    <font>
      <sz val="12.0"/>
      <color rgb="FF000000"/>
      <name val="&quot;Times New Roman&quot;"/>
    </font>
    <font>
      <color theme="1"/>
      <name val="Arial"/>
    </font>
    <font>
      <b/>
      <sz val="12.0"/>
      <color theme="1"/>
      <name val="Times New Roman"/>
    </font>
    <font>
      <b/>
      <sz val="10.0"/>
      <color theme="1"/>
      <name val="Cambria"/>
    </font>
    <font>
      <sz val="10.0"/>
      <color theme="1"/>
      <name val="Arial"/>
      <scheme val="minor"/>
    </font>
    <font>
      <u/>
      <sz val="10.0"/>
      <color rgb="FF1155CC"/>
      <name val="Times New Roman"/>
    </font>
    <font>
      <u/>
      <sz val="10.0"/>
      <color rgb="FF1155CC"/>
      <name val="Times New Roman"/>
    </font>
  </fonts>
  <fills count="26">
    <fill>
      <patternFill patternType="none"/>
    </fill>
    <fill>
      <patternFill patternType="lightGray"/>
    </fill>
    <fill>
      <patternFill patternType="solid">
        <fgColor rgb="FFB3CEFA"/>
        <bgColor rgb="FFB3CEFA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DE49B"/>
        <bgColor rgb="FFFDE49B"/>
      </patternFill>
    </fill>
    <fill>
      <patternFill patternType="solid">
        <fgColor rgb="FFF28E85"/>
        <bgColor rgb="FFF28E85"/>
      </patternFill>
    </fill>
    <fill>
      <patternFill patternType="solid">
        <fgColor rgb="FF8FD7DC"/>
        <bgColor rgb="FF8FD7DC"/>
      </patternFill>
    </fill>
    <fill>
      <patternFill patternType="solid">
        <fgColor rgb="FF7AD592"/>
        <bgColor rgb="FF7AD592"/>
      </patternFill>
    </fill>
    <fill>
      <patternFill patternType="solid">
        <fgColor rgb="FF8DB5F8"/>
        <bgColor rgb="FF8DB5F8"/>
      </patternFill>
    </fill>
    <fill>
      <patternFill patternType="solid">
        <fgColor rgb="FFFCD668"/>
        <bgColor rgb="FFFCD668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0"/>
    </xf>
    <xf borderId="0" fillId="2" fontId="5" numFmtId="0" xfId="0" applyAlignment="1" applyFill="1" applyFont="1">
      <alignment horizontal="center" readingOrder="0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1" fillId="3" fontId="8" numFmtId="0" xfId="0" applyAlignment="1" applyBorder="1" applyFill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 shrinkToFit="0" vertical="center" wrapText="1"/>
    </xf>
    <xf borderId="3" fillId="3" fontId="8" numFmtId="0" xfId="0" applyAlignment="1" applyBorder="1" applyFont="1">
      <alignment horizontal="center" readingOrder="0" shrinkToFit="0" vertical="center" wrapText="1"/>
    </xf>
    <xf borderId="3" fillId="0" fontId="9" numFmtId="0" xfId="0" applyBorder="1" applyFont="1"/>
    <xf borderId="4" fillId="0" fontId="9" numFmtId="0" xfId="0" applyBorder="1" applyFont="1"/>
    <xf borderId="4" fillId="3" fontId="8" numFmtId="0" xfId="0" applyAlignment="1" applyBorder="1" applyFont="1">
      <alignment horizontal="center" readingOrder="0" shrinkToFit="0" vertical="center" wrapText="1"/>
    </xf>
    <xf borderId="5" fillId="4" fontId="10" numFmtId="0" xfId="0" applyAlignment="1" applyBorder="1" applyFill="1" applyFont="1">
      <alignment horizontal="center" readingOrder="0" shrinkToFit="0" vertical="center" wrapText="1"/>
    </xf>
    <xf borderId="6" fillId="4" fontId="10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shrinkToFit="0" vertical="center" wrapText="1"/>
    </xf>
    <xf borderId="7" fillId="0" fontId="9" numFmtId="0" xfId="0" applyBorder="1" applyFont="1"/>
    <xf borderId="8" fillId="0" fontId="9" numFmtId="0" xfId="0" applyBorder="1" applyFont="1"/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left" readingOrder="0" vertical="center"/>
    </xf>
    <xf borderId="6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6" numFmtId="0" xfId="0" applyAlignment="1" applyFont="1">
      <alignment horizontal="center" readingOrder="0" shrinkToFit="0" vertical="center" wrapText="0"/>
    </xf>
    <xf borderId="7" fillId="5" fontId="7" numFmtId="0" xfId="0" applyAlignment="1" applyBorder="1" applyFill="1" applyFont="1">
      <alignment horizontal="center" readingOrder="0" shrinkToFit="0" vertical="center" wrapText="0"/>
    </xf>
    <xf borderId="8" fillId="6" fontId="7" numFmtId="0" xfId="0" applyAlignment="1" applyBorder="1" applyFill="1" applyFont="1">
      <alignment horizontal="center" readingOrder="0" shrinkToFit="0" vertical="center" wrapText="0"/>
    </xf>
    <xf borderId="6" fillId="6" fontId="2" numFmtId="0" xfId="0" applyAlignment="1" applyBorder="1" applyFont="1">
      <alignment horizontal="center" readingOrder="0" vertical="center"/>
    </xf>
    <xf borderId="6" fillId="7" fontId="2" numFmtId="0" xfId="0" applyAlignment="1" applyBorder="1" applyFill="1" applyFont="1">
      <alignment readingOrder="0" vertical="center"/>
    </xf>
    <xf borderId="0" fillId="7" fontId="12" numFmtId="0" xfId="0" applyAlignment="1" applyFont="1">
      <alignment horizontal="center" readingOrder="0" shrinkToFit="0" vertical="center" wrapText="1"/>
    </xf>
    <xf borderId="8" fillId="6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1" fillId="8" fontId="13" numFmtId="0" xfId="0" applyAlignment="1" applyBorder="1" applyFill="1" applyFont="1">
      <alignment horizontal="center" readingOrder="0" shrinkToFit="0" vertical="center" wrapText="1"/>
    </xf>
    <xf borderId="5" fillId="9" fontId="13" numFmtId="0" xfId="0" applyAlignment="1" applyBorder="1" applyFill="1" applyFont="1">
      <alignment horizontal="center" readingOrder="0" shrinkToFit="0" vertical="center" wrapText="1"/>
    </xf>
    <xf borderId="1" fillId="9" fontId="13" numFmtId="0" xfId="0" applyAlignment="1" applyBorder="1" applyFont="1">
      <alignment horizontal="center" readingOrder="0" shrinkToFit="0" vertical="center" wrapText="1"/>
    </xf>
    <xf borderId="5" fillId="10" fontId="13" numFmtId="0" xfId="0" applyAlignment="1" applyBorder="1" applyFill="1" applyFont="1">
      <alignment horizontal="center" readingOrder="0" shrinkToFit="0" vertical="center" wrapText="1"/>
    </xf>
    <xf borderId="1" fillId="10" fontId="13" numFmtId="0" xfId="0" applyAlignment="1" applyBorder="1" applyFont="1">
      <alignment horizontal="center" readingOrder="0" shrinkToFit="0" vertical="center" wrapText="1"/>
    </xf>
    <xf borderId="1" fillId="11" fontId="13" numFmtId="0" xfId="0" applyAlignment="1" applyBorder="1" applyFill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6" fillId="9" fontId="13" numFmtId="0" xfId="0" applyAlignment="1" applyBorder="1" applyFont="1">
      <alignment horizontal="center" readingOrder="0" shrinkToFit="0" vertical="center" wrapText="1"/>
    </xf>
    <xf borderId="6" fillId="10" fontId="13" numFmtId="0" xfId="0" applyAlignment="1" applyBorder="1" applyFont="1">
      <alignment horizontal="center" readingOrder="0" shrinkToFit="0" vertical="center" wrapText="1"/>
    </xf>
    <xf borderId="6" fillId="12" fontId="14" numFmtId="0" xfId="0" applyAlignment="1" applyBorder="1" applyFill="1" applyFont="1">
      <alignment horizontal="center" readingOrder="0" shrinkToFit="0" vertical="center" wrapText="1"/>
    </xf>
    <xf borderId="6" fillId="0" fontId="15" numFmtId="0" xfId="0" applyAlignment="1" applyBorder="1" applyFont="1">
      <alignment horizontal="center" readingOrder="0"/>
    </xf>
    <xf borderId="6" fillId="13" fontId="15" numFmtId="0" xfId="0" applyAlignment="1" applyBorder="1" applyFill="1" applyFont="1">
      <alignment horizontal="center" readingOrder="0" vertical="bottom"/>
    </xf>
    <xf borderId="6" fillId="13" fontId="15" numFmtId="0" xfId="0" applyAlignment="1" applyBorder="1" applyFont="1">
      <alignment horizontal="center" vertical="bottom"/>
    </xf>
    <xf borderId="6" fillId="0" fontId="15" numFmtId="0" xfId="0" applyAlignment="1" applyBorder="1" applyFont="1">
      <alignment horizontal="center"/>
    </xf>
    <xf borderId="6" fillId="0" fontId="15" numFmtId="0" xfId="0" applyAlignment="1" applyBorder="1" applyFont="1">
      <alignment readingOrder="0"/>
    </xf>
    <xf borderId="6" fillId="0" fontId="15" numFmtId="0" xfId="0" applyAlignment="1" applyBorder="1" applyFont="1">
      <alignment horizontal="center" vertical="bottom"/>
    </xf>
    <xf borderId="6" fillId="0" fontId="15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6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7" fontId="10" numFmtId="0" xfId="0" applyAlignment="1" applyFont="1">
      <alignment horizontal="center" readingOrder="0" vertical="center"/>
    </xf>
    <xf borderId="0" fillId="0" fontId="16" numFmtId="0" xfId="0" applyAlignment="1" applyFont="1">
      <alignment horizontal="center" vertical="center"/>
    </xf>
    <xf borderId="6" fillId="0" fontId="16" numFmtId="0" xfId="0" applyAlignment="1" applyBorder="1" applyFont="1">
      <alignment horizontal="center" vertical="center"/>
    </xf>
    <xf borderId="6" fillId="0" fontId="16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vertical="center"/>
    </xf>
    <xf borderId="6" fillId="0" fontId="17" numFmtId="0" xfId="0" applyAlignment="1" applyBorder="1" applyFont="1">
      <alignment horizontal="center" readingOrder="0" vertical="center"/>
    </xf>
    <xf borderId="6" fillId="0" fontId="18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shrinkToFit="0" vertical="center" wrapText="1"/>
    </xf>
    <xf borderId="6" fillId="0" fontId="18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9" fillId="0" fontId="9" numFmtId="0" xfId="0" applyBorder="1" applyFont="1"/>
    <xf borderId="6" fillId="14" fontId="2" numFmtId="0" xfId="0" applyAlignment="1" applyBorder="1" applyFill="1" applyFont="1">
      <alignment horizontal="center" vertical="center"/>
    </xf>
    <xf borderId="6" fillId="15" fontId="18" numFmtId="0" xfId="0" applyAlignment="1" applyBorder="1" applyFill="1" applyFont="1">
      <alignment horizontal="center" shrinkToFit="0" vertical="center" wrapText="1"/>
    </xf>
    <xf borderId="6" fillId="15" fontId="18" numFmtId="0" xfId="0" applyAlignment="1" applyBorder="1" applyFont="1">
      <alignment shrinkToFit="0" vertical="center" wrapText="1"/>
    </xf>
    <xf borderId="6" fillId="15" fontId="18" numFmtId="0" xfId="0" applyAlignment="1" applyBorder="1" applyFont="1">
      <alignment horizontal="center" vertical="center"/>
    </xf>
    <xf borderId="6" fillId="15" fontId="18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6" fillId="16" fontId="18" numFmtId="0" xfId="0" applyAlignment="1" applyBorder="1" applyFill="1" applyFont="1">
      <alignment horizontal="center" shrinkToFit="0" vertical="center" wrapText="1"/>
    </xf>
    <xf borderId="6" fillId="16" fontId="18" numFmtId="0" xfId="0" applyAlignment="1" applyBorder="1" applyFont="1">
      <alignment shrinkToFit="0" vertical="center" wrapText="1"/>
    </xf>
    <xf borderId="6" fillId="0" fontId="17" numFmtId="0" xfId="0" applyAlignment="1" applyBorder="1" applyFont="1">
      <alignment horizontal="center" shrinkToFit="0" vertical="center" wrapText="1"/>
    </xf>
    <xf borderId="6" fillId="17" fontId="18" numFmtId="0" xfId="0" applyAlignment="1" applyBorder="1" applyFill="1" applyFont="1">
      <alignment horizontal="center" shrinkToFit="0" vertical="center" wrapText="1"/>
    </xf>
    <xf borderId="6" fillId="17" fontId="18" numFmtId="0" xfId="0" applyAlignment="1" applyBorder="1" applyFont="1">
      <alignment shrinkToFit="0" vertical="center" wrapText="1"/>
    </xf>
    <xf borderId="6" fillId="17" fontId="18" numFmtId="0" xfId="0" applyAlignment="1" applyBorder="1" applyFont="1">
      <alignment horizontal="center" vertical="center"/>
    </xf>
    <xf borderId="6" fillId="18" fontId="18" numFmtId="0" xfId="0" applyAlignment="1" applyBorder="1" applyFill="1" applyFont="1">
      <alignment horizontal="center" shrinkToFit="0" vertical="center" wrapText="1"/>
    </xf>
    <xf borderId="6" fillId="18" fontId="18" numFmtId="0" xfId="0" applyAlignment="1" applyBorder="1" applyFont="1">
      <alignment shrinkToFit="0" vertical="center" wrapText="1"/>
    </xf>
    <xf borderId="6" fillId="2" fontId="18" numFmtId="0" xfId="0" applyAlignment="1" applyBorder="1" applyFont="1">
      <alignment horizontal="center" shrinkToFit="0" vertical="center" wrapText="1"/>
    </xf>
    <xf borderId="6" fillId="2" fontId="18" numFmtId="0" xfId="0" applyAlignment="1" applyBorder="1" applyFont="1">
      <alignment shrinkToFit="0" vertical="center" wrapText="1"/>
    </xf>
    <xf borderId="6" fillId="19" fontId="18" numFmtId="0" xfId="0" applyAlignment="1" applyBorder="1" applyFill="1" applyFont="1">
      <alignment horizontal="center" shrinkToFit="0" vertical="center" wrapText="1"/>
    </xf>
    <xf borderId="6" fillId="19" fontId="18" numFmtId="0" xfId="0" applyAlignment="1" applyBorder="1" applyFont="1">
      <alignment shrinkToFit="0" vertical="center" wrapText="1"/>
    </xf>
    <xf borderId="6" fillId="0" fontId="18" numFmtId="0" xfId="0" applyAlignment="1" applyBorder="1" applyFont="1">
      <alignment vertical="center"/>
    </xf>
    <xf borderId="6" fillId="20" fontId="17" numFmtId="0" xfId="0" applyAlignment="1" applyBorder="1" applyFill="1" applyFont="1">
      <alignment readingOrder="0" vertical="center"/>
    </xf>
    <xf borderId="6" fillId="20" fontId="17" numFmtId="0" xfId="0" applyAlignment="1" applyBorder="1" applyFont="1">
      <alignment horizontal="center" readingOrder="0" vertical="center"/>
    </xf>
    <xf borderId="6" fillId="0" fontId="17" numFmtId="1" xfId="0" applyAlignment="1" applyBorder="1" applyFont="1" applyNumberFormat="1">
      <alignment horizontal="center" vertical="center"/>
    </xf>
    <xf borderId="6" fillId="0" fontId="17" numFmtId="0" xfId="0" applyAlignment="1" applyBorder="1" applyFont="1">
      <alignment vertical="center"/>
    </xf>
    <xf borderId="6" fillId="0" fontId="17" numFmtId="0" xfId="0" applyAlignment="1" applyBorder="1" applyFont="1">
      <alignment horizontal="center" vertical="center"/>
    </xf>
    <xf borderId="6" fillId="0" fontId="18" numFmtId="1" xfId="0" applyAlignment="1" applyBorder="1" applyFont="1" applyNumberFormat="1">
      <alignment horizontal="center" vertical="center"/>
    </xf>
    <xf borderId="6" fillId="0" fontId="18" numFmtId="0" xfId="0" applyAlignment="1" applyBorder="1" applyFont="1">
      <alignment horizontal="center" vertical="center"/>
    </xf>
    <xf borderId="6" fillId="0" fontId="17" numFmtId="0" xfId="0" applyAlignment="1" applyBorder="1" applyFont="1">
      <alignment readingOrder="0" vertical="center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0" fillId="0" fontId="1" numFmtId="0" xfId="0" applyFont="1"/>
    <xf borderId="0" fillId="0" fontId="19" numFmtId="0" xfId="0" applyAlignment="1" applyFont="1">
      <alignment horizontal="center" readingOrder="0"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2" numFmtId="0" xfId="0" applyAlignment="1" applyFont="1">
      <alignment horizontal="center" readingOrder="0" vertical="center"/>
    </xf>
    <xf borderId="0" fillId="0" fontId="23" numFmtId="0" xfId="0" applyAlignment="1" applyFont="1">
      <alignment vertical="center"/>
    </xf>
    <xf borderId="0" fillId="0" fontId="23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6" fillId="18" fontId="22" numFmtId="0" xfId="0" applyAlignment="1" applyBorder="1" applyFont="1">
      <alignment horizontal="center" readingOrder="0" vertical="center"/>
    </xf>
    <xf borderId="6" fillId="18" fontId="22" numFmtId="0" xfId="0" applyAlignment="1" applyBorder="1" applyFont="1">
      <alignment horizontal="center" readingOrder="0" shrinkToFit="0" vertical="center" wrapText="1"/>
    </xf>
    <xf borderId="10" fillId="17" fontId="13" numFmtId="0" xfId="0" applyAlignment="1" applyBorder="1" applyFont="1">
      <alignment horizontal="center" readingOrder="0" vertical="center"/>
    </xf>
    <xf borderId="2" fillId="0" fontId="9" numFmtId="0" xfId="0" applyBorder="1" applyFont="1"/>
    <xf borderId="10" fillId="21" fontId="13" numFmtId="0" xfId="0" applyAlignment="1" applyBorder="1" applyFill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10" fillId="5" fontId="13" numFmtId="0" xfId="0" applyAlignment="1" applyBorder="1" applyFont="1">
      <alignment horizontal="center" readingOrder="0" shrinkToFit="0" vertical="center" wrapText="1"/>
    </xf>
    <xf borderId="11" fillId="0" fontId="9" numFmtId="0" xfId="0" applyBorder="1" applyFont="1"/>
    <xf borderId="6" fillId="0" fontId="23" numFmtId="0" xfId="0" applyAlignment="1" applyBorder="1" applyFont="1">
      <alignment horizontal="center" readingOrder="0" vertical="center"/>
    </xf>
    <xf borderId="6" fillId="0" fontId="23" numFmtId="0" xfId="0" applyAlignment="1" applyBorder="1" applyFont="1">
      <alignment readingOrder="0" vertical="center"/>
    </xf>
    <xf borderId="12" fillId="0" fontId="9" numFmtId="0" xfId="0" applyBorder="1" applyFont="1"/>
    <xf borderId="13" fillId="0" fontId="9" numFmtId="0" xfId="0" applyBorder="1" applyFont="1"/>
    <xf borderId="6" fillId="17" fontId="13" numFmtId="0" xfId="0" applyAlignment="1" applyBorder="1" applyFont="1">
      <alignment horizontal="center" readingOrder="0" vertical="center"/>
    </xf>
    <xf borderId="6" fillId="21" fontId="13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6" fillId="20" fontId="13" numFmtId="0" xfId="0" applyAlignment="1" applyBorder="1" applyFont="1">
      <alignment horizontal="center" readingOrder="0" vertical="center"/>
    </xf>
    <xf borderId="6" fillId="0" fontId="15" numFmtId="0" xfId="0" applyAlignment="1" applyBorder="1" applyFont="1">
      <alignment horizontal="center" readingOrder="0" vertical="center"/>
    </xf>
    <xf borderId="6" fillId="0" fontId="15" numFmtId="0" xfId="0" applyAlignment="1" applyBorder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1" fillId="0" fontId="22" numFmtId="0" xfId="0" applyAlignment="1" applyBorder="1" applyFont="1">
      <alignment horizontal="center" vertical="center"/>
    </xf>
    <xf borderId="6" fillId="0" fontId="24" numFmtId="0" xfId="0" applyAlignment="1" applyBorder="1" applyFont="1">
      <alignment horizontal="center" vertical="bottom"/>
    </xf>
    <xf borderId="0" fillId="0" fontId="15" numFmtId="0" xfId="0" applyAlignment="1" applyFont="1">
      <alignment horizontal="center" readingOrder="0" vertical="center"/>
    </xf>
    <xf borderId="6" fillId="0" fontId="23" numFmtId="164" xfId="0" applyAlignment="1" applyBorder="1" applyFont="1" applyNumberFormat="1">
      <alignment horizontal="center" readingOrder="0" vertical="center"/>
    </xf>
    <xf borderId="6" fillId="0" fontId="15" numFmtId="164" xfId="0" applyAlignment="1" applyBorder="1" applyFont="1" applyNumberFormat="1">
      <alignment horizontal="center" readingOrder="0" vertical="center"/>
    </xf>
    <xf borderId="0" fillId="0" fontId="15" numFmtId="164" xfId="0" applyAlignment="1" applyFont="1" applyNumberFormat="1">
      <alignment readingOrder="0" vertical="center"/>
    </xf>
    <xf borderId="0" fillId="0" fontId="15" numFmtId="0" xfId="0" applyAlignment="1" applyFont="1">
      <alignment readingOrder="0" vertical="center"/>
    </xf>
    <xf borderId="6" fillId="0" fontId="25" numFmtId="0" xfId="0" applyAlignment="1" applyBorder="1" applyFont="1">
      <alignment horizontal="center" shrinkToFit="0" vertical="center" wrapText="1"/>
    </xf>
    <xf borderId="6" fillId="0" fontId="25" numFmtId="0" xfId="0" applyAlignment="1" applyBorder="1" applyFont="1">
      <alignment shrinkToFit="0" vertical="center" wrapText="1"/>
    </xf>
    <xf borderId="6" fillId="0" fontId="23" numFmtId="0" xfId="0" applyAlignment="1" applyBorder="1" applyFont="1">
      <alignment horizontal="center" vertical="center"/>
    </xf>
    <xf borderId="0" fillId="0" fontId="20" numFmtId="0" xfId="0" applyAlignment="1" applyFont="1">
      <alignment horizontal="right" vertical="center"/>
    </xf>
    <xf borderId="6" fillId="0" fontId="25" numFmtId="0" xfId="0" applyAlignment="1" applyBorder="1" applyFont="1">
      <alignment horizontal="center" readingOrder="0" shrinkToFit="0" vertical="center" wrapText="1"/>
    </xf>
    <xf borderId="6" fillId="0" fontId="25" numFmtId="0" xfId="0" applyAlignment="1" applyBorder="1" applyFont="1">
      <alignment readingOrder="0" shrinkToFit="0" vertical="center" wrapText="1"/>
    </xf>
    <xf borderId="6" fillId="0" fontId="25" numFmtId="0" xfId="0" applyAlignment="1" applyBorder="1" applyFont="1">
      <alignment shrinkToFit="0" vertical="center" wrapText="0"/>
    </xf>
    <xf borderId="0" fillId="0" fontId="26" numFmtId="0" xfId="0" applyAlignment="1" applyFont="1">
      <alignment horizontal="center" readingOrder="0" shrinkToFit="0" wrapText="0"/>
    </xf>
    <xf borderId="0" fillId="0" fontId="27" numFmtId="0" xfId="0" applyAlignment="1" applyFont="1">
      <alignment horizontal="center" readingOrder="0" shrinkToFit="0" wrapText="0"/>
    </xf>
    <xf borderId="0" fillId="0" fontId="20" numFmtId="0" xfId="0" applyAlignment="1" applyFont="1">
      <alignment readingOrder="0" vertical="center"/>
    </xf>
    <xf borderId="0" fillId="0" fontId="20" numFmtId="165" xfId="0" applyAlignment="1" applyFont="1" applyNumberFormat="1">
      <alignment readingOrder="0" vertical="center"/>
    </xf>
    <xf borderId="0" fillId="0" fontId="28" numFmtId="0" xfId="0" applyAlignment="1" applyFont="1">
      <alignment vertical="bottom"/>
    </xf>
    <xf borderId="0" fillId="0" fontId="28" numFmtId="0" xfId="0" applyAlignment="1" applyFont="1">
      <alignment horizontal="right" readingOrder="0" vertical="bottom"/>
    </xf>
    <xf borderId="0" fillId="0" fontId="26" numFmtId="0" xfId="0" applyAlignment="1" applyFont="1">
      <alignment vertical="bottom"/>
    </xf>
    <xf borderId="6" fillId="0" fontId="25" numFmtId="0" xfId="0" applyAlignment="1" applyBorder="1" applyFont="1">
      <alignment readingOrder="0" shrinkToFit="0" vertical="center" wrapText="0"/>
    </xf>
    <xf borderId="0" fillId="0" fontId="28" numFmtId="0" xfId="0" applyAlignment="1" applyFont="1">
      <alignment vertical="center"/>
    </xf>
    <xf borderId="0" fillId="0" fontId="28" numFmtId="0" xfId="0" applyAlignment="1" applyFont="1">
      <alignment horizontal="right" readingOrder="0" vertical="center"/>
    </xf>
    <xf borderId="0" fillId="0" fontId="26" numFmtId="0" xfId="0" applyAlignment="1" applyFont="1">
      <alignment vertical="center"/>
    </xf>
    <xf borderId="0" fillId="22" fontId="28" numFmtId="0" xfId="0" applyAlignment="1" applyFill="1" applyFont="1">
      <alignment vertical="bottom"/>
    </xf>
    <xf borderId="6" fillId="0" fontId="23" numFmtId="0" xfId="0" applyAlignment="1" applyBorder="1" applyFont="1">
      <alignment horizontal="center" readingOrder="0"/>
    </xf>
    <xf borderId="0" fillId="0" fontId="20" numFmtId="0" xfId="0" applyAlignment="1" applyFont="1">
      <alignment horizontal="center" vertical="center"/>
    </xf>
    <xf borderId="0" fillId="0" fontId="29" numFmtId="0" xfId="0" applyAlignment="1" applyFont="1">
      <alignment horizontal="center" readingOrder="0" vertical="center"/>
    </xf>
    <xf quotePrefix="1" borderId="6" fillId="0" fontId="14" numFmtId="0" xfId="0" applyAlignment="1" applyBorder="1" applyFont="1">
      <alignment horizontal="center" readingOrder="0" vertical="center"/>
    </xf>
    <xf borderId="6" fillId="0" fontId="14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0" fillId="0" fontId="20" numFmtId="0" xfId="0" applyAlignment="1" applyFont="1">
      <alignment horizontal="center" readingOrder="0" vertical="center"/>
    </xf>
    <xf borderId="6" fillId="17" fontId="30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5" fillId="15" fontId="10" numFmtId="0" xfId="0" applyAlignment="1" applyBorder="1" applyFont="1">
      <alignment horizontal="center" readingOrder="0" vertical="center"/>
    </xf>
    <xf borderId="6" fillId="14" fontId="10" numFmtId="0" xfId="0" applyAlignment="1" applyBorder="1" applyFont="1">
      <alignment horizontal="center" readingOrder="0" vertical="center"/>
    </xf>
    <xf borderId="6" fillId="14" fontId="10" numFmtId="0" xfId="0" applyAlignment="1" applyBorder="1" applyFont="1">
      <alignment readingOrder="0" vertical="center"/>
    </xf>
    <xf borderId="6" fillId="0" fontId="18" numFmtId="0" xfId="0" applyAlignment="1" applyBorder="1" applyFont="1">
      <alignment readingOrder="0" shrinkToFit="0" vertical="center" wrapText="1"/>
    </xf>
    <xf borderId="6" fillId="0" fontId="18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left" readingOrder="0" shrinkToFit="0" vertical="center" wrapText="0"/>
    </xf>
    <xf borderId="6" fillId="7" fontId="30" numFmtId="0" xfId="0" applyAlignment="1" applyBorder="1" applyFont="1">
      <alignment horizontal="center" readingOrder="0" vertical="center"/>
    </xf>
    <xf borderId="6" fillId="7" fontId="30" numFmtId="0" xfId="0" applyAlignment="1" applyBorder="1" applyFont="1">
      <alignment horizontal="center" readingOrder="0" shrinkToFit="0" vertical="center" wrapText="1"/>
    </xf>
    <xf borderId="0" fillId="16" fontId="10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6" fillId="19" fontId="10" numFmtId="0" xfId="0" applyAlignment="1" applyBorder="1" applyFont="1">
      <alignment horizontal="center" readingOrder="0" shrinkToFit="0" vertical="center" wrapText="1"/>
    </xf>
    <xf borderId="6" fillId="19" fontId="10" numFmtId="0" xfId="0" applyAlignment="1" applyBorder="1" applyFont="1">
      <alignment readingOrder="0" vertical="center"/>
    </xf>
    <xf borderId="6" fillId="19" fontId="10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shrinkToFit="0" vertical="center" wrapText="1"/>
    </xf>
    <xf borderId="6" fillId="0" fontId="17" numFmtId="0" xfId="0" applyAlignment="1" applyBorder="1" applyFont="1">
      <alignment horizontal="center" readingOrder="0" shrinkToFit="0" vertical="center" wrapText="1"/>
    </xf>
    <xf borderId="6" fillId="0" fontId="17" numFmtId="166" xfId="0" applyAlignment="1" applyBorder="1" applyFont="1" applyNumberFormat="1">
      <alignment horizontal="center" readingOrder="0" vertical="center"/>
    </xf>
    <xf borderId="14" fillId="0" fontId="30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14" fillId="0" fontId="18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8" numFmtId="0" xfId="0" applyAlignment="1" applyFont="1">
      <alignment horizontal="center" readingOrder="0" shrinkToFit="0" vertical="center" wrapText="1"/>
    </xf>
    <xf borderId="14" fillId="0" fontId="18" numFmtId="0" xfId="0" applyAlignment="1" applyBorder="1" applyFont="1">
      <alignment horizontal="center" vertical="center"/>
    </xf>
    <xf quotePrefix="1" borderId="0" fillId="0" fontId="18" numFmtId="0" xfId="0" applyAlignment="1" applyFont="1">
      <alignment horizontal="center" readingOrder="0" shrinkToFit="0" vertical="center" wrapText="0"/>
    </xf>
    <xf quotePrefix="1" borderId="0" fillId="0" fontId="1" numFmtId="0" xfId="0" applyAlignment="1" applyFont="1">
      <alignment horizontal="center" readingOrder="0" shrinkToFit="0" vertical="center" wrapText="0"/>
    </xf>
    <xf borderId="6" fillId="0" fontId="18" numFmtId="167" xfId="0" applyAlignment="1" applyBorder="1" applyFont="1" applyNumberFormat="1">
      <alignment horizontal="center" readingOrder="0" shrinkToFit="0" vertical="center" wrapText="1"/>
    </xf>
    <xf borderId="6" fillId="0" fontId="18" numFmtId="166" xfId="0" applyAlignment="1" applyBorder="1" applyFont="1" applyNumberFormat="1">
      <alignment horizontal="center" readingOrder="0" shrinkToFit="0" vertical="center" wrapText="1"/>
    </xf>
    <xf borderId="6" fillId="0" fontId="18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vertical="center"/>
    </xf>
    <xf borderId="6" fillId="0" fontId="2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center" readingOrder="0"/>
    </xf>
    <xf borderId="6" fillId="0" fontId="17" numFmtId="0" xfId="0" applyAlignment="1" applyBorder="1" applyFont="1">
      <alignment readingOrder="0"/>
    </xf>
    <xf borderId="6" fillId="0" fontId="31" numFmtId="0" xfId="0" applyAlignment="1" applyBorder="1" applyFont="1">
      <alignment horizontal="center" readingOrder="0" vertical="center"/>
    </xf>
    <xf borderId="6" fillId="0" fontId="31" numFmtId="0" xfId="0" applyAlignment="1" applyBorder="1" applyFont="1">
      <alignment horizontal="center" vertical="center"/>
    </xf>
    <xf borderId="1" fillId="0" fontId="23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0" fillId="0" fontId="17" numFmtId="0" xfId="0" applyAlignment="1" applyFont="1">
      <alignment vertical="center"/>
    </xf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readingOrder="0" vertical="center"/>
    </xf>
    <xf borderId="0" fillId="0" fontId="17" numFmtId="0" xfId="0" applyAlignment="1" applyFont="1">
      <alignment horizontal="center" vertical="center"/>
    </xf>
    <xf borderId="6" fillId="19" fontId="30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vertical="center"/>
    </xf>
    <xf borderId="0" fillId="23" fontId="10" numFmtId="0" xfId="0" applyAlignment="1" applyFill="1" applyFont="1">
      <alignment horizontal="center" readingOrder="0" vertical="center"/>
    </xf>
    <xf borderId="6" fillId="17" fontId="1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29" numFmtId="0" xfId="0" applyAlignment="1" applyFont="1">
      <alignment horizontal="center" readingOrder="0"/>
    </xf>
    <xf borderId="0" fillId="0" fontId="23" numFmtId="0" xfId="0" applyFont="1"/>
    <xf borderId="0" fillId="0" fontId="23" numFmtId="0" xfId="0" applyAlignment="1" applyFont="1">
      <alignment horizontal="center"/>
    </xf>
    <xf borderId="6" fillId="24" fontId="22" numFmtId="0" xfId="0" applyAlignment="1" applyBorder="1" applyFill="1" applyFont="1">
      <alignment horizontal="center" readingOrder="0"/>
    </xf>
    <xf borderId="0" fillId="0" fontId="22" numFmtId="0" xfId="0" applyFont="1"/>
    <xf borderId="0" fillId="0" fontId="22" numFmtId="0" xfId="0" applyAlignment="1" applyFont="1">
      <alignment horizontal="center"/>
    </xf>
    <xf borderId="6" fillId="0" fontId="25" numFmtId="0" xfId="0" applyAlignment="1" applyBorder="1" applyFont="1">
      <alignment horizontal="left" readingOrder="0" shrinkToFit="0" wrapText="0"/>
    </xf>
    <xf borderId="6" fillId="0" fontId="25" numFmtId="0" xfId="0" applyAlignment="1" applyBorder="1" applyFont="1">
      <alignment horizontal="center" readingOrder="0" vertical="bottom"/>
    </xf>
    <xf borderId="6" fillId="0" fontId="25" numFmtId="0" xfId="0" applyAlignment="1" applyBorder="1" applyFont="1">
      <alignment horizontal="center" readingOrder="0" shrinkToFit="0" vertical="bottom" wrapText="0"/>
    </xf>
    <xf borderId="6" fillId="0" fontId="25" numFmtId="0" xfId="0" applyAlignment="1" applyBorder="1" applyFont="1">
      <alignment horizontal="left" readingOrder="0" shrinkToFit="0" vertical="bottom" wrapText="0"/>
    </xf>
    <xf borderId="6" fillId="13" fontId="25" numFmtId="0" xfId="0" applyAlignment="1" applyBorder="1" applyFont="1">
      <alignment horizontal="center" readingOrder="0" shrinkToFit="0" vertical="bottom" wrapText="0"/>
    </xf>
    <xf borderId="6" fillId="0" fontId="25" numFmtId="0" xfId="0" applyAlignment="1" applyBorder="1" applyFont="1">
      <alignment readingOrder="0" shrinkToFit="0" vertical="bottom" wrapText="0"/>
    </xf>
    <xf borderId="6" fillId="25" fontId="25" numFmtId="0" xfId="0" applyAlignment="1" applyBorder="1" applyFill="1" applyFont="1">
      <alignment horizontal="left" readingOrder="0" shrinkToFit="0" vertical="bottom" wrapText="0"/>
    </xf>
    <xf borderId="6" fillId="0" fontId="25" numFmtId="0" xfId="0" applyAlignment="1" applyBorder="1" applyFont="1">
      <alignment horizontal="center" readingOrder="0" shrinkToFit="0" wrapText="0"/>
    </xf>
    <xf borderId="6" fillId="0" fontId="25" numFmtId="0" xfId="0" applyAlignment="1" applyBorder="1" applyFont="1">
      <alignment horizontal="left" readingOrder="0" vertical="bottom"/>
    </xf>
    <xf borderId="6" fillId="0" fontId="23" numFmtId="0" xfId="0" applyAlignment="1" applyBorder="1" applyFont="1">
      <alignment readingOrder="0"/>
    </xf>
    <xf borderId="6" fillId="0" fontId="32" numFmtId="0" xfId="0" applyAlignment="1" applyBorder="1" applyFont="1">
      <alignment horizontal="center" vertical="bottom"/>
    </xf>
    <xf borderId="6" fillId="0" fontId="23" numFmtId="0" xfId="0" applyAlignment="1" applyBorder="1" applyFont="1">
      <alignment horizontal="left" readingOrder="0"/>
    </xf>
    <xf borderId="6" fillId="0" fontId="33" numFmtId="0" xfId="0" applyAlignment="1" applyBorder="1" applyFont="1">
      <alignment horizontal="center" vertical="bottom"/>
    </xf>
    <xf borderId="0" fillId="0" fontId="23" numFmtId="0" xfId="0" applyAlignment="1" applyFont="1">
      <alignment horizontal="center" readingOrder="0"/>
    </xf>
    <xf borderId="0" fillId="0" fontId="2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horturl.at/yDQ14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-fkC_0vPrLnxx1toTvKw0sWhB_hZqBEx/view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9.88"/>
    <col customWidth="1" min="3" max="3" width="13.38"/>
    <col customWidth="1" min="4" max="4" width="9.5"/>
    <col customWidth="1" min="5" max="7" width="7.13"/>
    <col customWidth="1" min="8" max="8" width="11.38"/>
    <col customWidth="1" min="9" max="9" width="5.13"/>
    <col customWidth="1" min="10" max="10" width="8.63"/>
    <col customWidth="1" min="11" max="11" width="9.0"/>
    <col customWidth="1" min="12" max="12" width="12.63"/>
    <col customWidth="1" min="13" max="13" width="11.63"/>
    <col customWidth="1" min="14" max="14" width="5.0"/>
    <col customWidth="1" min="15" max="15" width="4.75"/>
    <col customWidth="1" min="16" max="16" width="31.13"/>
    <col customWidth="1" min="17" max="17" width="8.13"/>
    <col customWidth="1" min="18" max="18" width="3.75"/>
    <col customWidth="1" min="19" max="19" width="6.13"/>
    <col customWidth="1" min="20" max="20" width="5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3"/>
      <c r="R1" s="4"/>
      <c r="S1" s="5"/>
      <c r="T1" s="5"/>
      <c r="U1" s="1"/>
      <c r="V1" s="1"/>
      <c r="W1" s="1"/>
      <c r="X1" s="1"/>
      <c r="Y1" s="1"/>
      <c r="Z1" s="1"/>
      <c r="AA1" s="1"/>
      <c r="AB1" s="1"/>
      <c r="AC1" s="1"/>
    </row>
    <row r="2">
      <c r="A2" s="6"/>
      <c r="B2" s="7" t="s">
        <v>0</v>
      </c>
      <c r="R2" s="4"/>
      <c r="S2" s="5"/>
      <c r="T2" s="5"/>
      <c r="U2" s="1"/>
      <c r="V2" s="1"/>
      <c r="W2" s="1"/>
      <c r="X2" s="1"/>
      <c r="Y2" s="1"/>
      <c r="Z2" s="1"/>
      <c r="AA2" s="1"/>
      <c r="AB2" s="1"/>
      <c r="AC2" s="1"/>
    </row>
    <row r="3">
      <c r="A3" s="8"/>
      <c r="B3" s="7" t="s">
        <v>1</v>
      </c>
      <c r="R3" s="4"/>
      <c r="S3" s="5"/>
      <c r="T3" s="5"/>
      <c r="U3" s="1"/>
      <c r="V3" s="1"/>
      <c r="W3" s="1"/>
      <c r="X3" s="1"/>
      <c r="Y3" s="1"/>
      <c r="Z3" s="1"/>
      <c r="AA3" s="1"/>
      <c r="AB3" s="1"/>
      <c r="AC3" s="1"/>
    </row>
    <row r="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"/>
      <c r="O4" s="1"/>
      <c r="P4" s="1"/>
      <c r="Q4" s="3"/>
      <c r="R4" s="4"/>
      <c r="S4" s="5"/>
      <c r="T4" s="5"/>
      <c r="U4" s="1"/>
      <c r="V4" s="1"/>
      <c r="W4" s="1"/>
      <c r="X4" s="1"/>
      <c r="Y4" s="1"/>
      <c r="Z4" s="1"/>
      <c r="AA4" s="1"/>
      <c r="AB4" s="1"/>
      <c r="AC4" s="1"/>
    </row>
    <row r="5">
      <c r="A5" s="8"/>
      <c r="B5" s="10" t="s">
        <v>2</v>
      </c>
      <c r="C5" s="11" t="s">
        <v>3</v>
      </c>
      <c r="D5" s="12" t="s">
        <v>4</v>
      </c>
      <c r="E5" s="13"/>
      <c r="F5" s="13"/>
      <c r="G5" s="14"/>
      <c r="H5" s="15"/>
      <c r="I5" s="11" t="s">
        <v>5</v>
      </c>
      <c r="J5" s="11" t="s">
        <v>6</v>
      </c>
      <c r="K5" s="11" t="s">
        <v>7</v>
      </c>
      <c r="L5" s="11" t="s">
        <v>8</v>
      </c>
      <c r="M5" s="11" t="s">
        <v>9</v>
      </c>
      <c r="O5" s="16" t="s">
        <v>10</v>
      </c>
      <c r="P5" s="13"/>
      <c r="Q5" s="17">
        <f>sum(Q6:Q19)</f>
        <v>1043</v>
      </c>
      <c r="R5" s="4"/>
      <c r="S5" s="5"/>
      <c r="T5" s="18"/>
      <c r="U5" s="1"/>
      <c r="V5" s="1"/>
      <c r="W5" s="1"/>
      <c r="X5" s="1"/>
      <c r="Y5" s="1"/>
      <c r="Z5" s="1"/>
      <c r="AA5" s="1"/>
      <c r="AB5" s="1"/>
      <c r="AC5" s="1"/>
    </row>
    <row r="6">
      <c r="A6" s="19"/>
      <c r="B6" s="20"/>
      <c r="C6" s="21"/>
      <c r="D6" s="15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21"/>
      <c r="J6" s="21"/>
      <c r="K6" s="21"/>
      <c r="L6" s="21"/>
      <c r="M6" s="21"/>
      <c r="O6" s="22">
        <v>1.0</v>
      </c>
      <c r="P6" s="23" t="s">
        <v>16</v>
      </c>
      <c r="Q6" s="24">
        <f>COUNTIF('Perwalian (Aktif)'!F6:F1048,P6)</f>
        <v>94</v>
      </c>
      <c r="R6" s="4"/>
      <c r="S6" s="25"/>
      <c r="T6" s="26"/>
      <c r="U6" s="27"/>
      <c r="V6" s="27"/>
      <c r="W6" s="27"/>
      <c r="X6" s="27"/>
      <c r="Y6" s="27"/>
      <c r="Z6" s="27"/>
      <c r="AA6" s="27"/>
      <c r="AB6" s="27"/>
      <c r="AC6" s="27"/>
    </row>
    <row r="7">
      <c r="A7" s="28"/>
      <c r="B7" s="29">
        <v>2013.0</v>
      </c>
      <c r="C7" s="30">
        <v>4.0</v>
      </c>
      <c r="D7" s="30">
        <f>COUNTIFS(Lulus!F:F, B7, Lulus!K:K, "=7") + COUNTIFS(Lulus!F:F, B7, Lulus!K:K, "=8")</f>
        <v>2</v>
      </c>
      <c r="E7" s="30">
        <f>COUNTIFS(Lulus!F:F, B7, Lulus!K:K, "=9") + COUNTIFS(Lulus!F:F, B7, Lulus!K:K, "=10")</f>
        <v>1</v>
      </c>
      <c r="F7" s="30">
        <f>COUNTIFS(Lulus!F:F, B7, Lulus!K:K, "=11") + COUNTIFS(Lulus!F:F, B7, Lulus!K:K, "=12")</f>
        <v>0</v>
      </c>
      <c r="G7" s="30">
        <f>COUNTIFS(Lulus!F:F, B7, Lulus!K:K, "=13") + COUNTIFS(Lulus!F:F, B7, Lulus!K:K, "=14")</f>
        <v>0</v>
      </c>
      <c r="H7" s="30">
        <f>COUNTIFS(Lulus!F:F, B7, Lulus!K:K, "=15")</f>
        <v>0</v>
      </c>
      <c r="I7" s="30">
        <f t="shared" ref="I7:I17" si="1">SUM(D7:H7)</f>
        <v>3</v>
      </c>
      <c r="J7" s="30">
        <f>'Drop Out'!G7</f>
        <v>1</v>
      </c>
      <c r="K7" s="30">
        <f>'Undur Diri'!I7</f>
        <v>0</v>
      </c>
      <c r="L7" s="30">
        <f>Meninggal!H7</f>
        <v>0</v>
      </c>
      <c r="M7" s="30">
        <f t="shared" ref="M7:M17" si="2">C7-SUM(I7:L7)</f>
        <v>0</v>
      </c>
      <c r="O7" s="22">
        <v>2.0</v>
      </c>
      <c r="P7" s="23" t="s">
        <v>17</v>
      </c>
      <c r="Q7" s="24">
        <f>COUNTIF('Perwalian (Aktif)'!F6:F1048,P7)</f>
        <v>93</v>
      </c>
      <c r="R7" s="4"/>
      <c r="S7" s="18"/>
      <c r="T7" s="5"/>
      <c r="U7" s="1"/>
      <c r="V7" s="1"/>
      <c r="W7" s="1"/>
      <c r="X7" s="1"/>
      <c r="Y7" s="1"/>
      <c r="Z7" s="1"/>
      <c r="AA7" s="1"/>
      <c r="AB7" s="1"/>
      <c r="AC7" s="1"/>
    </row>
    <row r="8">
      <c r="A8" s="28"/>
      <c r="B8" s="29">
        <v>2014.0</v>
      </c>
      <c r="C8" s="30">
        <v>11.0</v>
      </c>
      <c r="D8" s="30">
        <f>COUNTIFS(Lulus!F:F, B8, Lulus!K:K, "=7") + COUNTIFS(Lulus!F:F, B8, Lulus!K:K, "=8")</f>
        <v>1</v>
      </c>
      <c r="E8" s="30">
        <f>COUNTIFS(Lulus!F:F, B8, Lulus!K:K, "=9") + COUNTIFS(Lulus!F:F, B8, Lulus!K:K, "=10")</f>
        <v>0</v>
      </c>
      <c r="F8" s="30">
        <f>COUNTIFS(Lulus!F:F, B8, Lulus!K:K, "=11") + COUNTIFS(Lulus!F:F, B8, Lulus!K:K, "=12")</f>
        <v>1</v>
      </c>
      <c r="G8" s="30">
        <f>COUNTIFS(Lulus!F:F, B8, Lulus!K:K, "=13") + COUNTIFS(Lulus!F:F, B8, Lulus!K:K, "=14")</f>
        <v>1</v>
      </c>
      <c r="H8" s="30">
        <f>COUNTIFS(Lulus!F:F, B8, Lulus!K:K, "=15")</f>
        <v>0</v>
      </c>
      <c r="I8" s="30">
        <f t="shared" si="1"/>
        <v>3</v>
      </c>
      <c r="J8" s="30">
        <f>'Drop Out'!G8</f>
        <v>6</v>
      </c>
      <c r="K8" s="30">
        <f>'Undur Diri'!I8</f>
        <v>2</v>
      </c>
      <c r="L8" s="30">
        <f>Meninggal!H8</f>
        <v>0</v>
      </c>
      <c r="M8" s="30">
        <f t="shared" si="2"/>
        <v>0</v>
      </c>
      <c r="O8" s="22">
        <v>3.0</v>
      </c>
      <c r="P8" s="23" t="s">
        <v>18</v>
      </c>
      <c r="Q8" s="24">
        <f>COUNTIF('Perwalian (Aktif)'!F6:F1048,P8)</f>
        <v>94</v>
      </c>
      <c r="R8" s="4"/>
      <c r="S8" s="18"/>
      <c r="T8" s="5"/>
      <c r="U8" s="1"/>
      <c r="V8" s="1"/>
      <c r="W8" s="1"/>
      <c r="X8" s="1"/>
      <c r="Y8" s="1"/>
      <c r="Z8" s="1"/>
      <c r="AA8" s="1"/>
      <c r="AB8" s="1"/>
      <c r="AC8" s="1"/>
    </row>
    <row r="9">
      <c r="A9" s="28"/>
      <c r="B9" s="29">
        <v>2015.0</v>
      </c>
      <c r="C9" s="30">
        <v>65.0</v>
      </c>
      <c r="D9" s="30">
        <f>COUNTIFS(Lulus!F:F, B9, Lulus!K:K, "=7") + COUNTIFS(Lulus!F:F, B9, Lulus!K:K, "=8")</f>
        <v>1</v>
      </c>
      <c r="E9" s="30">
        <f>COUNTIFS(Lulus!F:F, B9, Lulus!K:K, "=9") + COUNTIFS(Lulus!F:F, B9, Lulus!K:K, "=10")</f>
        <v>7</v>
      </c>
      <c r="F9" s="30">
        <f>COUNTIFS(Lulus!F:F, B9, Lulus!K:K, "=11") + COUNTIFS(Lulus!F:F, B9, Lulus!K:K, "=12")</f>
        <v>14</v>
      </c>
      <c r="G9" s="30">
        <f>COUNTIFS(Lulus!F:F, B9, Lulus!K:K, "=13") + COUNTIFS(Lulus!F:F, B9, Lulus!K:K, "=14")</f>
        <v>12</v>
      </c>
      <c r="H9" s="30">
        <f>COUNTIFS(Lulus!F:F, B9, Lulus!K:K, "=15")</f>
        <v>3</v>
      </c>
      <c r="I9" s="30">
        <f t="shared" si="1"/>
        <v>37</v>
      </c>
      <c r="J9" s="30">
        <f>'Drop Out'!G9</f>
        <v>14</v>
      </c>
      <c r="K9" s="30">
        <f>'Undur Diri'!I9</f>
        <v>14</v>
      </c>
      <c r="L9" s="30">
        <f>Meninggal!H9</f>
        <v>0</v>
      </c>
      <c r="M9" s="30">
        <f t="shared" si="2"/>
        <v>0</v>
      </c>
      <c r="O9" s="22">
        <v>4.0</v>
      </c>
      <c r="P9" s="23" t="s">
        <v>19</v>
      </c>
      <c r="Q9" s="24">
        <f>COUNTIF('Perwalian (Aktif)'!F6:F1048,P9)</f>
        <v>94</v>
      </c>
      <c r="R9" s="4"/>
      <c r="S9" s="18"/>
      <c r="T9" s="5"/>
      <c r="U9" s="1"/>
      <c r="V9" s="1"/>
      <c r="W9" s="1"/>
      <c r="X9" s="1"/>
      <c r="Y9" s="1"/>
      <c r="Z9" s="1"/>
      <c r="AA9" s="1"/>
      <c r="AB9" s="1"/>
      <c r="AC9" s="1"/>
    </row>
    <row r="10">
      <c r="A10" s="28"/>
      <c r="B10" s="29">
        <v>2016.0</v>
      </c>
      <c r="C10" s="30">
        <v>178.0</v>
      </c>
      <c r="D10" s="30">
        <f>COUNTIFS(Lulus!F:F, B10, Lulus!K:K, "=7") + COUNTIFS(Lulus!F:F, B10, Lulus!K:K, "=8")</f>
        <v>8</v>
      </c>
      <c r="E10" s="30">
        <f>COUNTIFS(Lulus!F:F, B10, Lulus!K:K, "=9") + COUNTIFS(Lulus!F:F, B10, Lulus!K:K, "=10")</f>
        <v>61</v>
      </c>
      <c r="F10" s="30">
        <f>COUNTIFS(Lulus!F:F, B10, Lulus!K:K, "=11") + COUNTIFS(Lulus!F:F, B10, Lulus!K:K, "=12")</f>
        <v>20</v>
      </c>
      <c r="G10" s="30">
        <f>COUNTIFS(Lulus!F:F, B10, Lulus!K:K, "=13") + COUNTIFS(Lulus!F:F, B10, Lulus!K:K, "=14")</f>
        <v>34</v>
      </c>
      <c r="H10" s="30">
        <f>COUNTIFS(Lulus!F:F, B10, Lulus!K:K, "=15")</f>
        <v>0</v>
      </c>
      <c r="I10" s="30">
        <f t="shared" si="1"/>
        <v>123</v>
      </c>
      <c r="J10" s="30">
        <f>'Drop Out'!G10</f>
        <v>23</v>
      </c>
      <c r="K10" s="30">
        <f>'Undur Diri'!I10</f>
        <v>32</v>
      </c>
      <c r="L10" s="30">
        <f>Meninggal!H10</f>
        <v>0</v>
      </c>
      <c r="M10" s="30">
        <f t="shared" si="2"/>
        <v>0</v>
      </c>
      <c r="O10" s="22">
        <v>5.0</v>
      </c>
      <c r="P10" s="23" t="s">
        <v>20</v>
      </c>
      <c r="Q10" s="24">
        <f>COUNTIF('Perwalian (Aktif)'!F6:F1048,P10)</f>
        <v>99</v>
      </c>
      <c r="R10" s="4"/>
      <c r="S10" s="18"/>
      <c r="T10" s="5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28"/>
      <c r="B11" s="29">
        <v>2017.0</v>
      </c>
      <c r="C11" s="30">
        <v>182.0</v>
      </c>
      <c r="D11" s="30">
        <f>COUNTIFS(Lulus!F:F, B11, Lulus!K:K, "=7") + COUNTIFS(Lulus!F:F, B11, Lulus!K:K, "=8")</f>
        <v>25</v>
      </c>
      <c r="E11" s="30">
        <f>COUNTIFS(Lulus!F:F, B11, Lulus!K:K, "=9") + COUNTIFS(Lulus!F:F, B11, Lulus!K:K, "=10")</f>
        <v>46</v>
      </c>
      <c r="F11" s="30">
        <f>COUNTIFS(Lulus!F:F, B11, Lulus!K:K, "=11") + COUNTIFS(Lulus!F:F, B11, Lulus!K:K, "=12")</f>
        <v>15</v>
      </c>
      <c r="G11" s="30">
        <f>COUNTIFS(Lulus!F:F, B11, Lulus!K:K, "=13") + COUNTIFS(Lulus!F:F, B11, Lulus!K:K, "=14")</f>
        <v>3</v>
      </c>
      <c r="H11" s="30">
        <f>COUNTIFS(Lulus!F:F, B11, Lulus!K:K, "=15")</f>
        <v>0</v>
      </c>
      <c r="I11" s="30">
        <f t="shared" si="1"/>
        <v>89</v>
      </c>
      <c r="J11" s="30">
        <f>'Drop Out'!G11</f>
        <v>21</v>
      </c>
      <c r="K11" s="30">
        <f>'Undur Diri'!I11</f>
        <v>40</v>
      </c>
      <c r="L11" s="30">
        <f>Meninggal!H11</f>
        <v>0</v>
      </c>
      <c r="M11" s="30">
        <f t="shared" si="2"/>
        <v>32</v>
      </c>
      <c r="O11" s="22">
        <v>6.0</v>
      </c>
      <c r="P11" s="23" t="s">
        <v>21</v>
      </c>
      <c r="Q11" s="24">
        <f>COUNTIF('Perwalian (Aktif)'!F6:F1048,P11)</f>
        <v>86</v>
      </c>
      <c r="R11" s="4"/>
      <c r="S11" s="18"/>
      <c r="T11" s="5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28"/>
      <c r="B12" s="29">
        <v>2018.0</v>
      </c>
      <c r="C12" s="30">
        <v>198.0</v>
      </c>
      <c r="D12" s="30">
        <f>COUNTIFS(Lulus!F:F, B12, Lulus!K:K, "=7") + COUNTIFS(Lulus!F:F, B12, Lulus!K:K, "=8")</f>
        <v>23</v>
      </c>
      <c r="E12" s="30">
        <f>COUNTIFS(Lulus!F:F, B12, Lulus!K:K, "=9") + COUNTIFS(Lulus!F:F, B12, Lulus!K:K, "=10")</f>
        <v>45</v>
      </c>
      <c r="F12" s="30">
        <f>COUNTIFS(Lulus!F:F, B12, Lulus!K:K, "=11") + COUNTIFS(Lulus!F:F, B12, Lulus!K:K, "=12")</f>
        <v>15</v>
      </c>
      <c r="G12" s="30">
        <f>COUNTIFS(Lulus!F:F, B12, Lulus!K:K, "=13") + COUNTIFS(Lulus!F:F, B12, Lulus!K:K, "=14")</f>
        <v>0</v>
      </c>
      <c r="H12" s="30">
        <f>COUNTIFS(Lulus!F:F, B12, Lulus!K:K, "=15")</f>
        <v>0</v>
      </c>
      <c r="I12" s="30">
        <f t="shared" si="1"/>
        <v>83</v>
      </c>
      <c r="J12" s="30">
        <f>'Drop Out'!G12</f>
        <v>20</v>
      </c>
      <c r="K12" s="30">
        <f>'Undur Diri'!I12</f>
        <v>34</v>
      </c>
      <c r="L12" s="30">
        <f>Meninggal!H12</f>
        <v>1</v>
      </c>
      <c r="M12" s="30">
        <f t="shared" si="2"/>
        <v>60</v>
      </c>
      <c r="O12" s="22">
        <v>7.0</v>
      </c>
      <c r="P12" s="23" t="s">
        <v>22</v>
      </c>
      <c r="Q12" s="24">
        <f>COUNTIF('Perwalian (Aktif)'!F6:F1048,P12)</f>
        <v>95</v>
      </c>
      <c r="R12" s="4"/>
      <c r="S12" s="18"/>
      <c r="T12" s="5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28"/>
      <c r="B13" s="29">
        <v>2019.0</v>
      </c>
      <c r="C13" s="30">
        <v>227.0</v>
      </c>
      <c r="D13" s="30">
        <f>COUNTIFS(Lulus!F:F, B13, Lulus!K:K, "=7") + COUNTIFS(Lulus!F:F, B13, Lulus!K:K, "=8")</f>
        <v>60</v>
      </c>
      <c r="E13" s="30">
        <f>COUNTIFS(Lulus!F:F, B13, Lulus!K:K, "=9") + COUNTIFS(Lulus!F:F, B13, Lulus!K:K, "=10")</f>
        <v>31</v>
      </c>
      <c r="F13" s="30">
        <f>COUNTIFS(Lulus!F:F, B13, Lulus!K:K, "=11") + COUNTIFS(Lulus!F:F, B13, Lulus!K:K, "=12")</f>
        <v>0</v>
      </c>
      <c r="G13" s="30">
        <f>COUNTIFS(Lulus!F:F, B13, Lulus!K:K, "=13") + COUNTIFS(Lulus!F:F, B13, Lulus!K:K, "=14")</f>
        <v>0</v>
      </c>
      <c r="H13" s="30">
        <f>COUNTIFS(Lulus!F:F, B13, Lulus!K:K, "=15")</f>
        <v>0</v>
      </c>
      <c r="I13" s="30">
        <f t="shared" si="1"/>
        <v>91</v>
      </c>
      <c r="J13" s="30">
        <f>'Drop Out'!G13</f>
        <v>6</v>
      </c>
      <c r="K13" s="30">
        <f>'Undur Diri'!I13</f>
        <v>32</v>
      </c>
      <c r="L13" s="30">
        <f>Meninggal!H13</f>
        <v>0</v>
      </c>
      <c r="M13" s="30">
        <f t="shared" si="2"/>
        <v>98</v>
      </c>
      <c r="O13" s="22">
        <v>8.0</v>
      </c>
      <c r="P13" s="23" t="s">
        <v>23</v>
      </c>
      <c r="Q13" s="24">
        <f>COUNTIF('Perwalian (Aktif)'!F6:F1048,P13)</f>
        <v>96</v>
      </c>
      <c r="R13" s="4"/>
      <c r="S13" s="18"/>
      <c r="T13" s="5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28"/>
      <c r="B14" s="29">
        <v>2020.0</v>
      </c>
      <c r="C14" s="30">
        <v>253.0</v>
      </c>
      <c r="D14" s="30">
        <f>COUNTIFS(Lulus!F:F, B14, Lulus!K:K, "=7") + COUNTIFS(Lulus!F:F, B14, Lulus!K:K, "=8")</f>
        <v>2</v>
      </c>
      <c r="E14" s="30">
        <f>COUNTIFS(Lulus!F:F, B14, Lulus!K:K, "=9") + COUNTIFS(Lulus!F:F, B14, Lulus!K:K, "=10")</f>
        <v>0</v>
      </c>
      <c r="F14" s="30">
        <f>COUNTIFS(Lulus!F:F, B14, Lulus!K:K, "=11") + COUNTIFS(Lulus!F:F, B14, Lulus!K:K, "=12")</f>
        <v>0</v>
      </c>
      <c r="G14" s="30">
        <f>COUNTIFS(Lulus!F:F, B14, Lulus!K:K, "=13") + COUNTIFS(Lulus!F:F, B14, Lulus!K:K, "=14")</f>
        <v>0</v>
      </c>
      <c r="H14" s="30">
        <f>COUNTIFS(Lulus!F:F, B14, Lulus!K:K, "=15")</f>
        <v>0</v>
      </c>
      <c r="I14" s="30">
        <f t="shared" si="1"/>
        <v>2</v>
      </c>
      <c r="J14" s="30">
        <f>'Drop Out'!G14</f>
        <v>18</v>
      </c>
      <c r="K14" s="30">
        <f>'Undur Diri'!I14</f>
        <v>27</v>
      </c>
      <c r="L14" s="30">
        <f>Meninggal!H14</f>
        <v>0</v>
      </c>
      <c r="M14" s="30">
        <f t="shared" si="2"/>
        <v>206</v>
      </c>
      <c r="O14" s="22">
        <v>9.0</v>
      </c>
      <c r="P14" s="23" t="s">
        <v>24</v>
      </c>
      <c r="Q14" s="24">
        <f>COUNTIF('Perwalian (Aktif)'!F6:F1048,P14)</f>
        <v>100</v>
      </c>
      <c r="R14" s="4"/>
      <c r="S14" s="18"/>
      <c r="T14" s="5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28"/>
      <c r="B15" s="29">
        <v>2021.0</v>
      </c>
      <c r="C15" s="30">
        <v>234.0</v>
      </c>
      <c r="D15" s="30">
        <f>COUNTIFS(Lulus!F:F, B15, Lulus!K:K, "=7") + COUNTIFS(Lulus!F:F, B15, Lulus!K:K, "=8")</f>
        <v>0</v>
      </c>
      <c r="E15" s="30">
        <f>COUNTIFS(Lulus!F:F, B15, Lulus!K:K, "=9") + COUNTIFS(Lulus!F:F, B15, Lulus!K:K, "=10")</f>
        <v>0</v>
      </c>
      <c r="F15" s="30">
        <f>COUNTIFS(Lulus!F:F, B15, Lulus!K:K, "=11") + COUNTIFS(Lulus!F:F, B15, Lulus!K:K, "=12")</f>
        <v>0</v>
      </c>
      <c r="G15" s="30">
        <f>COUNTIFS(Lulus!F:F, B15, Lulus!K:K, "=13") + COUNTIFS(Lulus!F:F, B15, Lulus!K:K, "=14")</f>
        <v>0</v>
      </c>
      <c r="H15" s="30">
        <f>COUNTIFS(Lulus!F:F, B15, Lulus!K:K, "=15")</f>
        <v>0</v>
      </c>
      <c r="I15" s="30">
        <f t="shared" si="1"/>
        <v>0</v>
      </c>
      <c r="J15" s="30">
        <f>'Drop Out'!G15</f>
        <v>6</v>
      </c>
      <c r="K15" s="30">
        <f>'Undur Diri'!I15</f>
        <v>12</v>
      </c>
      <c r="L15" s="30">
        <f>Meninggal!H15</f>
        <v>0</v>
      </c>
      <c r="M15" s="30">
        <f t="shared" si="2"/>
        <v>216</v>
      </c>
      <c r="O15" s="22">
        <v>10.0</v>
      </c>
      <c r="P15" s="23" t="s">
        <v>25</v>
      </c>
      <c r="Q15" s="24">
        <f>COUNTIF('Perwalian (Aktif)'!F6:F1048,P15)</f>
        <v>90</v>
      </c>
      <c r="R15" s="4"/>
      <c r="S15" s="18"/>
      <c r="T15" s="5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29">
        <v>2022.0</v>
      </c>
      <c r="C16" s="31">
        <v>240.0</v>
      </c>
      <c r="D16" s="30">
        <f>COUNTIFS(Lulus!F:F, B16, Lulus!K:K, "=7") + COUNTIFS(Lulus!F:F, B16, Lulus!K:K, "=8")</f>
        <v>0</v>
      </c>
      <c r="E16" s="30">
        <f>COUNTIFS(Lulus!F:F, B16, Lulus!K:K, "=9") + COUNTIFS(Lulus!F:F, B16, Lulus!K:K, "=10")</f>
        <v>0</v>
      </c>
      <c r="F16" s="30">
        <f>COUNTIFS(Lulus!F:F, B16, Lulus!K:K, "=11") + COUNTIFS(Lulus!F:F, B16, Lulus!K:K, "=12")</f>
        <v>0</v>
      </c>
      <c r="G16" s="30">
        <f>COUNTIFS(Lulus!F:F, B16, Lulus!K:K, "=13") + COUNTIFS(Lulus!F:F, B16, Lulus!K:K, "=14")</f>
        <v>0</v>
      </c>
      <c r="H16" s="30">
        <f>COUNTIFS(Lulus!F:F, B16, Lulus!K:K, "=15")</f>
        <v>0</v>
      </c>
      <c r="I16" s="30">
        <f t="shared" si="1"/>
        <v>0</v>
      </c>
      <c r="J16" s="30">
        <f>'Drop Out'!G16</f>
        <v>2</v>
      </c>
      <c r="K16" s="30">
        <f>'Undur Diri'!I16</f>
        <v>18</v>
      </c>
      <c r="L16" s="30">
        <f>Meninggal!H16</f>
        <v>0</v>
      </c>
      <c r="M16" s="30">
        <f t="shared" si="2"/>
        <v>220</v>
      </c>
      <c r="O16" s="22">
        <v>11.0</v>
      </c>
      <c r="P16" s="23" t="s">
        <v>26</v>
      </c>
      <c r="Q16" s="24">
        <f>COUNTIF('Perwalian (Aktif)'!F6:F1048,P16)</f>
        <v>102</v>
      </c>
      <c r="R16" s="4"/>
      <c r="S16" s="18"/>
      <c r="T16" s="5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29">
        <v>2023.0</v>
      </c>
      <c r="C17" s="31">
        <v>213.0</v>
      </c>
      <c r="D17" s="30">
        <f>COUNTIFS(Lulus!F:F, B17, Lulus!K:K, "=7") + COUNTIFS(Lulus!F:F, B17, Lulus!K:K, "=8")</f>
        <v>0</v>
      </c>
      <c r="E17" s="30">
        <f>COUNTIFS(Lulus!F:F, B17, Lulus!K:K, "=9") + COUNTIFS(Lulus!F:F, B17, Lulus!K:K, "=10")</f>
        <v>0</v>
      </c>
      <c r="F17" s="30">
        <f>COUNTIFS(Lulus!F:F, B17, Lulus!K:K, "=11") + COUNTIFS(Lulus!F:F, B17, Lulus!K:K, "=12")</f>
        <v>0</v>
      </c>
      <c r="G17" s="30">
        <f>COUNTIFS(Lulus!F:F, B17, Lulus!K:K, "=13") + COUNTIFS(Lulus!F:F, B17, Lulus!K:K, "=14")</f>
        <v>0</v>
      </c>
      <c r="H17" s="30">
        <f>COUNTIFS(Lulus!F:F, B17, Lulus!K:K, "=15")</f>
        <v>0</v>
      </c>
      <c r="I17" s="30">
        <f t="shared" si="1"/>
        <v>0</v>
      </c>
      <c r="J17" s="30">
        <f>'Drop Out'!G17</f>
        <v>0</v>
      </c>
      <c r="K17" s="30">
        <f>'Undur Diri'!I17</f>
        <v>2</v>
      </c>
      <c r="L17" s="30">
        <f>Meninggal!H17</f>
        <v>0</v>
      </c>
      <c r="M17" s="30">
        <f t="shared" si="2"/>
        <v>211</v>
      </c>
      <c r="O17" s="22">
        <v>12.0</v>
      </c>
      <c r="P17" s="32" t="s">
        <v>27</v>
      </c>
      <c r="Q17" s="24">
        <f>countif('Perwalian (Aktif)'!F:F,P17)</f>
        <v>0</v>
      </c>
      <c r="R17" s="33" t="s">
        <v>28</v>
      </c>
      <c r="S17" s="18"/>
      <c r="T17" s="5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29">
        <v>2024.0</v>
      </c>
      <c r="C18" s="31"/>
      <c r="D18" s="34"/>
      <c r="E18" s="34"/>
      <c r="F18" s="34"/>
      <c r="G18" s="34"/>
      <c r="H18" s="34"/>
      <c r="I18" s="30" t="str">
        <f>'Perwalian (Aktif)'!J17</f>
        <v/>
      </c>
      <c r="J18" s="30" t="str">
        <f>'Drop Out'!G18</f>
        <v/>
      </c>
      <c r="K18" s="30" t="str">
        <f>'Undur Diri'!I18</f>
        <v/>
      </c>
      <c r="L18" s="30" t="str">
        <f>Meninggal!H18</f>
        <v/>
      </c>
      <c r="M18" s="30" t="str">
        <f>Lulus!N20</f>
        <v/>
      </c>
      <c r="N18" s="1"/>
      <c r="O18" s="22">
        <v>13.0</v>
      </c>
      <c r="P18" s="32" t="s">
        <v>29</v>
      </c>
      <c r="Q18" s="24">
        <f>countif('Perwalian (Aktif)'!F:F,P18)</f>
        <v>0</v>
      </c>
      <c r="S18" s="5"/>
      <c r="T18" s="5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29">
        <v>2025.0</v>
      </c>
      <c r="C19" s="31"/>
      <c r="D19" s="34"/>
      <c r="E19" s="34"/>
      <c r="F19" s="34"/>
      <c r="G19" s="34"/>
      <c r="H19" s="34"/>
      <c r="I19" s="30" t="str">
        <f>'Perwalian (Aktif)'!J18</f>
        <v/>
      </c>
      <c r="J19" s="30" t="str">
        <f>'Drop Out'!G19</f>
        <v/>
      </c>
      <c r="K19" s="30" t="str">
        <f>'Undur Diri'!I19</f>
        <v/>
      </c>
      <c r="L19" s="30" t="str">
        <f>Meninggal!H19</f>
        <v/>
      </c>
      <c r="M19" s="30" t="str">
        <f>Lulus!N21</f>
        <v/>
      </c>
      <c r="N19" s="1"/>
      <c r="O19" s="22">
        <v>14.0</v>
      </c>
      <c r="P19" s="32" t="s">
        <v>30</v>
      </c>
      <c r="Q19" s="24">
        <f>countif('Perwalian (Aktif)'!F:F,P19)</f>
        <v>0</v>
      </c>
      <c r="S19" s="5"/>
      <c r="T19" s="5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29">
        <v>2026.0</v>
      </c>
      <c r="C20" s="31"/>
      <c r="D20" s="34"/>
      <c r="E20" s="34"/>
      <c r="F20" s="34"/>
      <c r="G20" s="34"/>
      <c r="H20" s="34"/>
      <c r="I20" s="30"/>
      <c r="J20" s="30" t="str">
        <f>'Drop Out'!G20</f>
        <v/>
      </c>
      <c r="K20" s="30" t="str">
        <f>'Undur Diri'!I20</f>
        <v/>
      </c>
      <c r="L20" s="30" t="str">
        <f>Meninggal!H20</f>
        <v/>
      </c>
      <c r="M20" s="30" t="str">
        <f>Lulus!Q5</f>
        <v/>
      </c>
      <c r="N20" s="1"/>
      <c r="O20" s="22">
        <v>15.0</v>
      </c>
      <c r="P20" s="32" t="s">
        <v>31</v>
      </c>
      <c r="Q20" s="24">
        <f>countif('Perwalian (Aktif)'!F:F,P20)</f>
        <v>0</v>
      </c>
      <c r="S20" s="5"/>
      <c r="T20" s="5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29">
        <v>2027.0</v>
      </c>
      <c r="C21" s="31"/>
      <c r="D21" s="34"/>
      <c r="E21" s="34"/>
      <c r="F21" s="34"/>
      <c r="G21" s="34"/>
      <c r="H21" s="34"/>
      <c r="I21" s="30" t="str">
        <f>'Perwalian (Aktif)'!J19</f>
        <v/>
      </c>
      <c r="J21" s="30" t="str">
        <f>'Drop Out'!G21</f>
        <v/>
      </c>
      <c r="K21" s="30" t="str">
        <f>'Undur Diri'!I21</f>
        <v/>
      </c>
      <c r="L21" s="30" t="str">
        <f>Meninggal!H21</f>
        <v/>
      </c>
      <c r="M21" s="30" t="str">
        <f>Lulus!Q6</f>
        <v/>
      </c>
      <c r="N21" s="1"/>
      <c r="O21" s="22">
        <v>16.0</v>
      </c>
      <c r="P21" s="32" t="s">
        <v>32</v>
      </c>
      <c r="Q21" s="24">
        <f>countif('Perwalian (Aktif)'!F:F,P21)</f>
        <v>0</v>
      </c>
      <c r="S21" s="5"/>
      <c r="T21" s="5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29" t="s">
        <v>33</v>
      </c>
      <c r="C22" s="31">
        <f t="shared" ref="C22:M22" si="3">SUM(C7:C17)</f>
        <v>1805</v>
      </c>
      <c r="D22" s="31">
        <f t="shared" si="3"/>
        <v>122</v>
      </c>
      <c r="E22" s="31">
        <f t="shared" si="3"/>
        <v>191</v>
      </c>
      <c r="F22" s="31">
        <f t="shared" si="3"/>
        <v>65</v>
      </c>
      <c r="G22" s="31">
        <f t="shared" si="3"/>
        <v>50</v>
      </c>
      <c r="H22" s="31">
        <f t="shared" si="3"/>
        <v>3</v>
      </c>
      <c r="I22" s="31">
        <f t="shared" si="3"/>
        <v>431</v>
      </c>
      <c r="J22" s="31">
        <f t="shared" si="3"/>
        <v>117</v>
      </c>
      <c r="K22" s="31">
        <f t="shared" si="3"/>
        <v>213</v>
      </c>
      <c r="L22" s="31">
        <f t="shared" si="3"/>
        <v>1</v>
      </c>
      <c r="M22" s="31">
        <f t="shared" si="3"/>
        <v>1043</v>
      </c>
      <c r="N22" s="1"/>
      <c r="O22" s="22">
        <v>17.0</v>
      </c>
      <c r="P22" s="32" t="s">
        <v>34</v>
      </c>
      <c r="Q22" s="24">
        <f>countif('Perwalian (Aktif)'!F:F,P22)</f>
        <v>0</v>
      </c>
      <c r="S22" s="5"/>
      <c r="T22" s="5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2"/>
      <c r="C23" s="35"/>
      <c r="D23" s="35"/>
      <c r="E23" s="35"/>
      <c r="F23" s="35"/>
      <c r="G23" s="35"/>
      <c r="H23" s="35"/>
      <c r="I23" s="2"/>
      <c r="J23" s="2"/>
      <c r="K23" s="2"/>
      <c r="L23" s="2"/>
      <c r="M23" s="2"/>
      <c r="N23" s="1"/>
      <c r="O23" s="22">
        <v>18.0</v>
      </c>
      <c r="P23" s="32" t="s">
        <v>35</v>
      </c>
      <c r="Q23" s="24">
        <f>countif('Perwalian (Aktif)'!F:F,P23)</f>
        <v>0</v>
      </c>
      <c r="S23" s="5"/>
      <c r="T23" s="5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2"/>
      <c r="C24" s="35"/>
      <c r="D24" s="35"/>
      <c r="E24" s="35"/>
      <c r="F24" s="35"/>
      <c r="G24" s="35"/>
      <c r="H24" s="35"/>
      <c r="I24" s="2"/>
      <c r="J24" s="2"/>
      <c r="K24" s="2"/>
      <c r="L24" s="2"/>
      <c r="M24" s="2"/>
      <c r="N24" s="1"/>
      <c r="O24" s="22">
        <v>19.0</v>
      </c>
      <c r="P24" s="32" t="s">
        <v>36</v>
      </c>
      <c r="Q24" s="24">
        <f>countif('Perwalian (Aktif)'!F:F,P24)</f>
        <v>0</v>
      </c>
      <c r="S24" s="5"/>
      <c r="T24" s="5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2"/>
      <c r="C25" s="35"/>
      <c r="D25" s="35"/>
      <c r="E25" s="35"/>
      <c r="F25" s="35"/>
      <c r="G25" s="35"/>
      <c r="H25" s="35"/>
      <c r="I25" s="2"/>
      <c r="J25" s="2"/>
      <c r="K25" s="2"/>
      <c r="L25" s="2"/>
      <c r="M25" s="2"/>
      <c r="N25" s="1"/>
      <c r="O25" s="22">
        <v>20.0</v>
      </c>
      <c r="P25" s="32" t="s">
        <v>37</v>
      </c>
      <c r="Q25" s="24">
        <f>countif('Perwalian (Aktif)'!F:F,P25)</f>
        <v>0</v>
      </c>
      <c r="S25" s="5"/>
      <c r="T25" s="5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2"/>
      <c r="C26" s="35"/>
      <c r="D26" s="35"/>
      <c r="E26" s="35"/>
      <c r="F26" s="35"/>
      <c r="G26" s="35"/>
      <c r="H26" s="35"/>
      <c r="I26" s="2"/>
      <c r="J26" s="2"/>
      <c r="K26" s="2"/>
      <c r="L26" s="2"/>
      <c r="M26" s="2"/>
      <c r="N26" s="1"/>
      <c r="O26" s="22">
        <v>21.0</v>
      </c>
      <c r="P26" s="32" t="s">
        <v>38</v>
      </c>
      <c r="Q26" s="24">
        <f>countif('Perwalian (Aktif)'!F:F,P26)</f>
        <v>0</v>
      </c>
      <c r="S26" s="5"/>
      <c r="T26" s="5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2"/>
      <c r="C27" s="35"/>
      <c r="D27" s="35"/>
      <c r="E27" s="35"/>
      <c r="F27" s="35"/>
      <c r="G27" s="35"/>
      <c r="H27" s="35"/>
      <c r="I27" s="2"/>
      <c r="J27" s="2"/>
      <c r="K27" s="2"/>
      <c r="L27" s="2"/>
      <c r="M27" s="2"/>
      <c r="N27" s="1"/>
      <c r="O27" s="22">
        <v>22.0</v>
      </c>
      <c r="P27" s="32" t="s">
        <v>39</v>
      </c>
      <c r="Q27" s="24">
        <f>countif('Perwalian (Aktif)'!F:F,P27)</f>
        <v>0</v>
      </c>
      <c r="S27" s="5"/>
      <c r="T27" s="5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2"/>
      <c r="C28" s="35"/>
      <c r="D28" s="35"/>
      <c r="E28" s="35"/>
      <c r="F28" s="35"/>
      <c r="G28" s="35"/>
      <c r="H28" s="35"/>
      <c r="I28" s="2"/>
      <c r="J28" s="2"/>
      <c r="K28" s="2"/>
      <c r="L28" s="2"/>
      <c r="M28" s="2"/>
      <c r="N28" s="1"/>
      <c r="O28" s="22">
        <v>23.0</v>
      </c>
      <c r="P28" s="32" t="s">
        <v>40</v>
      </c>
      <c r="Q28" s="24">
        <f>countif('Perwalian (Aktif)'!F:F,P28)</f>
        <v>0</v>
      </c>
      <c r="S28" s="5"/>
      <c r="T28" s="5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2"/>
      <c r="C29" s="35"/>
      <c r="D29" s="35"/>
      <c r="E29" s="35"/>
      <c r="F29" s="35"/>
      <c r="G29" s="35"/>
      <c r="H29" s="35"/>
      <c r="I29" s="2"/>
      <c r="J29" s="2"/>
      <c r="K29" s="2"/>
      <c r="L29" s="2"/>
      <c r="M29" s="2"/>
      <c r="N29" s="1"/>
      <c r="O29" s="22">
        <v>24.0</v>
      </c>
      <c r="P29" s="32" t="s">
        <v>41</v>
      </c>
      <c r="Q29" s="24">
        <f>countif('Perwalian (Aktif)'!F:F,P29)</f>
        <v>0</v>
      </c>
      <c r="S29" s="5"/>
      <c r="T29" s="5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2"/>
      <c r="C30" s="35"/>
      <c r="D30" s="35"/>
      <c r="E30" s="35"/>
      <c r="F30" s="35"/>
      <c r="G30" s="35"/>
      <c r="H30" s="35"/>
      <c r="I30" s="2"/>
      <c r="J30" s="2"/>
      <c r="K30" s="2"/>
      <c r="L30" s="2"/>
      <c r="M30" s="2"/>
      <c r="N30" s="1"/>
      <c r="S30" s="5"/>
      <c r="T30" s="5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/>
      <c r="O31" s="1"/>
      <c r="P31" s="1"/>
      <c r="Q31" s="3"/>
      <c r="R31" s="4"/>
      <c r="S31" s="5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/>
      <c r="O32" s="1"/>
      <c r="P32" s="1"/>
      <c r="Q32" s="3"/>
      <c r="R32" s="4"/>
      <c r="S32" s="5"/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/>
      <c r="O33" s="1"/>
      <c r="P33" s="1"/>
      <c r="Q33" s="3"/>
      <c r="R33" s="4"/>
      <c r="S33" s="5"/>
      <c r="T33" s="5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/>
      <c r="O34" s="1"/>
      <c r="P34" s="1"/>
      <c r="Q34" s="3"/>
      <c r="R34" s="4"/>
      <c r="S34" s="5"/>
      <c r="T34" s="5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  <c r="O35" s="1"/>
      <c r="P35" s="1"/>
      <c r="Q35" s="3"/>
      <c r="R35" s="4"/>
      <c r="S35" s="5"/>
      <c r="T35" s="5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/>
      <c r="O36" s="1"/>
      <c r="P36" s="1"/>
      <c r="Q36" s="3"/>
      <c r="R36" s="4"/>
      <c r="S36" s="5"/>
      <c r="T36" s="5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  <c r="O37" s="1"/>
      <c r="P37" s="1"/>
      <c r="Q37" s="3"/>
      <c r="R37" s="4"/>
      <c r="S37" s="5"/>
      <c r="T37" s="5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  <c r="O38" s="1"/>
      <c r="P38" s="1"/>
      <c r="Q38" s="3"/>
      <c r="R38" s="4"/>
      <c r="S38" s="5"/>
      <c r="T38" s="5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/>
      <c r="O39" s="1"/>
      <c r="P39" s="1"/>
      <c r="Q39" s="3"/>
      <c r="R39" s="4"/>
      <c r="S39" s="5"/>
      <c r="T39" s="5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"/>
      <c r="O40" s="1"/>
      <c r="P40" s="1"/>
      <c r="Q40" s="3"/>
      <c r="R40" s="4"/>
      <c r="S40" s="5"/>
      <c r="T40" s="5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"/>
      <c r="O41" s="1"/>
      <c r="P41" s="1"/>
      <c r="Q41" s="3"/>
      <c r="R41" s="4"/>
      <c r="S41" s="5"/>
      <c r="T41" s="5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  <c r="O42" s="1"/>
      <c r="P42" s="1"/>
      <c r="Q42" s="3"/>
      <c r="R42" s="4"/>
      <c r="S42" s="5"/>
      <c r="T42" s="5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"/>
      <c r="O43" s="1"/>
      <c r="P43" s="1"/>
      <c r="Q43" s="3"/>
      <c r="R43" s="4"/>
      <c r="S43" s="5"/>
      <c r="T43" s="5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"/>
      <c r="O44" s="1"/>
      <c r="P44" s="1"/>
      <c r="Q44" s="3"/>
      <c r="R44" s="4"/>
      <c r="S44" s="5"/>
      <c r="T44" s="5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"/>
      <c r="O45" s="1"/>
      <c r="P45" s="1"/>
      <c r="Q45" s="3"/>
      <c r="R45" s="4"/>
      <c r="S45" s="5"/>
      <c r="T45" s="5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"/>
      <c r="O46" s="1"/>
      <c r="P46" s="1"/>
      <c r="Q46" s="3"/>
      <c r="R46" s="4"/>
      <c r="S46" s="5"/>
      <c r="T46" s="5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"/>
      <c r="O47" s="1"/>
      <c r="P47" s="1"/>
      <c r="Q47" s="3"/>
      <c r="R47" s="4"/>
      <c r="S47" s="5"/>
      <c r="T47" s="5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"/>
      <c r="O48" s="1"/>
      <c r="P48" s="1"/>
      <c r="Q48" s="3"/>
      <c r="R48" s="4"/>
      <c r="S48" s="5"/>
      <c r="T48" s="5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"/>
      <c r="O49" s="1"/>
      <c r="P49" s="1"/>
      <c r="Q49" s="3"/>
      <c r="R49" s="4"/>
      <c r="S49" s="5"/>
      <c r="T49" s="5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"/>
      <c r="O50" s="1"/>
      <c r="P50" s="1"/>
      <c r="Q50" s="3"/>
      <c r="R50" s="4"/>
      <c r="S50" s="5"/>
      <c r="T50" s="5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"/>
      <c r="O51" s="1"/>
      <c r="P51" s="1"/>
      <c r="Q51" s="3"/>
      <c r="R51" s="4"/>
      <c r="S51" s="5"/>
      <c r="T51" s="5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"/>
      <c r="O52" s="1"/>
      <c r="P52" s="1"/>
      <c r="Q52" s="3"/>
      <c r="R52" s="4"/>
      <c r="S52" s="5"/>
      <c r="T52" s="5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"/>
      <c r="O53" s="1"/>
      <c r="P53" s="1"/>
      <c r="Q53" s="3"/>
      <c r="R53" s="4"/>
      <c r="S53" s="5"/>
      <c r="T53" s="5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"/>
      <c r="O54" s="1"/>
      <c r="P54" s="1"/>
      <c r="Q54" s="3"/>
      <c r="R54" s="4"/>
      <c r="S54" s="5"/>
      <c r="T54" s="5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"/>
      <c r="O55" s="1"/>
      <c r="P55" s="1"/>
      <c r="Q55" s="3"/>
      <c r="R55" s="4"/>
      <c r="S55" s="5"/>
      <c r="T55" s="5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"/>
      <c r="O56" s="1"/>
      <c r="P56" s="1"/>
      <c r="Q56" s="3"/>
      <c r="R56" s="4"/>
      <c r="S56" s="5"/>
      <c r="T56" s="5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/>
      <c r="O57" s="1"/>
      <c r="P57" s="1"/>
      <c r="Q57" s="3"/>
      <c r="R57" s="4"/>
      <c r="S57" s="5"/>
      <c r="T57" s="5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/>
      <c r="O58" s="1"/>
      <c r="P58" s="1"/>
      <c r="Q58" s="3"/>
      <c r="R58" s="4"/>
      <c r="S58" s="5"/>
      <c r="T58" s="5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/>
      <c r="O59" s="1"/>
      <c r="P59" s="1"/>
      <c r="Q59" s="3"/>
      <c r="R59" s="4"/>
      <c r="S59" s="5"/>
      <c r="T59" s="5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/>
      <c r="O60" s="1"/>
      <c r="P60" s="1"/>
      <c r="Q60" s="3"/>
      <c r="R60" s="4"/>
      <c r="S60" s="5"/>
      <c r="T60" s="5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/>
      <c r="O61" s="1"/>
      <c r="P61" s="1"/>
      <c r="Q61" s="3"/>
      <c r="R61" s="4"/>
      <c r="S61" s="5"/>
      <c r="T61" s="5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/>
      <c r="O62" s="1"/>
      <c r="P62" s="1"/>
      <c r="Q62" s="3"/>
      <c r="R62" s="4"/>
      <c r="S62" s="5"/>
      <c r="T62" s="5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/>
      <c r="O63" s="1"/>
      <c r="P63" s="1"/>
      <c r="Q63" s="3"/>
      <c r="R63" s="4"/>
      <c r="S63" s="5"/>
      <c r="T63" s="5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/>
      <c r="O64" s="1"/>
      <c r="P64" s="1"/>
      <c r="Q64" s="3"/>
      <c r="R64" s="4"/>
      <c r="S64" s="5"/>
      <c r="T64" s="5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/>
      <c r="O65" s="1"/>
      <c r="P65" s="1"/>
      <c r="Q65" s="3"/>
      <c r="R65" s="4"/>
      <c r="S65" s="5"/>
      <c r="T65" s="5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"/>
      <c r="O66" s="1"/>
      <c r="P66" s="1"/>
      <c r="Q66" s="3"/>
      <c r="R66" s="4"/>
      <c r="S66" s="5"/>
      <c r="T66" s="5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"/>
      <c r="O67" s="1"/>
      <c r="P67" s="1"/>
      <c r="Q67" s="3"/>
      <c r="R67" s="4"/>
      <c r="S67" s="5"/>
      <c r="T67" s="5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"/>
      <c r="O68" s="1"/>
      <c r="P68" s="1"/>
      <c r="Q68" s="3"/>
      <c r="R68" s="4"/>
      <c r="S68" s="5"/>
      <c r="T68" s="5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"/>
      <c r="O69" s="1"/>
      <c r="P69" s="1"/>
      <c r="Q69" s="3"/>
      <c r="R69" s="4"/>
      <c r="S69" s="5"/>
      <c r="T69" s="5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"/>
      <c r="O70" s="1"/>
      <c r="P70" s="1"/>
      <c r="Q70" s="3"/>
      <c r="R70" s="4"/>
      <c r="S70" s="5"/>
      <c r="T70" s="5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"/>
      <c r="O71" s="1"/>
      <c r="P71" s="1"/>
      <c r="Q71" s="3"/>
      <c r="R71" s="4"/>
      <c r="S71" s="5"/>
      <c r="T71" s="5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"/>
      <c r="O72" s="1"/>
      <c r="P72" s="1"/>
      <c r="Q72" s="3"/>
      <c r="R72" s="4"/>
      <c r="S72" s="5"/>
      <c r="T72" s="5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  <c r="O73" s="1"/>
      <c r="P73" s="1"/>
      <c r="Q73" s="3"/>
      <c r="R73" s="4"/>
      <c r="S73" s="5"/>
      <c r="T73" s="5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"/>
      <c r="O74" s="1"/>
      <c r="P74" s="1"/>
      <c r="Q74" s="3"/>
      <c r="R74" s="4"/>
      <c r="S74" s="5"/>
      <c r="T74" s="5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"/>
      <c r="O75" s="1"/>
      <c r="P75" s="1"/>
      <c r="Q75" s="3"/>
      <c r="R75" s="4"/>
      <c r="S75" s="5"/>
      <c r="T75" s="5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"/>
      <c r="O76" s="1"/>
      <c r="P76" s="1"/>
      <c r="Q76" s="3"/>
      <c r="R76" s="4"/>
      <c r="S76" s="5"/>
      <c r="T76" s="5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"/>
      <c r="O77" s="1"/>
      <c r="P77" s="1"/>
      <c r="Q77" s="3"/>
      <c r="R77" s="4"/>
      <c r="S77" s="5"/>
      <c r="T77" s="5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"/>
      <c r="O78" s="1"/>
      <c r="P78" s="1"/>
      <c r="Q78" s="3"/>
      <c r="R78" s="4"/>
      <c r="S78" s="5"/>
      <c r="T78" s="5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"/>
      <c r="O79" s="1"/>
      <c r="P79" s="1"/>
      <c r="Q79" s="3"/>
      <c r="R79" s="4"/>
      <c r="S79" s="5"/>
      <c r="T79" s="5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"/>
      <c r="O80" s="1"/>
      <c r="P80" s="1"/>
      <c r="Q80" s="3"/>
      <c r="R80" s="4"/>
      <c r="S80" s="5"/>
      <c r="T80" s="5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"/>
      <c r="O81" s="1"/>
      <c r="P81" s="1"/>
      <c r="Q81" s="3"/>
      <c r="R81" s="4"/>
      <c r="S81" s="5"/>
      <c r="T81" s="5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"/>
      <c r="O82" s="1"/>
      <c r="P82" s="1"/>
      <c r="Q82" s="3"/>
      <c r="R82" s="4"/>
      <c r="S82" s="5"/>
      <c r="T82" s="5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"/>
      <c r="O83" s="1"/>
      <c r="P83" s="1"/>
      <c r="Q83" s="3"/>
      <c r="R83" s="4"/>
      <c r="S83" s="5"/>
      <c r="T83" s="5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"/>
      <c r="O84" s="1"/>
      <c r="P84" s="1"/>
      <c r="Q84" s="3"/>
      <c r="R84" s="4"/>
      <c r="S84" s="5"/>
      <c r="T84" s="5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"/>
      <c r="O85" s="1"/>
      <c r="P85" s="1"/>
      <c r="Q85" s="3"/>
      <c r="R85" s="4"/>
      <c r="S85" s="5"/>
      <c r="T85" s="5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3"/>
      <c r="R86" s="4"/>
      <c r="S86" s="5"/>
      <c r="T86" s="5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"/>
      <c r="O87" s="1"/>
      <c r="P87" s="1"/>
      <c r="Q87" s="3"/>
      <c r="R87" s="4"/>
      <c r="S87" s="5"/>
      <c r="T87" s="5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"/>
      <c r="O88" s="1"/>
      <c r="P88" s="1"/>
      <c r="Q88" s="3"/>
      <c r="R88" s="4"/>
      <c r="S88" s="5"/>
      <c r="T88" s="5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"/>
      <c r="O89" s="1"/>
      <c r="P89" s="1"/>
      <c r="Q89" s="3"/>
      <c r="R89" s="4"/>
      <c r="S89" s="5"/>
      <c r="T89" s="5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"/>
      <c r="O90" s="1"/>
      <c r="P90" s="1"/>
      <c r="Q90" s="3"/>
      <c r="R90" s="4"/>
      <c r="S90" s="5"/>
      <c r="T90" s="5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  <c r="Q91" s="3"/>
      <c r="R91" s="4"/>
      <c r="S91" s="5"/>
      <c r="T91" s="5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  <c r="Q92" s="3"/>
      <c r="R92" s="4"/>
      <c r="S92" s="5"/>
      <c r="T92" s="5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  <c r="Q93" s="3"/>
      <c r="R93" s="4"/>
      <c r="S93" s="5"/>
      <c r="T93" s="5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  <c r="Q94" s="3"/>
      <c r="R94" s="4"/>
      <c r="S94" s="5"/>
      <c r="T94" s="5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  <c r="Q95" s="3"/>
      <c r="R95" s="4"/>
      <c r="S95" s="5"/>
      <c r="T95" s="5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  <c r="Q96" s="3"/>
      <c r="R96" s="4"/>
      <c r="S96" s="5"/>
      <c r="T96" s="5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  <c r="Q97" s="3"/>
      <c r="R97" s="4"/>
      <c r="S97" s="5"/>
      <c r="T97" s="5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  <c r="Q98" s="3"/>
      <c r="R98" s="4"/>
      <c r="S98" s="5"/>
      <c r="T98" s="5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  <c r="Q99" s="3"/>
      <c r="R99" s="4"/>
      <c r="S99" s="5"/>
      <c r="T99" s="5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  <c r="Q100" s="3"/>
      <c r="R100" s="4"/>
      <c r="S100" s="5"/>
      <c r="T100" s="5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1"/>
      <c r="Q101" s="3"/>
      <c r="R101" s="4"/>
      <c r="S101" s="5"/>
      <c r="T101" s="5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1"/>
      <c r="Q102" s="3"/>
      <c r="R102" s="4"/>
      <c r="S102" s="5"/>
      <c r="T102" s="5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1"/>
      <c r="Q103" s="3"/>
      <c r="R103" s="4"/>
      <c r="S103" s="5"/>
      <c r="T103" s="5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1"/>
      <c r="Q104" s="3"/>
      <c r="R104" s="4"/>
      <c r="S104" s="5"/>
      <c r="T104" s="5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1"/>
      <c r="P105" s="1"/>
      <c r="Q105" s="3"/>
      <c r="R105" s="4"/>
      <c r="S105" s="5"/>
      <c r="T105" s="5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1"/>
      <c r="Q106" s="3"/>
      <c r="R106" s="4"/>
      <c r="S106" s="5"/>
      <c r="T106" s="5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1"/>
      <c r="Q107" s="3"/>
      <c r="R107" s="4"/>
      <c r="S107" s="5"/>
      <c r="T107" s="5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1"/>
      <c r="Q108" s="3"/>
      <c r="R108" s="4"/>
      <c r="S108" s="5"/>
      <c r="T108" s="5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1"/>
      <c r="Q109" s="3"/>
      <c r="R109" s="4"/>
      <c r="S109" s="5"/>
      <c r="T109" s="5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1"/>
      <c r="Q110" s="3"/>
      <c r="R110" s="4"/>
      <c r="S110" s="5"/>
      <c r="T110" s="5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1"/>
      <c r="P111" s="1"/>
      <c r="Q111" s="3"/>
      <c r="R111" s="4"/>
      <c r="S111" s="5"/>
      <c r="T111" s="5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1"/>
      <c r="Q112" s="3"/>
      <c r="R112" s="4"/>
      <c r="S112" s="5"/>
      <c r="T112" s="5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1"/>
      <c r="Q113" s="3"/>
      <c r="R113" s="4"/>
      <c r="S113" s="5"/>
      <c r="T113" s="5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1"/>
      <c r="Q114" s="3"/>
      <c r="R114" s="4"/>
      <c r="S114" s="5"/>
      <c r="T114" s="5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1"/>
      <c r="Q115" s="3"/>
      <c r="R115" s="4"/>
      <c r="S115" s="5"/>
      <c r="T115" s="5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1"/>
      <c r="Q116" s="3"/>
      <c r="R116" s="4"/>
      <c r="S116" s="5"/>
      <c r="T116" s="5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1"/>
      <c r="Q117" s="3"/>
      <c r="R117" s="4"/>
      <c r="S117" s="5"/>
      <c r="T117" s="5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1"/>
      <c r="Q118" s="3"/>
      <c r="R118" s="4"/>
      <c r="S118" s="5"/>
      <c r="T118" s="5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1"/>
      <c r="Q119" s="3"/>
      <c r="R119" s="4"/>
      <c r="S119" s="5"/>
      <c r="T119" s="5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1"/>
      <c r="Q120" s="3"/>
      <c r="R120" s="4"/>
      <c r="S120" s="5"/>
      <c r="T120" s="5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1"/>
      <c r="Q121" s="3"/>
      <c r="R121" s="4"/>
      <c r="S121" s="5"/>
      <c r="T121" s="5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1"/>
      <c r="Q122" s="3"/>
      <c r="R122" s="4"/>
      <c r="S122" s="5"/>
      <c r="T122" s="5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1"/>
      <c r="Q123" s="3"/>
      <c r="R123" s="4"/>
      <c r="S123" s="5"/>
      <c r="T123" s="5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1"/>
      <c r="Q124" s="3"/>
      <c r="R124" s="4"/>
      <c r="S124" s="5"/>
      <c r="T124" s="5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1"/>
      <c r="Q125" s="3"/>
      <c r="R125" s="4"/>
      <c r="S125" s="5"/>
      <c r="T125" s="5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1"/>
      <c r="P126" s="1"/>
      <c r="Q126" s="3"/>
      <c r="R126" s="4"/>
      <c r="S126" s="5"/>
      <c r="T126" s="5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1"/>
      <c r="P127" s="1"/>
      <c r="Q127" s="3"/>
      <c r="R127" s="4"/>
      <c r="S127" s="5"/>
      <c r="T127" s="5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1"/>
      <c r="O128" s="1"/>
      <c r="P128" s="1"/>
      <c r="Q128" s="3"/>
      <c r="R128" s="4"/>
      <c r="S128" s="5"/>
      <c r="T128" s="5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"/>
      <c r="O129" s="1"/>
      <c r="P129" s="1"/>
      <c r="Q129" s="3"/>
      <c r="R129" s="4"/>
      <c r="S129" s="5"/>
      <c r="T129" s="5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1"/>
      <c r="O130" s="1"/>
      <c r="P130" s="1"/>
      <c r="Q130" s="3"/>
      <c r="R130" s="4"/>
      <c r="S130" s="5"/>
      <c r="T130" s="5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"/>
      <c r="O131" s="1"/>
      <c r="P131" s="1"/>
      <c r="Q131" s="3"/>
      <c r="R131" s="4"/>
      <c r="S131" s="5"/>
      <c r="T131" s="5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"/>
      <c r="O132" s="1"/>
      <c r="P132" s="1"/>
      <c r="Q132" s="3"/>
      <c r="R132" s="4"/>
      <c r="S132" s="5"/>
      <c r="T132" s="5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"/>
      <c r="O133" s="1"/>
      <c r="P133" s="1"/>
      <c r="Q133" s="3"/>
      <c r="R133" s="4"/>
      <c r="S133" s="5"/>
      <c r="T133" s="5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1"/>
      <c r="O134" s="1"/>
      <c r="P134" s="1"/>
      <c r="Q134" s="3"/>
      <c r="R134" s="4"/>
      <c r="S134" s="5"/>
      <c r="T134" s="5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"/>
      <c r="O135" s="1"/>
      <c r="P135" s="1"/>
      <c r="Q135" s="3"/>
      <c r="R135" s="4"/>
      <c r="S135" s="5"/>
      <c r="T135" s="5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1"/>
      <c r="O136" s="1"/>
      <c r="P136" s="1"/>
      <c r="Q136" s="3"/>
      <c r="R136" s="4"/>
      <c r="S136" s="5"/>
      <c r="T136" s="5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"/>
      <c r="O137" s="1"/>
      <c r="P137" s="1"/>
      <c r="Q137" s="3"/>
      <c r="R137" s="4"/>
      <c r="S137" s="5"/>
      <c r="T137" s="5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1"/>
      <c r="O138" s="1"/>
      <c r="P138" s="1"/>
      <c r="Q138" s="3"/>
      <c r="R138" s="4"/>
      <c r="S138" s="5"/>
      <c r="T138" s="5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"/>
      <c r="O139" s="1"/>
      <c r="P139" s="1"/>
      <c r="Q139" s="3"/>
      <c r="R139" s="4"/>
      <c r="S139" s="5"/>
      <c r="T139" s="5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1"/>
      <c r="O140" s="1"/>
      <c r="P140" s="1"/>
      <c r="Q140" s="3"/>
      <c r="R140" s="4"/>
      <c r="S140" s="5"/>
      <c r="T140" s="5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1"/>
      <c r="O141" s="1"/>
      <c r="P141" s="1"/>
      <c r="Q141" s="3"/>
      <c r="R141" s="4"/>
      <c r="S141" s="5"/>
      <c r="T141" s="5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1"/>
      <c r="O142" s="1"/>
      <c r="P142" s="1"/>
      <c r="Q142" s="3"/>
      <c r="R142" s="4"/>
      <c r="S142" s="5"/>
      <c r="T142" s="5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1"/>
      <c r="O143" s="1"/>
      <c r="P143" s="1"/>
      <c r="Q143" s="3"/>
      <c r="R143" s="4"/>
      <c r="S143" s="5"/>
      <c r="T143" s="5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1"/>
      <c r="O144" s="1"/>
      <c r="P144" s="1"/>
      <c r="Q144" s="3"/>
      <c r="R144" s="4"/>
      <c r="S144" s="5"/>
      <c r="T144" s="5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"/>
      <c r="O145" s="1"/>
      <c r="P145" s="1"/>
      <c r="Q145" s="3"/>
      <c r="R145" s="4"/>
      <c r="S145" s="5"/>
      <c r="T145" s="5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1"/>
      <c r="O146" s="1"/>
      <c r="P146" s="1"/>
      <c r="Q146" s="3"/>
      <c r="R146" s="4"/>
      <c r="S146" s="5"/>
      <c r="T146" s="5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1"/>
      <c r="O147" s="1"/>
      <c r="P147" s="1"/>
      <c r="Q147" s="3"/>
      <c r="R147" s="4"/>
      <c r="S147" s="5"/>
      <c r="T147" s="5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1"/>
      <c r="O148" s="1"/>
      <c r="P148" s="1"/>
      <c r="Q148" s="3"/>
      <c r="R148" s="4"/>
      <c r="S148" s="5"/>
      <c r="T148" s="5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1"/>
      <c r="O149" s="1"/>
      <c r="P149" s="1"/>
      <c r="Q149" s="3"/>
      <c r="R149" s="4"/>
      <c r="S149" s="5"/>
      <c r="T149" s="5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1"/>
      <c r="O150" s="1"/>
      <c r="P150" s="1"/>
      <c r="Q150" s="3"/>
      <c r="R150" s="4"/>
      <c r="S150" s="5"/>
      <c r="T150" s="5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1"/>
      <c r="O151" s="1"/>
      <c r="P151" s="1"/>
      <c r="Q151" s="3"/>
      <c r="R151" s="4"/>
      <c r="S151" s="5"/>
      <c r="T151" s="5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1"/>
      <c r="O152" s="1"/>
      <c r="P152" s="1"/>
      <c r="Q152" s="3"/>
      <c r="R152" s="4"/>
      <c r="S152" s="5"/>
      <c r="T152" s="5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1"/>
      <c r="O153" s="1"/>
      <c r="P153" s="1"/>
      <c r="Q153" s="3"/>
      <c r="R153" s="4"/>
      <c r="S153" s="5"/>
      <c r="T153" s="5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1"/>
      <c r="O154" s="1"/>
      <c r="P154" s="1"/>
      <c r="Q154" s="3"/>
      <c r="R154" s="4"/>
      <c r="S154" s="5"/>
      <c r="T154" s="5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1"/>
      <c r="O155" s="1"/>
      <c r="P155" s="1"/>
      <c r="Q155" s="3"/>
      <c r="R155" s="4"/>
      <c r="S155" s="5"/>
      <c r="T155" s="5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1"/>
      <c r="O156" s="1"/>
      <c r="P156" s="1"/>
      <c r="Q156" s="3"/>
      <c r="R156" s="4"/>
      <c r="S156" s="5"/>
      <c r="T156" s="5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1"/>
      <c r="O157" s="1"/>
      <c r="P157" s="1"/>
      <c r="Q157" s="3"/>
      <c r="R157" s="4"/>
      <c r="S157" s="5"/>
      <c r="T157" s="5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"/>
      <c r="O158" s="1"/>
      <c r="P158" s="1"/>
      <c r="Q158" s="3"/>
      <c r="R158" s="4"/>
      <c r="S158" s="5"/>
      <c r="T158" s="5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1"/>
      <c r="O159" s="1"/>
      <c r="P159" s="1"/>
      <c r="Q159" s="3"/>
      <c r="R159" s="4"/>
      <c r="S159" s="5"/>
      <c r="T159" s="5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"/>
      <c r="O160" s="1"/>
      <c r="P160" s="1"/>
      <c r="Q160" s="3"/>
      <c r="R160" s="4"/>
      <c r="S160" s="5"/>
      <c r="T160" s="5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"/>
      <c r="O161" s="1"/>
      <c r="P161" s="1"/>
      <c r="Q161" s="3"/>
      <c r="R161" s="4"/>
      <c r="S161" s="5"/>
      <c r="T161" s="5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"/>
      <c r="O162" s="1"/>
      <c r="P162" s="1"/>
      <c r="Q162" s="3"/>
      <c r="R162" s="4"/>
      <c r="S162" s="5"/>
      <c r="T162" s="5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1"/>
      <c r="O163" s="1"/>
      <c r="P163" s="1"/>
      <c r="Q163" s="3"/>
      <c r="R163" s="4"/>
      <c r="S163" s="5"/>
      <c r="T163" s="5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1"/>
      <c r="O164" s="1"/>
      <c r="P164" s="1"/>
      <c r="Q164" s="3"/>
      <c r="R164" s="4"/>
      <c r="S164" s="5"/>
      <c r="T164" s="5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1"/>
      <c r="O165" s="1"/>
      <c r="P165" s="1"/>
      <c r="Q165" s="3"/>
      <c r="R165" s="4"/>
      <c r="S165" s="5"/>
      <c r="T165" s="5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1"/>
      <c r="O166" s="1"/>
      <c r="P166" s="1"/>
      <c r="Q166" s="3"/>
      <c r="R166" s="4"/>
      <c r="S166" s="5"/>
      <c r="T166" s="5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1"/>
      <c r="O167" s="1"/>
      <c r="P167" s="1"/>
      <c r="Q167" s="3"/>
      <c r="R167" s="4"/>
      <c r="S167" s="5"/>
      <c r="T167" s="5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"/>
      <c r="O168" s="1"/>
      <c r="P168" s="1"/>
      <c r="Q168" s="3"/>
      <c r="R168" s="4"/>
      <c r="S168" s="5"/>
      <c r="T168" s="5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"/>
      <c r="O169" s="1"/>
      <c r="P169" s="1"/>
      <c r="Q169" s="3"/>
      <c r="R169" s="4"/>
      <c r="S169" s="5"/>
      <c r="T169" s="5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"/>
      <c r="O170" s="1"/>
      <c r="P170" s="1"/>
      <c r="Q170" s="3"/>
      <c r="R170" s="4"/>
      <c r="S170" s="5"/>
      <c r="T170" s="5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1"/>
      <c r="O171" s="1"/>
      <c r="P171" s="1"/>
      <c r="Q171" s="3"/>
      <c r="R171" s="4"/>
      <c r="S171" s="5"/>
      <c r="T171" s="5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1"/>
      <c r="O172" s="1"/>
      <c r="P172" s="1"/>
      <c r="Q172" s="3"/>
      <c r="R172" s="4"/>
      <c r="S172" s="5"/>
      <c r="T172" s="5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1"/>
      <c r="O173" s="1"/>
      <c r="P173" s="1"/>
      <c r="Q173" s="3"/>
      <c r="R173" s="4"/>
      <c r="S173" s="5"/>
      <c r="T173" s="5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1"/>
      <c r="O174" s="1"/>
      <c r="P174" s="1"/>
      <c r="Q174" s="3"/>
      <c r="R174" s="4"/>
      <c r="S174" s="5"/>
      <c r="T174" s="5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1"/>
      <c r="O175" s="1"/>
      <c r="P175" s="1"/>
      <c r="Q175" s="3"/>
      <c r="R175" s="4"/>
      <c r="S175" s="5"/>
      <c r="T175" s="5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1"/>
      <c r="O176" s="1"/>
      <c r="P176" s="1"/>
      <c r="Q176" s="3"/>
      <c r="R176" s="4"/>
      <c r="S176" s="5"/>
      <c r="T176" s="5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1"/>
      <c r="O177" s="1"/>
      <c r="P177" s="1"/>
      <c r="Q177" s="3"/>
      <c r="R177" s="4"/>
      <c r="S177" s="5"/>
      <c r="T177" s="5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1"/>
      <c r="O178" s="1"/>
      <c r="P178" s="1"/>
      <c r="Q178" s="3"/>
      <c r="R178" s="4"/>
      <c r="S178" s="5"/>
      <c r="T178" s="5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1"/>
      <c r="O179" s="1"/>
      <c r="P179" s="1"/>
      <c r="Q179" s="3"/>
      <c r="R179" s="4"/>
      <c r="S179" s="5"/>
      <c r="T179" s="5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1"/>
      <c r="O180" s="1"/>
      <c r="P180" s="1"/>
      <c r="Q180" s="3"/>
      <c r="R180" s="4"/>
      <c r="S180" s="5"/>
      <c r="T180" s="5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1"/>
      <c r="O181" s="1"/>
      <c r="P181" s="1"/>
      <c r="Q181" s="3"/>
      <c r="R181" s="4"/>
      <c r="S181" s="5"/>
      <c r="T181" s="5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1"/>
      <c r="O182" s="1"/>
      <c r="P182" s="1"/>
      <c r="Q182" s="3"/>
      <c r="R182" s="4"/>
      <c r="S182" s="5"/>
      <c r="T182" s="5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1"/>
      <c r="O183" s="1"/>
      <c r="P183" s="1"/>
      <c r="Q183" s="3"/>
      <c r="R183" s="4"/>
      <c r="S183" s="5"/>
      <c r="T183" s="5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1"/>
      <c r="O184" s="1"/>
      <c r="P184" s="1"/>
      <c r="Q184" s="3"/>
      <c r="R184" s="4"/>
      <c r="S184" s="5"/>
      <c r="T184" s="5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1"/>
      <c r="O185" s="1"/>
      <c r="P185" s="1"/>
      <c r="Q185" s="3"/>
      <c r="R185" s="4"/>
      <c r="S185" s="5"/>
      <c r="T185" s="5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"/>
      <c r="O186" s="1"/>
      <c r="P186" s="1"/>
      <c r="Q186" s="3"/>
      <c r="R186" s="4"/>
      <c r="S186" s="5"/>
      <c r="T186" s="5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"/>
      <c r="O187" s="1"/>
      <c r="P187" s="1"/>
      <c r="Q187" s="3"/>
      <c r="R187" s="4"/>
      <c r="S187" s="5"/>
      <c r="T187" s="5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"/>
      <c r="O188" s="1"/>
      <c r="P188" s="1"/>
      <c r="Q188" s="3"/>
      <c r="R188" s="4"/>
      <c r="S188" s="5"/>
      <c r="T188" s="5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"/>
      <c r="O189" s="1"/>
      <c r="P189" s="1"/>
      <c r="Q189" s="3"/>
      <c r="R189" s="4"/>
      <c r="S189" s="5"/>
      <c r="T189" s="5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"/>
      <c r="O190" s="1"/>
      <c r="P190" s="1"/>
      <c r="Q190" s="3"/>
      <c r="R190" s="4"/>
      <c r="S190" s="5"/>
      <c r="T190" s="5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"/>
      <c r="O191" s="1"/>
      <c r="P191" s="1"/>
      <c r="Q191" s="3"/>
      <c r="R191" s="4"/>
      <c r="S191" s="5"/>
      <c r="T191" s="5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"/>
      <c r="O192" s="1"/>
      <c r="P192" s="1"/>
      <c r="Q192" s="3"/>
      <c r="R192" s="4"/>
      <c r="S192" s="5"/>
      <c r="T192" s="5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"/>
      <c r="O193" s="1"/>
      <c r="P193" s="1"/>
      <c r="Q193" s="3"/>
      <c r="R193" s="4"/>
      <c r="S193" s="5"/>
      <c r="T193" s="5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"/>
      <c r="O194" s="1"/>
      <c r="P194" s="1"/>
      <c r="Q194" s="3"/>
      <c r="R194" s="4"/>
      <c r="S194" s="5"/>
      <c r="T194" s="5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"/>
      <c r="O195" s="1"/>
      <c r="P195" s="1"/>
      <c r="Q195" s="3"/>
      <c r="R195" s="4"/>
      <c r="S195" s="5"/>
      <c r="T195" s="5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"/>
      <c r="O196" s="1"/>
      <c r="P196" s="1"/>
      <c r="Q196" s="3"/>
      <c r="R196" s="4"/>
      <c r="S196" s="5"/>
      <c r="T196" s="5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1"/>
      <c r="O197" s="1"/>
      <c r="P197" s="1"/>
      <c r="Q197" s="3"/>
      <c r="R197" s="4"/>
      <c r="S197" s="5"/>
      <c r="T197" s="5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1"/>
      <c r="O198" s="1"/>
      <c r="P198" s="1"/>
      <c r="Q198" s="3"/>
      <c r="R198" s="4"/>
      <c r="S198" s="5"/>
      <c r="T198" s="5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1"/>
      <c r="O199" s="1"/>
      <c r="P199" s="1"/>
      <c r="Q199" s="3"/>
      <c r="R199" s="4"/>
      <c r="S199" s="5"/>
      <c r="T199" s="5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1"/>
      <c r="O200" s="1"/>
      <c r="P200" s="1"/>
      <c r="Q200" s="3"/>
      <c r="R200" s="4"/>
      <c r="S200" s="5"/>
      <c r="T200" s="5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"/>
      <c r="O201" s="1"/>
      <c r="P201" s="1"/>
      <c r="Q201" s="3"/>
      <c r="R201" s="4"/>
      <c r="S201" s="5"/>
      <c r="T201" s="5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1"/>
      <c r="O202" s="1"/>
      <c r="P202" s="1"/>
      <c r="Q202" s="3"/>
      <c r="R202" s="4"/>
      <c r="S202" s="5"/>
      <c r="T202" s="5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1"/>
      <c r="O203" s="1"/>
      <c r="P203" s="1"/>
      <c r="Q203" s="3"/>
      <c r="R203" s="4"/>
      <c r="S203" s="5"/>
      <c r="T203" s="5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1"/>
      <c r="O204" s="1"/>
      <c r="P204" s="1"/>
      <c r="Q204" s="3"/>
      <c r="R204" s="4"/>
      <c r="S204" s="5"/>
      <c r="T204" s="5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1"/>
      <c r="O205" s="1"/>
      <c r="P205" s="1"/>
      <c r="Q205" s="3"/>
      <c r="R205" s="4"/>
      <c r="S205" s="5"/>
      <c r="T205" s="5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1"/>
      <c r="O206" s="1"/>
      <c r="P206" s="1"/>
      <c r="Q206" s="3"/>
      <c r="R206" s="4"/>
      <c r="S206" s="5"/>
      <c r="T206" s="5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"/>
      <c r="O207" s="1"/>
      <c r="P207" s="1"/>
      <c r="Q207" s="3"/>
      <c r="R207" s="4"/>
      <c r="S207" s="5"/>
      <c r="T207" s="5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"/>
      <c r="O208" s="1"/>
      <c r="P208" s="1"/>
      <c r="Q208" s="3"/>
      <c r="R208" s="4"/>
      <c r="S208" s="5"/>
      <c r="T208" s="5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1"/>
      <c r="O209" s="1"/>
      <c r="P209" s="1"/>
      <c r="Q209" s="3"/>
      <c r="R209" s="4"/>
      <c r="S209" s="5"/>
      <c r="T209" s="5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1"/>
      <c r="O210" s="1"/>
      <c r="P210" s="1"/>
      <c r="Q210" s="3"/>
      <c r="R210" s="4"/>
      <c r="S210" s="5"/>
      <c r="T210" s="5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1"/>
      <c r="O211" s="1"/>
      <c r="P211" s="1"/>
      <c r="Q211" s="3"/>
      <c r="R211" s="4"/>
      <c r="S211" s="5"/>
      <c r="T211" s="5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1"/>
      <c r="O212" s="1"/>
      <c r="P212" s="1"/>
      <c r="Q212" s="3"/>
      <c r="R212" s="4"/>
      <c r="S212" s="5"/>
      <c r="T212" s="5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1"/>
      <c r="O213" s="1"/>
      <c r="P213" s="1"/>
      <c r="Q213" s="3"/>
      <c r="R213" s="4"/>
      <c r="S213" s="5"/>
      <c r="T213" s="5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1"/>
      <c r="O214" s="1"/>
      <c r="P214" s="1"/>
      <c r="Q214" s="3"/>
      <c r="R214" s="4"/>
      <c r="S214" s="5"/>
      <c r="T214" s="5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1"/>
      <c r="O215" s="1"/>
      <c r="P215" s="1"/>
      <c r="Q215" s="3"/>
      <c r="R215" s="4"/>
      <c r="S215" s="5"/>
      <c r="T215" s="5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1"/>
      <c r="O216" s="1"/>
      <c r="P216" s="1"/>
      <c r="Q216" s="3"/>
      <c r="R216" s="4"/>
      <c r="S216" s="5"/>
      <c r="T216" s="5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"/>
      <c r="O217" s="1"/>
      <c r="P217" s="1"/>
      <c r="Q217" s="3"/>
      <c r="R217" s="4"/>
      <c r="S217" s="5"/>
      <c r="T217" s="5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1"/>
      <c r="O218" s="1"/>
      <c r="P218" s="1"/>
      <c r="Q218" s="3"/>
      <c r="R218" s="4"/>
      <c r="S218" s="5"/>
      <c r="T218" s="5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1"/>
      <c r="O219" s="1"/>
      <c r="P219" s="1"/>
      <c r="Q219" s="3"/>
      <c r="R219" s="4"/>
      <c r="S219" s="5"/>
      <c r="T219" s="5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1"/>
      <c r="O220" s="1"/>
      <c r="P220" s="1"/>
      <c r="Q220" s="3"/>
      <c r="R220" s="4"/>
      <c r="S220" s="5"/>
      <c r="T220" s="5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1"/>
      <c r="O221" s="1"/>
      <c r="P221" s="1"/>
      <c r="Q221" s="3"/>
      <c r="R221" s="4"/>
      <c r="S221" s="5"/>
      <c r="T221" s="5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1"/>
      <c r="O222" s="1"/>
      <c r="P222" s="1"/>
      <c r="Q222" s="3"/>
      <c r="R222" s="4"/>
      <c r="S222" s="5"/>
      <c r="T222" s="5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"/>
      <c r="O223" s="1"/>
      <c r="P223" s="1"/>
      <c r="Q223" s="3"/>
      <c r="R223" s="4"/>
      <c r="S223" s="5"/>
      <c r="T223" s="5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1"/>
      <c r="O224" s="1"/>
      <c r="P224" s="1"/>
      <c r="Q224" s="3"/>
      <c r="R224" s="4"/>
      <c r="S224" s="5"/>
      <c r="T224" s="5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1"/>
      <c r="O225" s="1"/>
      <c r="P225" s="1"/>
      <c r="Q225" s="3"/>
      <c r="R225" s="4"/>
      <c r="S225" s="5"/>
      <c r="T225" s="5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1"/>
      <c r="O226" s="1"/>
      <c r="P226" s="1"/>
      <c r="Q226" s="3"/>
      <c r="R226" s="4"/>
      <c r="S226" s="5"/>
      <c r="T226" s="5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1"/>
      <c r="O227" s="1"/>
      <c r="P227" s="1"/>
      <c r="Q227" s="3"/>
      <c r="R227" s="4"/>
      <c r="S227" s="5"/>
      <c r="T227" s="5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1"/>
      <c r="O228" s="1"/>
      <c r="P228" s="1"/>
      <c r="Q228" s="3"/>
      <c r="R228" s="4"/>
      <c r="S228" s="5"/>
      <c r="T228" s="5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1"/>
      <c r="O229" s="1"/>
      <c r="P229" s="1"/>
      <c r="Q229" s="3"/>
      <c r="R229" s="4"/>
      <c r="S229" s="5"/>
      <c r="T229" s="5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1"/>
      <c r="O230" s="1"/>
      <c r="P230" s="1"/>
      <c r="Q230" s="3"/>
      <c r="R230" s="4"/>
      <c r="S230" s="5"/>
      <c r="T230" s="5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1"/>
      <c r="O231" s="1"/>
      <c r="P231" s="1"/>
      <c r="Q231" s="3"/>
      <c r="R231" s="4"/>
      <c r="S231" s="5"/>
      <c r="T231" s="5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1"/>
      <c r="O232" s="1"/>
      <c r="P232" s="1"/>
      <c r="Q232" s="3"/>
      <c r="R232" s="4"/>
      <c r="S232" s="5"/>
      <c r="T232" s="5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1"/>
      <c r="O233" s="1"/>
      <c r="P233" s="1"/>
      <c r="Q233" s="3"/>
      <c r="R233" s="4"/>
      <c r="S233" s="5"/>
      <c r="T233" s="5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1"/>
      <c r="O234" s="1"/>
      <c r="P234" s="1"/>
      <c r="Q234" s="3"/>
      <c r="R234" s="4"/>
      <c r="S234" s="5"/>
      <c r="T234" s="5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1"/>
      <c r="O235" s="1"/>
      <c r="P235" s="1"/>
      <c r="Q235" s="3"/>
      <c r="R235" s="4"/>
      <c r="S235" s="5"/>
      <c r="T235" s="5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1"/>
      <c r="O236" s="1"/>
      <c r="P236" s="1"/>
      <c r="Q236" s="3"/>
      <c r="R236" s="4"/>
      <c r="S236" s="5"/>
      <c r="T236" s="5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1"/>
      <c r="O237" s="1"/>
      <c r="P237" s="1"/>
      <c r="Q237" s="3"/>
      <c r="R237" s="4"/>
      <c r="S237" s="5"/>
      <c r="T237" s="5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1"/>
      <c r="O238" s="1"/>
      <c r="P238" s="1"/>
      <c r="Q238" s="3"/>
      <c r="R238" s="4"/>
      <c r="S238" s="5"/>
      <c r="T238" s="5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1"/>
      <c r="O239" s="1"/>
      <c r="P239" s="1"/>
      <c r="Q239" s="3"/>
      <c r="R239" s="4"/>
      <c r="S239" s="5"/>
      <c r="T239" s="5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1"/>
      <c r="O240" s="1"/>
      <c r="P240" s="1"/>
      <c r="Q240" s="3"/>
      <c r="R240" s="4"/>
      <c r="S240" s="5"/>
      <c r="T240" s="5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1"/>
      <c r="O241" s="1"/>
      <c r="P241" s="1"/>
      <c r="Q241" s="3"/>
      <c r="R241" s="4"/>
      <c r="S241" s="5"/>
      <c r="T241" s="5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1"/>
      <c r="O242" s="1"/>
      <c r="P242" s="1"/>
      <c r="Q242" s="3"/>
      <c r="R242" s="4"/>
      <c r="S242" s="5"/>
      <c r="T242" s="5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1"/>
      <c r="O243" s="1"/>
      <c r="P243" s="1"/>
      <c r="Q243" s="3"/>
      <c r="R243" s="4"/>
      <c r="S243" s="5"/>
      <c r="T243" s="5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1"/>
      <c r="O244" s="1"/>
      <c r="P244" s="1"/>
      <c r="Q244" s="3"/>
      <c r="R244" s="4"/>
      <c r="S244" s="5"/>
      <c r="T244" s="5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1"/>
      <c r="O245" s="1"/>
      <c r="P245" s="1"/>
      <c r="Q245" s="3"/>
      <c r="R245" s="4"/>
      <c r="S245" s="5"/>
      <c r="T245" s="5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1"/>
      <c r="O246" s="1"/>
      <c r="P246" s="1"/>
      <c r="Q246" s="3"/>
      <c r="R246" s="4"/>
      <c r="S246" s="5"/>
      <c r="T246" s="5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1"/>
      <c r="O247" s="1"/>
      <c r="P247" s="1"/>
      <c r="Q247" s="3"/>
      <c r="R247" s="4"/>
      <c r="S247" s="5"/>
      <c r="T247" s="5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1"/>
      <c r="O248" s="1"/>
      <c r="P248" s="1"/>
      <c r="Q248" s="3"/>
      <c r="R248" s="4"/>
      <c r="S248" s="5"/>
      <c r="T248" s="5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1"/>
      <c r="O249" s="1"/>
      <c r="P249" s="1"/>
      <c r="Q249" s="3"/>
      <c r="R249" s="4"/>
      <c r="S249" s="5"/>
      <c r="T249" s="5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1"/>
      <c r="O250" s="1"/>
      <c r="P250" s="1"/>
      <c r="Q250" s="3"/>
      <c r="R250" s="4"/>
      <c r="S250" s="5"/>
      <c r="T250" s="5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1"/>
      <c r="O251" s="1"/>
      <c r="P251" s="1"/>
      <c r="Q251" s="3"/>
      <c r="R251" s="4"/>
      <c r="S251" s="5"/>
      <c r="T251" s="5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1"/>
      <c r="O252" s="1"/>
      <c r="P252" s="1"/>
      <c r="Q252" s="3"/>
      <c r="R252" s="4"/>
      <c r="S252" s="5"/>
      <c r="T252" s="5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1"/>
      <c r="O253" s="1"/>
      <c r="P253" s="1"/>
      <c r="Q253" s="3"/>
      <c r="R253" s="4"/>
      <c r="S253" s="5"/>
      <c r="T253" s="5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1"/>
      <c r="O254" s="1"/>
      <c r="P254" s="1"/>
      <c r="Q254" s="3"/>
      <c r="R254" s="4"/>
      <c r="S254" s="5"/>
      <c r="T254" s="5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1"/>
      <c r="O255" s="1"/>
      <c r="P255" s="1"/>
      <c r="Q255" s="3"/>
      <c r="R255" s="4"/>
      <c r="S255" s="5"/>
      <c r="T255" s="5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1"/>
      <c r="O256" s="1"/>
      <c r="P256" s="1"/>
      <c r="Q256" s="3"/>
      <c r="R256" s="4"/>
      <c r="S256" s="5"/>
      <c r="T256" s="5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1"/>
      <c r="O257" s="1"/>
      <c r="P257" s="1"/>
      <c r="Q257" s="3"/>
      <c r="R257" s="4"/>
      <c r="S257" s="5"/>
      <c r="T257" s="5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1"/>
      <c r="O258" s="1"/>
      <c r="P258" s="1"/>
      <c r="Q258" s="3"/>
      <c r="R258" s="4"/>
      <c r="S258" s="5"/>
      <c r="T258" s="5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1"/>
      <c r="O259" s="1"/>
      <c r="P259" s="1"/>
      <c r="Q259" s="3"/>
      <c r="R259" s="4"/>
      <c r="S259" s="5"/>
      <c r="T259" s="5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1"/>
      <c r="O260" s="1"/>
      <c r="P260" s="1"/>
      <c r="Q260" s="3"/>
      <c r="R260" s="4"/>
      <c r="S260" s="5"/>
      <c r="T260" s="5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1"/>
      <c r="O261" s="1"/>
      <c r="P261" s="1"/>
      <c r="Q261" s="3"/>
      <c r="R261" s="4"/>
      <c r="S261" s="5"/>
      <c r="T261" s="5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1"/>
      <c r="O262" s="1"/>
      <c r="P262" s="1"/>
      <c r="Q262" s="3"/>
      <c r="R262" s="4"/>
      <c r="S262" s="5"/>
      <c r="T262" s="5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1"/>
      <c r="O263" s="1"/>
      <c r="P263" s="1"/>
      <c r="Q263" s="3"/>
      <c r="R263" s="4"/>
      <c r="S263" s="5"/>
      <c r="T263" s="5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1"/>
      <c r="O264" s="1"/>
      <c r="P264" s="1"/>
      <c r="Q264" s="3"/>
      <c r="R264" s="4"/>
      <c r="S264" s="5"/>
      <c r="T264" s="5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1"/>
      <c r="O265" s="1"/>
      <c r="P265" s="1"/>
      <c r="Q265" s="3"/>
      <c r="R265" s="4"/>
      <c r="S265" s="5"/>
      <c r="T265" s="5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1"/>
      <c r="O266" s="1"/>
      <c r="P266" s="1"/>
      <c r="Q266" s="3"/>
      <c r="R266" s="4"/>
      <c r="S266" s="5"/>
      <c r="T266" s="5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1"/>
      <c r="O267" s="1"/>
      <c r="P267" s="1"/>
      <c r="Q267" s="3"/>
      <c r="R267" s="4"/>
      <c r="S267" s="5"/>
      <c r="T267" s="5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1"/>
      <c r="O268" s="1"/>
      <c r="P268" s="1"/>
      <c r="Q268" s="3"/>
      <c r="R268" s="4"/>
      <c r="S268" s="5"/>
      <c r="T268" s="5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1"/>
      <c r="O269" s="1"/>
      <c r="P269" s="1"/>
      <c r="Q269" s="3"/>
      <c r="R269" s="4"/>
      <c r="S269" s="5"/>
      <c r="T269" s="5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1"/>
      <c r="O270" s="1"/>
      <c r="P270" s="1"/>
      <c r="Q270" s="3"/>
      <c r="R270" s="4"/>
      <c r="S270" s="5"/>
      <c r="T270" s="5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1"/>
      <c r="O271" s="1"/>
      <c r="P271" s="1"/>
      <c r="Q271" s="3"/>
      <c r="R271" s="4"/>
      <c r="S271" s="5"/>
      <c r="T271" s="5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1"/>
      <c r="O272" s="1"/>
      <c r="P272" s="1"/>
      <c r="Q272" s="3"/>
      <c r="R272" s="4"/>
      <c r="S272" s="5"/>
      <c r="T272" s="5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1"/>
      <c r="O273" s="1"/>
      <c r="P273" s="1"/>
      <c r="Q273" s="3"/>
      <c r="R273" s="4"/>
      <c r="S273" s="5"/>
      <c r="T273" s="5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1"/>
      <c r="O274" s="1"/>
      <c r="P274" s="1"/>
      <c r="Q274" s="3"/>
      <c r="R274" s="4"/>
      <c r="S274" s="5"/>
      <c r="T274" s="5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1"/>
      <c r="O275" s="1"/>
      <c r="P275" s="1"/>
      <c r="Q275" s="3"/>
      <c r="R275" s="4"/>
      <c r="S275" s="5"/>
      <c r="T275" s="5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1"/>
      <c r="O276" s="1"/>
      <c r="P276" s="1"/>
      <c r="Q276" s="3"/>
      <c r="R276" s="4"/>
      <c r="S276" s="5"/>
      <c r="T276" s="5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1"/>
      <c r="O277" s="1"/>
      <c r="P277" s="1"/>
      <c r="Q277" s="3"/>
      <c r="R277" s="4"/>
      <c r="S277" s="5"/>
      <c r="T277" s="5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1"/>
      <c r="O278" s="1"/>
      <c r="P278" s="1"/>
      <c r="Q278" s="3"/>
      <c r="R278" s="4"/>
      <c r="S278" s="5"/>
      <c r="T278" s="5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1"/>
      <c r="O279" s="1"/>
      <c r="P279" s="1"/>
      <c r="Q279" s="3"/>
      <c r="R279" s="4"/>
      <c r="S279" s="5"/>
      <c r="T279" s="5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1"/>
      <c r="O280" s="1"/>
      <c r="P280" s="1"/>
      <c r="Q280" s="3"/>
      <c r="R280" s="4"/>
      <c r="S280" s="5"/>
      <c r="T280" s="5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1"/>
      <c r="O281" s="1"/>
      <c r="P281" s="1"/>
      <c r="Q281" s="3"/>
      <c r="R281" s="4"/>
      <c r="S281" s="5"/>
      <c r="T281" s="5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1"/>
      <c r="O282" s="1"/>
      <c r="P282" s="1"/>
      <c r="Q282" s="3"/>
      <c r="R282" s="4"/>
      <c r="S282" s="5"/>
      <c r="T282" s="5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1"/>
      <c r="O283" s="1"/>
      <c r="P283" s="1"/>
      <c r="Q283" s="3"/>
      <c r="R283" s="4"/>
      <c r="S283" s="5"/>
      <c r="T283" s="5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1"/>
      <c r="O284" s="1"/>
      <c r="P284" s="1"/>
      <c r="Q284" s="3"/>
      <c r="R284" s="4"/>
      <c r="S284" s="5"/>
      <c r="T284" s="5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1"/>
      <c r="O285" s="1"/>
      <c r="P285" s="1"/>
      <c r="Q285" s="3"/>
      <c r="R285" s="4"/>
      <c r="S285" s="5"/>
      <c r="T285" s="5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1"/>
      <c r="O286" s="1"/>
      <c r="P286" s="1"/>
      <c r="Q286" s="3"/>
      <c r="R286" s="4"/>
      <c r="S286" s="5"/>
      <c r="T286" s="5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1"/>
      <c r="O287" s="1"/>
      <c r="P287" s="1"/>
      <c r="Q287" s="3"/>
      <c r="R287" s="4"/>
      <c r="S287" s="5"/>
      <c r="T287" s="5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1"/>
      <c r="O288" s="1"/>
      <c r="P288" s="1"/>
      <c r="Q288" s="3"/>
      <c r="R288" s="4"/>
      <c r="S288" s="5"/>
      <c r="T288" s="5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1"/>
      <c r="O289" s="1"/>
      <c r="P289" s="1"/>
      <c r="Q289" s="3"/>
      <c r="R289" s="4"/>
      <c r="S289" s="5"/>
      <c r="T289" s="5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1"/>
      <c r="O290" s="1"/>
      <c r="P290" s="1"/>
      <c r="Q290" s="3"/>
      <c r="R290" s="4"/>
      <c r="S290" s="5"/>
      <c r="T290" s="5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1"/>
      <c r="O291" s="1"/>
      <c r="P291" s="1"/>
      <c r="Q291" s="3"/>
      <c r="R291" s="4"/>
      <c r="S291" s="5"/>
      <c r="T291" s="5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1"/>
      <c r="O292" s="1"/>
      <c r="P292" s="1"/>
      <c r="Q292" s="3"/>
      <c r="R292" s="4"/>
      <c r="S292" s="5"/>
      <c r="T292" s="5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1"/>
      <c r="O293" s="1"/>
      <c r="P293" s="1"/>
      <c r="Q293" s="3"/>
      <c r="R293" s="4"/>
      <c r="S293" s="5"/>
      <c r="T293" s="5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1"/>
      <c r="O294" s="1"/>
      <c r="P294" s="1"/>
      <c r="Q294" s="3"/>
      <c r="R294" s="4"/>
      <c r="S294" s="5"/>
      <c r="T294" s="5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1"/>
      <c r="O295" s="1"/>
      <c r="P295" s="1"/>
      <c r="Q295" s="3"/>
      <c r="R295" s="4"/>
      <c r="S295" s="5"/>
      <c r="T295" s="5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1"/>
      <c r="O296" s="1"/>
      <c r="P296" s="1"/>
      <c r="Q296" s="3"/>
      <c r="R296" s="4"/>
      <c r="S296" s="5"/>
      <c r="T296" s="5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1"/>
      <c r="O297" s="1"/>
      <c r="P297" s="1"/>
      <c r="Q297" s="3"/>
      <c r="R297" s="4"/>
      <c r="S297" s="5"/>
      <c r="T297" s="5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1"/>
      <c r="O298" s="1"/>
      <c r="P298" s="1"/>
      <c r="Q298" s="3"/>
      <c r="R298" s="4"/>
      <c r="S298" s="5"/>
      <c r="T298" s="5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1"/>
      <c r="O299" s="1"/>
      <c r="P299" s="1"/>
      <c r="Q299" s="3"/>
      <c r="R299" s="4"/>
      <c r="S299" s="5"/>
      <c r="T299" s="5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1"/>
      <c r="O300" s="1"/>
      <c r="P300" s="1"/>
      <c r="Q300" s="3"/>
      <c r="R300" s="4"/>
      <c r="S300" s="5"/>
      <c r="T300" s="5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1"/>
      <c r="O301" s="1"/>
      <c r="P301" s="1"/>
      <c r="Q301" s="3"/>
      <c r="R301" s="4"/>
      <c r="S301" s="5"/>
      <c r="T301" s="5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1"/>
      <c r="O302" s="1"/>
      <c r="P302" s="1"/>
      <c r="Q302" s="3"/>
      <c r="R302" s="4"/>
      <c r="S302" s="5"/>
      <c r="T302" s="5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1"/>
      <c r="O303" s="1"/>
      <c r="P303" s="1"/>
      <c r="Q303" s="3"/>
      <c r="R303" s="4"/>
      <c r="S303" s="5"/>
      <c r="T303" s="5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1"/>
      <c r="O304" s="1"/>
      <c r="P304" s="1"/>
      <c r="Q304" s="3"/>
      <c r="R304" s="4"/>
      <c r="S304" s="5"/>
      <c r="T304" s="5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1"/>
      <c r="O305" s="1"/>
      <c r="P305" s="1"/>
      <c r="Q305" s="3"/>
      <c r="R305" s="4"/>
      <c r="S305" s="5"/>
      <c r="T305" s="5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1"/>
      <c r="O306" s="1"/>
      <c r="P306" s="1"/>
      <c r="Q306" s="3"/>
      <c r="R306" s="4"/>
      <c r="S306" s="5"/>
      <c r="T306" s="5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1"/>
      <c r="O307" s="1"/>
      <c r="P307" s="1"/>
      <c r="Q307" s="3"/>
      <c r="R307" s="4"/>
      <c r="S307" s="5"/>
      <c r="T307" s="5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1"/>
      <c r="O308" s="1"/>
      <c r="P308" s="1"/>
      <c r="Q308" s="3"/>
      <c r="R308" s="4"/>
      <c r="S308" s="5"/>
      <c r="T308" s="5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1"/>
      <c r="O309" s="1"/>
      <c r="P309" s="1"/>
      <c r="Q309" s="3"/>
      <c r="R309" s="4"/>
      <c r="S309" s="5"/>
      <c r="T309" s="5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1"/>
      <c r="O310" s="1"/>
      <c r="P310" s="1"/>
      <c r="Q310" s="3"/>
      <c r="R310" s="4"/>
      <c r="S310" s="5"/>
      <c r="T310" s="5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1"/>
      <c r="O311" s="1"/>
      <c r="P311" s="1"/>
      <c r="Q311" s="3"/>
      <c r="R311" s="4"/>
      <c r="S311" s="5"/>
      <c r="T311" s="5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1"/>
      <c r="O312" s="1"/>
      <c r="P312" s="1"/>
      <c r="Q312" s="3"/>
      <c r="R312" s="4"/>
      <c r="S312" s="5"/>
      <c r="T312" s="5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1"/>
      <c r="O313" s="1"/>
      <c r="P313" s="1"/>
      <c r="Q313" s="3"/>
      <c r="R313" s="4"/>
      <c r="S313" s="5"/>
      <c r="T313" s="5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1"/>
      <c r="O314" s="1"/>
      <c r="P314" s="1"/>
      <c r="Q314" s="3"/>
      <c r="R314" s="4"/>
      <c r="S314" s="5"/>
      <c r="T314" s="5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1"/>
      <c r="O315" s="1"/>
      <c r="P315" s="1"/>
      <c r="Q315" s="3"/>
      <c r="R315" s="4"/>
      <c r="S315" s="5"/>
      <c r="T315" s="5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1"/>
      <c r="O316" s="1"/>
      <c r="P316" s="1"/>
      <c r="Q316" s="3"/>
      <c r="R316" s="4"/>
      <c r="S316" s="5"/>
      <c r="T316" s="5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1"/>
      <c r="O317" s="1"/>
      <c r="P317" s="1"/>
      <c r="Q317" s="3"/>
      <c r="R317" s="4"/>
      <c r="S317" s="5"/>
      <c r="T317" s="5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1"/>
      <c r="O318" s="1"/>
      <c r="P318" s="1"/>
      <c r="Q318" s="3"/>
      <c r="R318" s="4"/>
      <c r="S318" s="5"/>
      <c r="T318" s="5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1"/>
      <c r="O319" s="1"/>
      <c r="P319" s="1"/>
      <c r="Q319" s="3"/>
      <c r="R319" s="4"/>
      <c r="S319" s="5"/>
      <c r="T319" s="5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1"/>
      <c r="O320" s="1"/>
      <c r="P320" s="1"/>
      <c r="Q320" s="3"/>
      <c r="R320" s="4"/>
      <c r="S320" s="5"/>
      <c r="T320" s="5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1"/>
      <c r="O321" s="1"/>
      <c r="P321" s="1"/>
      <c r="Q321" s="3"/>
      <c r="R321" s="4"/>
      <c r="S321" s="5"/>
      <c r="T321" s="5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1"/>
      <c r="O322" s="1"/>
      <c r="P322" s="1"/>
      <c r="Q322" s="3"/>
      <c r="R322" s="4"/>
      <c r="S322" s="5"/>
      <c r="T322" s="5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1"/>
      <c r="O323" s="1"/>
      <c r="P323" s="1"/>
      <c r="Q323" s="3"/>
      <c r="R323" s="4"/>
      <c r="S323" s="5"/>
      <c r="T323" s="5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1"/>
      <c r="O324" s="1"/>
      <c r="P324" s="1"/>
      <c r="Q324" s="3"/>
      <c r="R324" s="4"/>
      <c r="S324" s="5"/>
      <c r="T324" s="5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1"/>
      <c r="O325" s="1"/>
      <c r="P325" s="1"/>
      <c r="Q325" s="3"/>
      <c r="R325" s="4"/>
      <c r="S325" s="5"/>
      <c r="T325" s="5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1"/>
      <c r="O326" s="1"/>
      <c r="P326" s="1"/>
      <c r="Q326" s="3"/>
      <c r="R326" s="4"/>
      <c r="S326" s="5"/>
      <c r="T326" s="5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1"/>
      <c r="O327" s="1"/>
      <c r="P327" s="1"/>
      <c r="Q327" s="3"/>
      <c r="R327" s="4"/>
      <c r="S327" s="5"/>
      <c r="T327" s="5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1"/>
      <c r="O328" s="1"/>
      <c r="P328" s="1"/>
      <c r="Q328" s="3"/>
      <c r="R328" s="4"/>
      <c r="S328" s="5"/>
      <c r="T328" s="5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1"/>
      <c r="O329" s="1"/>
      <c r="P329" s="1"/>
      <c r="Q329" s="3"/>
      <c r="R329" s="4"/>
      <c r="S329" s="5"/>
      <c r="T329" s="5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1"/>
      <c r="O330" s="1"/>
      <c r="P330" s="1"/>
      <c r="Q330" s="3"/>
      <c r="R330" s="4"/>
      <c r="S330" s="5"/>
      <c r="T330" s="5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1"/>
      <c r="O331" s="1"/>
      <c r="P331" s="1"/>
      <c r="Q331" s="3"/>
      <c r="R331" s="4"/>
      <c r="S331" s="5"/>
      <c r="T331" s="5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1"/>
      <c r="O332" s="1"/>
      <c r="P332" s="1"/>
      <c r="Q332" s="3"/>
      <c r="R332" s="4"/>
      <c r="S332" s="5"/>
      <c r="T332" s="5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1"/>
      <c r="O333" s="1"/>
      <c r="P333" s="1"/>
      <c r="Q333" s="3"/>
      <c r="R333" s="4"/>
      <c r="S333" s="5"/>
      <c r="T333" s="5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1"/>
      <c r="O334" s="1"/>
      <c r="P334" s="1"/>
      <c r="Q334" s="3"/>
      <c r="R334" s="4"/>
      <c r="S334" s="5"/>
      <c r="T334" s="5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1"/>
      <c r="O335" s="1"/>
      <c r="P335" s="1"/>
      <c r="Q335" s="3"/>
      <c r="R335" s="4"/>
      <c r="S335" s="5"/>
      <c r="T335" s="5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1"/>
      <c r="O336" s="1"/>
      <c r="P336" s="1"/>
      <c r="Q336" s="3"/>
      <c r="R336" s="4"/>
      <c r="S336" s="5"/>
      <c r="T336" s="5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1"/>
      <c r="O337" s="1"/>
      <c r="P337" s="1"/>
      <c r="Q337" s="3"/>
      <c r="R337" s="4"/>
      <c r="S337" s="5"/>
      <c r="T337" s="5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1"/>
      <c r="O338" s="1"/>
      <c r="P338" s="1"/>
      <c r="Q338" s="3"/>
      <c r="R338" s="4"/>
      <c r="S338" s="5"/>
      <c r="T338" s="5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1"/>
      <c r="O339" s="1"/>
      <c r="P339" s="1"/>
      <c r="Q339" s="3"/>
      <c r="R339" s="4"/>
      <c r="S339" s="5"/>
      <c r="T339" s="5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1"/>
      <c r="O340" s="1"/>
      <c r="P340" s="1"/>
      <c r="Q340" s="3"/>
      <c r="R340" s="4"/>
      <c r="S340" s="5"/>
      <c r="T340" s="5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1"/>
      <c r="O341" s="1"/>
      <c r="P341" s="1"/>
      <c r="Q341" s="3"/>
      <c r="R341" s="4"/>
      <c r="S341" s="5"/>
      <c r="T341" s="5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1"/>
      <c r="O342" s="1"/>
      <c r="P342" s="1"/>
      <c r="Q342" s="3"/>
      <c r="R342" s="4"/>
      <c r="S342" s="5"/>
      <c r="T342" s="5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1"/>
      <c r="O343" s="1"/>
      <c r="P343" s="1"/>
      <c r="Q343" s="3"/>
      <c r="R343" s="4"/>
      <c r="S343" s="5"/>
      <c r="T343" s="5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1"/>
      <c r="O344" s="1"/>
      <c r="P344" s="1"/>
      <c r="Q344" s="3"/>
      <c r="R344" s="4"/>
      <c r="S344" s="5"/>
      <c r="T344" s="5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1"/>
      <c r="O345" s="1"/>
      <c r="P345" s="1"/>
      <c r="Q345" s="3"/>
      <c r="R345" s="4"/>
      <c r="S345" s="5"/>
      <c r="T345" s="5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1"/>
      <c r="O346" s="1"/>
      <c r="P346" s="1"/>
      <c r="Q346" s="3"/>
      <c r="R346" s="4"/>
      <c r="S346" s="5"/>
      <c r="T346" s="5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1"/>
      <c r="O347" s="1"/>
      <c r="P347" s="1"/>
      <c r="Q347" s="3"/>
      <c r="R347" s="4"/>
      <c r="S347" s="5"/>
      <c r="T347" s="5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1"/>
      <c r="O348" s="1"/>
      <c r="P348" s="1"/>
      <c r="Q348" s="3"/>
      <c r="R348" s="4"/>
      <c r="S348" s="5"/>
      <c r="T348" s="5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1"/>
      <c r="O349" s="1"/>
      <c r="P349" s="1"/>
      <c r="Q349" s="3"/>
      <c r="R349" s="4"/>
      <c r="S349" s="5"/>
      <c r="T349" s="5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1"/>
      <c r="O350" s="1"/>
      <c r="P350" s="1"/>
      <c r="Q350" s="3"/>
      <c r="R350" s="4"/>
      <c r="S350" s="5"/>
      <c r="T350" s="5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1"/>
      <c r="O351" s="1"/>
      <c r="P351" s="1"/>
      <c r="Q351" s="3"/>
      <c r="R351" s="4"/>
      <c r="S351" s="5"/>
      <c r="T351" s="5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1"/>
      <c r="O352" s="1"/>
      <c r="P352" s="1"/>
      <c r="Q352" s="3"/>
      <c r="R352" s="4"/>
      <c r="S352" s="5"/>
      <c r="T352" s="5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1"/>
      <c r="O353" s="1"/>
      <c r="P353" s="1"/>
      <c r="Q353" s="3"/>
      <c r="R353" s="4"/>
      <c r="S353" s="5"/>
      <c r="T353" s="5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1"/>
      <c r="O354" s="1"/>
      <c r="P354" s="1"/>
      <c r="Q354" s="3"/>
      <c r="R354" s="4"/>
      <c r="S354" s="5"/>
      <c r="T354" s="5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1"/>
      <c r="O355" s="1"/>
      <c r="P355" s="1"/>
      <c r="Q355" s="3"/>
      <c r="R355" s="4"/>
      <c r="S355" s="5"/>
      <c r="T355" s="5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1"/>
      <c r="O356" s="1"/>
      <c r="P356" s="1"/>
      <c r="Q356" s="3"/>
      <c r="R356" s="4"/>
      <c r="S356" s="5"/>
      <c r="T356" s="5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1"/>
      <c r="O357" s="1"/>
      <c r="P357" s="1"/>
      <c r="Q357" s="3"/>
      <c r="R357" s="4"/>
      <c r="S357" s="5"/>
      <c r="T357" s="5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1"/>
      <c r="O358" s="1"/>
      <c r="P358" s="1"/>
      <c r="Q358" s="3"/>
      <c r="R358" s="4"/>
      <c r="S358" s="5"/>
      <c r="T358" s="5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1"/>
      <c r="O359" s="1"/>
      <c r="P359" s="1"/>
      <c r="Q359" s="3"/>
      <c r="R359" s="4"/>
      <c r="S359" s="5"/>
      <c r="T359" s="5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1"/>
      <c r="O360" s="1"/>
      <c r="P360" s="1"/>
      <c r="Q360" s="3"/>
      <c r="R360" s="4"/>
      <c r="S360" s="5"/>
      <c r="T360" s="5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1"/>
      <c r="O361" s="1"/>
      <c r="P361" s="1"/>
      <c r="Q361" s="3"/>
      <c r="R361" s="4"/>
      <c r="S361" s="5"/>
      <c r="T361" s="5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1"/>
      <c r="O362" s="1"/>
      <c r="P362" s="1"/>
      <c r="Q362" s="3"/>
      <c r="R362" s="4"/>
      <c r="S362" s="5"/>
      <c r="T362" s="5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1"/>
      <c r="O363" s="1"/>
      <c r="P363" s="1"/>
      <c r="Q363" s="3"/>
      <c r="R363" s="4"/>
      <c r="S363" s="5"/>
      <c r="T363" s="5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1"/>
      <c r="O364" s="1"/>
      <c r="P364" s="1"/>
      <c r="Q364" s="3"/>
      <c r="R364" s="4"/>
      <c r="S364" s="5"/>
      <c r="T364" s="5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1"/>
      <c r="O365" s="1"/>
      <c r="P365" s="1"/>
      <c r="Q365" s="3"/>
      <c r="R365" s="4"/>
      <c r="S365" s="5"/>
      <c r="T365" s="5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1"/>
      <c r="O366" s="1"/>
      <c r="P366" s="1"/>
      <c r="Q366" s="3"/>
      <c r="R366" s="4"/>
      <c r="S366" s="5"/>
      <c r="T366" s="5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1"/>
      <c r="O367" s="1"/>
      <c r="P367" s="1"/>
      <c r="Q367" s="3"/>
      <c r="R367" s="4"/>
      <c r="S367" s="5"/>
      <c r="T367" s="5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1"/>
      <c r="O368" s="1"/>
      <c r="P368" s="1"/>
      <c r="Q368" s="3"/>
      <c r="R368" s="4"/>
      <c r="S368" s="5"/>
      <c r="T368" s="5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1"/>
      <c r="O369" s="1"/>
      <c r="P369" s="1"/>
      <c r="Q369" s="3"/>
      <c r="R369" s="4"/>
      <c r="S369" s="5"/>
      <c r="T369" s="5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1"/>
      <c r="O370" s="1"/>
      <c r="P370" s="1"/>
      <c r="Q370" s="3"/>
      <c r="R370" s="4"/>
      <c r="S370" s="5"/>
      <c r="T370" s="5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1"/>
      <c r="O371" s="1"/>
      <c r="P371" s="1"/>
      <c r="Q371" s="3"/>
      <c r="R371" s="4"/>
      <c r="S371" s="5"/>
      <c r="T371" s="5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1"/>
      <c r="O372" s="1"/>
      <c r="P372" s="1"/>
      <c r="Q372" s="3"/>
      <c r="R372" s="4"/>
      <c r="S372" s="5"/>
      <c r="T372" s="5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1"/>
      <c r="O373" s="1"/>
      <c r="P373" s="1"/>
      <c r="Q373" s="3"/>
      <c r="R373" s="4"/>
      <c r="S373" s="5"/>
      <c r="T373" s="5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1"/>
      <c r="O374" s="1"/>
      <c r="P374" s="1"/>
      <c r="Q374" s="3"/>
      <c r="R374" s="4"/>
      <c r="S374" s="5"/>
      <c r="T374" s="5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1"/>
      <c r="O375" s="1"/>
      <c r="P375" s="1"/>
      <c r="Q375" s="3"/>
      <c r="R375" s="4"/>
      <c r="S375" s="5"/>
      <c r="T375" s="5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1"/>
      <c r="O376" s="1"/>
      <c r="P376" s="1"/>
      <c r="Q376" s="3"/>
      <c r="R376" s="4"/>
      <c r="S376" s="5"/>
      <c r="T376" s="5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1"/>
      <c r="O377" s="1"/>
      <c r="P377" s="1"/>
      <c r="Q377" s="3"/>
      <c r="R377" s="4"/>
      <c r="S377" s="5"/>
      <c r="T377" s="5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1"/>
      <c r="O378" s="1"/>
      <c r="P378" s="1"/>
      <c r="Q378" s="3"/>
      <c r="R378" s="4"/>
      <c r="S378" s="5"/>
      <c r="T378" s="5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1"/>
      <c r="O379" s="1"/>
      <c r="P379" s="1"/>
      <c r="Q379" s="3"/>
      <c r="R379" s="4"/>
      <c r="S379" s="5"/>
      <c r="T379" s="5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1"/>
      <c r="O380" s="1"/>
      <c r="P380" s="1"/>
      <c r="Q380" s="3"/>
      <c r="R380" s="4"/>
      <c r="S380" s="5"/>
      <c r="T380" s="5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1"/>
      <c r="O381" s="1"/>
      <c r="P381" s="1"/>
      <c r="Q381" s="3"/>
      <c r="R381" s="4"/>
      <c r="S381" s="5"/>
      <c r="T381" s="5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1"/>
      <c r="O382" s="1"/>
      <c r="P382" s="1"/>
      <c r="Q382" s="3"/>
      <c r="R382" s="4"/>
      <c r="S382" s="5"/>
      <c r="T382" s="5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1"/>
      <c r="O383" s="1"/>
      <c r="P383" s="1"/>
      <c r="Q383" s="3"/>
      <c r="R383" s="4"/>
      <c r="S383" s="5"/>
      <c r="T383" s="5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1"/>
      <c r="O384" s="1"/>
      <c r="P384" s="1"/>
      <c r="Q384" s="3"/>
      <c r="R384" s="4"/>
      <c r="S384" s="5"/>
      <c r="T384" s="5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1"/>
      <c r="O385" s="1"/>
      <c r="P385" s="1"/>
      <c r="Q385" s="3"/>
      <c r="R385" s="4"/>
      <c r="S385" s="5"/>
      <c r="T385" s="5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1"/>
      <c r="O386" s="1"/>
      <c r="P386" s="1"/>
      <c r="Q386" s="3"/>
      <c r="R386" s="4"/>
      <c r="S386" s="5"/>
      <c r="T386" s="5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1"/>
      <c r="O387" s="1"/>
      <c r="P387" s="1"/>
      <c r="Q387" s="3"/>
      <c r="R387" s="4"/>
      <c r="S387" s="5"/>
      <c r="T387" s="5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1"/>
      <c r="O388" s="1"/>
      <c r="P388" s="1"/>
      <c r="Q388" s="3"/>
      <c r="R388" s="4"/>
      <c r="S388" s="5"/>
      <c r="T388" s="5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1"/>
      <c r="O389" s="1"/>
      <c r="P389" s="1"/>
      <c r="Q389" s="3"/>
      <c r="R389" s="4"/>
      <c r="S389" s="5"/>
      <c r="T389" s="5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1"/>
      <c r="O390" s="1"/>
      <c r="P390" s="1"/>
      <c r="Q390" s="3"/>
      <c r="R390" s="4"/>
      <c r="S390" s="5"/>
      <c r="T390" s="5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1"/>
      <c r="O391" s="1"/>
      <c r="P391" s="1"/>
      <c r="Q391" s="3"/>
      <c r="R391" s="4"/>
      <c r="S391" s="5"/>
      <c r="T391" s="5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1"/>
      <c r="O392" s="1"/>
      <c r="P392" s="1"/>
      <c r="Q392" s="3"/>
      <c r="R392" s="4"/>
      <c r="S392" s="5"/>
      <c r="T392" s="5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1"/>
      <c r="O393" s="1"/>
      <c r="P393" s="1"/>
      <c r="Q393" s="3"/>
      <c r="R393" s="4"/>
      <c r="S393" s="5"/>
      <c r="T393" s="5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1"/>
      <c r="O394" s="1"/>
      <c r="P394" s="1"/>
      <c r="Q394" s="3"/>
      <c r="R394" s="4"/>
      <c r="S394" s="5"/>
      <c r="T394" s="5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1"/>
      <c r="O395" s="1"/>
      <c r="P395" s="1"/>
      <c r="Q395" s="3"/>
      <c r="R395" s="4"/>
      <c r="S395" s="5"/>
      <c r="T395" s="5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1"/>
      <c r="O396" s="1"/>
      <c r="P396" s="1"/>
      <c r="Q396" s="3"/>
      <c r="R396" s="4"/>
      <c r="S396" s="5"/>
      <c r="T396" s="5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1"/>
      <c r="O397" s="1"/>
      <c r="P397" s="1"/>
      <c r="Q397" s="3"/>
      <c r="R397" s="4"/>
      <c r="S397" s="5"/>
      <c r="T397" s="5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1"/>
      <c r="O398" s="1"/>
      <c r="P398" s="1"/>
      <c r="Q398" s="3"/>
      <c r="R398" s="4"/>
      <c r="S398" s="5"/>
      <c r="T398" s="5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1"/>
      <c r="O399" s="1"/>
      <c r="P399" s="1"/>
      <c r="Q399" s="3"/>
      <c r="R399" s="4"/>
      <c r="S399" s="5"/>
      <c r="T399" s="5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1"/>
      <c r="O400" s="1"/>
      <c r="P400" s="1"/>
      <c r="Q400" s="3"/>
      <c r="R400" s="4"/>
      <c r="S400" s="5"/>
      <c r="T400" s="5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1"/>
      <c r="O401" s="1"/>
      <c r="P401" s="1"/>
      <c r="Q401" s="3"/>
      <c r="R401" s="4"/>
      <c r="S401" s="5"/>
      <c r="T401" s="5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1"/>
      <c r="O402" s="1"/>
      <c r="P402" s="1"/>
      <c r="Q402" s="3"/>
      <c r="R402" s="4"/>
      <c r="S402" s="5"/>
      <c r="T402" s="5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1"/>
      <c r="O403" s="1"/>
      <c r="P403" s="1"/>
      <c r="Q403" s="3"/>
      <c r="R403" s="4"/>
      <c r="S403" s="5"/>
      <c r="T403" s="5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1"/>
      <c r="O404" s="1"/>
      <c r="P404" s="1"/>
      <c r="Q404" s="3"/>
      <c r="R404" s="4"/>
      <c r="S404" s="5"/>
      <c r="T404" s="5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1"/>
      <c r="O405" s="1"/>
      <c r="P405" s="1"/>
      <c r="Q405" s="3"/>
      <c r="R405" s="4"/>
      <c r="S405" s="5"/>
      <c r="T405" s="5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1"/>
      <c r="O406" s="1"/>
      <c r="P406" s="1"/>
      <c r="Q406" s="3"/>
      <c r="R406" s="4"/>
      <c r="S406" s="5"/>
      <c r="T406" s="5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1"/>
      <c r="O407" s="1"/>
      <c r="P407" s="1"/>
      <c r="Q407" s="3"/>
      <c r="R407" s="4"/>
      <c r="S407" s="5"/>
      <c r="T407" s="5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1"/>
      <c r="O408" s="1"/>
      <c r="P408" s="1"/>
      <c r="Q408" s="3"/>
      <c r="R408" s="4"/>
      <c r="S408" s="5"/>
      <c r="T408" s="5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1"/>
      <c r="O409" s="1"/>
      <c r="P409" s="1"/>
      <c r="Q409" s="3"/>
      <c r="R409" s="4"/>
      <c r="S409" s="5"/>
      <c r="T409" s="5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1"/>
      <c r="O410" s="1"/>
      <c r="P410" s="1"/>
      <c r="Q410" s="3"/>
      <c r="R410" s="4"/>
      <c r="S410" s="5"/>
      <c r="T410" s="5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1"/>
      <c r="O411" s="1"/>
      <c r="P411" s="1"/>
      <c r="Q411" s="3"/>
      <c r="R411" s="4"/>
      <c r="S411" s="5"/>
      <c r="T411" s="5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1"/>
      <c r="O412" s="1"/>
      <c r="P412" s="1"/>
      <c r="Q412" s="3"/>
      <c r="R412" s="4"/>
      <c r="S412" s="5"/>
      <c r="T412" s="5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1"/>
      <c r="O413" s="1"/>
      <c r="P413" s="1"/>
      <c r="Q413" s="3"/>
      <c r="R413" s="4"/>
      <c r="S413" s="5"/>
      <c r="T413" s="5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1"/>
      <c r="O414" s="1"/>
      <c r="P414" s="1"/>
      <c r="Q414" s="3"/>
      <c r="R414" s="4"/>
      <c r="S414" s="5"/>
      <c r="T414" s="5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1"/>
      <c r="O415" s="1"/>
      <c r="P415" s="1"/>
      <c r="Q415" s="3"/>
      <c r="R415" s="4"/>
      <c r="S415" s="5"/>
      <c r="T415" s="5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1"/>
      <c r="O416" s="1"/>
      <c r="P416" s="1"/>
      <c r="Q416" s="3"/>
      <c r="R416" s="4"/>
      <c r="S416" s="5"/>
      <c r="T416" s="5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1"/>
      <c r="O417" s="1"/>
      <c r="P417" s="1"/>
      <c r="Q417" s="3"/>
      <c r="R417" s="4"/>
      <c r="S417" s="5"/>
      <c r="T417" s="5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1"/>
      <c r="O418" s="1"/>
      <c r="P418" s="1"/>
      <c r="Q418" s="3"/>
      <c r="R418" s="4"/>
      <c r="S418" s="5"/>
      <c r="T418" s="5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1"/>
      <c r="O419" s="1"/>
      <c r="P419" s="1"/>
      <c r="Q419" s="3"/>
      <c r="R419" s="4"/>
      <c r="S419" s="5"/>
      <c r="T419" s="5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1"/>
      <c r="O420" s="1"/>
      <c r="P420" s="1"/>
      <c r="Q420" s="3"/>
      <c r="R420" s="4"/>
      <c r="S420" s="5"/>
      <c r="T420" s="5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1"/>
      <c r="O421" s="1"/>
      <c r="P421" s="1"/>
      <c r="Q421" s="3"/>
      <c r="R421" s="4"/>
      <c r="S421" s="5"/>
      <c r="T421" s="5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1"/>
      <c r="O422" s="1"/>
      <c r="P422" s="1"/>
      <c r="Q422" s="3"/>
      <c r="R422" s="4"/>
      <c r="S422" s="5"/>
      <c r="T422" s="5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1"/>
      <c r="O423" s="1"/>
      <c r="P423" s="1"/>
      <c r="Q423" s="3"/>
      <c r="R423" s="4"/>
      <c r="S423" s="5"/>
      <c r="T423" s="5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1"/>
      <c r="O424" s="1"/>
      <c r="P424" s="1"/>
      <c r="Q424" s="3"/>
      <c r="R424" s="4"/>
      <c r="S424" s="5"/>
      <c r="T424" s="5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1"/>
      <c r="O425" s="1"/>
      <c r="P425" s="1"/>
      <c r="Q425" s="3"/>
      <c r="R425" s="4"/>
      <c r="S425" s="5"/>
      <c r="T425" s="5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1"/>
      <c r="O426" s="1"/>
      <c r="P426" s="1"/>
      <c r="Q426" s="3"/>
      <c r="R426" s="4"/>
      <c r="S426" s="5"/>
      <c r="T426" s="5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1"/>
      <c r="O427" s="1"/>
      <c r="P427" s="1"/>
      <c r="Q427" s="3"/>
      <c r="R427" s="4"/>
      <c r="S427" s="5"/>
      <c r="T427" s="5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1"/>
      <c r="O428" s="1"/>
      <c r="P428" s="1"/>
      <c r="Q428" s="3"/>
      <c r="R428" s="4"/>
      <c r="S428" s="5"/>
      <c r="T428" s="5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1"/>
      <c r="O429" s="1"/>
      <c r="P429" s="1"/>
      <c r="Q429" s="3"/>
      <c r="R429" s="4"/>
      <c r="S429" s="5"/>
      <c r="T429" s="5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1"/>
      <c r="O430" s="1"/>
      <c r="P430" s="1"/>
      <c r="Q430" s="3"/>
      <c r="R430" s="4"/>
      <c r="S430" s="5"/>
      <c r="T430" s="5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1"/>
      <c r="O431" s="1"/>
      <c r="P431" s="1"/>
      <c r="Q431" s="3"/>
      <c r="R431" s="4"/>
      <c r="S431" s="5"/>
      <c r="T431" s="5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1"/>
      <c r="O432" s="1"/>
      <c r="P432" s="1"/>
      <c r="Q432" s="3"/>
      <c r="R432" s="4"/>
      <c r="S432" s="5"/>
      <c r="T432" s="5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1"/>
      <c r="O433" s="1"/>
      <c r="P433" s="1"/>
      <c r="Q433" s="3"/>
      <c r="R433" s="4"/>
      <c r="S433" s="5"/>
      <c r="T433" s="5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1"/>
      <c r="O434" s="1"/>
      <c r="P434" s="1"/>
      <c r="Q434" s="3"/>
      <c r="R434" s="4"/>
      <c r="S434" s="5"/>
      <c r="T434" s="5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1"/>
      <c r="O435" s="1"/>
      <c r="P435" s="1"/>
      <c r="Q435" s="3"/>
      <c r="R435" s="4"/>
      <c r="S435" s="5"/>
      <c r="T435" s="5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1"/>
      <c r="O436" s="1"/>
      <c r="P436" s="1"/>
      <c r="Q436" s="3"/>
      <c r="R436" s="4"/>
      <c r="S436" s="5"/>
      <c r="T436" s="5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1"/>
      <c r="O437" s="1"/>
      <c r="P437" s="1"/>
      <c r="Q437" s="3"/>
      <c r="R437" s="4"/>
      <c r="S437" s="5"/>
      <c r="T437" s="5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1"/>
      <c r="O438" s="1"/>
      <c r="P438" s="1"/>
      <c r="Q438" s="3"/>
      <c r="R438" s="4"/>
      <c r="S438" s="5"/>
      <c r="T438" s="5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1"/>
      <c r="O439" s="1"/>
      <c r="P439" s="1"/>
      <c r="Q439" s="3"/>
      <c r="R439" s="4"/>
      <c r="S439" s="5"/>
      <c r="T439" s="5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1"/>
      <c r="O440" s="1"/>
      <c r="P440" s="1"/>
      <c r="Q440" s="3"/>
      <c r="R440" s="4"/>
      <c r="S440" s="5"/>
      <c r="T440" s="5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1"/>
      <c r="O441" s="1"/>
      <c r="P441" s="1"/>
      <c r="Q441" s="3"/>
      <c r="R441" s="4"/>
      <c r="S441" s="5"/>
      <c r="T441" s="5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1"/>
      <c r="O442" s="1"/>
      <c r="P442" s="1"/>
      <c r="Q442" s="3"/>
      <c r="R442" s="4"/>
      <c r="S442" s="5"/>
      <c r="T442" s="5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1"/>
      <c r="O443" s="1"/>
      <c r="P443" s="1"/>
      <c r="Q443" s="3"/>
      <c r="R443" s="4"/>
      <c r="S443" s="5"/>
      <c r="T443" s="5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1"/>
      <c r="O444" s="1"/>
      <c r="P444" s="1"/>
      <c r="Q444" s="3"/>
      <c r="R444" s="4"/>
      <c r="S444" s="5"/>
      <c r="T444" s="5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1"/>
      <c r="O445" s="1"/>
      <c r="P445" s="1"/>
      <c r="Q445" s="3"/>
      <c r="R445" s="4"/>
      <c r="S445" s="5"/>
      <c r="T445" s="5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1"/>
      <c r="O446" s="1"/>
      <c r="P446" s="1"/>
      <c r="Q446" s="3"/>
      <c r="R446" s="4"/>
      <c r="S446" s="5"/>
      <c r="T446" s="5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1"/>
      <c r="O447" s="1"/>
      <c r="P447" s="1"/>
      <c r="Q447" s="3"/>
      <c r="R447" s="4"/>
      <c r="S447" s="5"/>
      <c r="T447" s="5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1"/>
      <c r="O448" s="1"/>
      <c r="P448" s="1"/>
      <c r="Q448" s="3"/>
      <c r="R448" s="4"/>
      <c r="S448" s="5"/>
      <c r="T448" s="5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1"/>
      <c r="O449" s="1"/>
      <c r="P449" s="1"/>
      <c r="Q449" s="3"/>
      <c r="R449" s="4"/>
      <c r="S449" s="5"/>
      <c r="T449" s="5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1"/>
      <c r="O450" s="1"/>
      <c r="P450" s="1"/>
      <c r="Q450" s="3"/>
      <c r="R450" s="4"/>
      <c r="S450" s="5"/>
      <c r="T450" s="5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1"/>
      <c r="O451" s="1"/>
      <c r="P451" s="1"/>
      <c r="Q451" s="3"/>
      <c r="R451" s="4"/>
      <c r="S451" s="5"/>
      <c r="T451" s="5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1"/>
      <c r="O452" s="1"/>
      <c r="P452" s="1"/>
      <c r="Q452" s="3"/>
      <c r="R452" s="4"/>
      <c r="S452" s="5"/>
      <c r="T452" s="5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1"/>
      <c r="O453" s="1"/>
      <c r="P453" s="1"/>
      <c r="Q453" s="3"/>
      <c r="R453" s="4"/>
      <c r="S453" s="5"/>
      <c r="T453" s="5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1"/>
      <c r="O454" s="1"/>
      <c r="P454" s="1"/>
      <c r="Q454" s="3"/>
      <c r="R454" s="4"/>
      <c r="S454" s="5"/>
      <c r="T454" s="5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1"/>
      <c r="O455" s="1"/>
      <c r="P455" s="1"/>
      <c r="Q455" s="3"/>
      <c r="R455" s="4"/>
      <c r="S455" s="5"/>
      <c r="T455" s="5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1"/>
      <c r="O456" s="1"/>
      <c r="P456" s="1"/>
      <c r="Q456" s="3"/>
      <c r="R456" s="4"/>
      <c r="S456" s="5"/>
      <c r="T456" s="5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1"/>
      <c r="O457" s="1"/>
      <c r="P457" s="1"/>
      <c r="Q457" s="3"/>
      <c r="R457" s="4"/>
      <c r="S457" s="5"/>
      <c r="T457" s="5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1"/>
      <c r="O458" s="1"/>
      <c r="P458" s="1"/>
      <c r="Q458" s="3"/>
      <c r="R458" s="4"/>
      <c r="S458" s="5"/>
      <c r="T458" s="5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1"/>
      <c r="O459" s="1"/>
      <c r="P459" s="1"/>
      <c r="Q459" s="3"/>
      <c r="R459" s="4"/>
      <c r="S459" s="5"/>
      <c r="T459" s="5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1"/>
      <c r="O460" s="1"/>
      <c r="P460" s="1"/>
      <c r="Q460" s="3"/>
      <c r="R460" s="4"/>
      <c r="S460" s="5"/>
      <c r="T460" s="5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1"/>
      <c r="O461" s="1"/>
      <c r="P461" s="1"/>
      <c r="Q461" s="3"/>
      <c r="R461" s="4"/>
      <c r="S461" s="5"/>
      <c r="T461" s="5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1"/>
      <c r="O462" s="1"/>
      <c r="P462" s="1"/>
      <c r="Q462" s="3"/>
      <c r="R462" s="4"/>
      <c r="S462" s="5"/>
      <c r="T462" s="5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1"/>
      <c r="O463" s="1"/>
      <c r="P463" s="1"/>
      <c r="Q463" s="3"/>
      <c r="R463" s="4"/>
      <c r="S463" s="5"/>
      <c r="T463" s="5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1"/>
      <c r="O464" s="1"/>
      <c r="P464" s="1"/>
      <c r="Q464" s="3"/>
      <c r="R464" s="4"/>
      <c r="S464" s="5"/>
      <c r="T464" s="5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1"/>
      <c r="O465" s="1"/>
      <c r="P465" s="1"/>
      <c r="Q465" s="3"/>
      <c r="R465" s="4"/>
      <c r="S465" s="5"/>
      <c r="T465" s="5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1"/>
      <c r="O466" s="1"/>
      <c r="P466" s="1"/>
      <c r="Q466" s="3"/>
      <c r="R466" s="4"/>
      <c r="S466" s="5"/>
      <c r="T466" s="5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1"/>
      <c r="O467" s="1"/>
      <c r="P467" s="1"/>
      <c r="Q467" s="3"/>
      <c r="R467" s="4"/>
      <c r="S467" s="5"/>
      <c r="T467" s="5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1"/>
      <c r="O468" s="1"/>
      <c r="P468" s="1"/>
      <c r="Q468" s="3"/>
      <c r="R468" s="4"/>
      <c r="S468" s="5"/>
      <c r="T468" s="5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1"/>
      <c r="O469" s="1"/>
      <c r="P469" s="1"/>
      <c r="Q469" s="3"/>
      <c r="R469" s="4"/>
      <c r="S469" s="5"/>
      <c r="T469" s="5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1"/>
      <c r="O470" s="1"/>
      <c r="P470" s="1"/>
      <c r="Q470" s="3"/>
      <c r="R470" s="4"/>
      <c r="S470" s="5"/>
      <c r="T470" s="5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1"/>
      <c r="O471" s="1"/>
      <c r="P471" s="1"/>
      <c r="Q471" s="3"/>
      <c r="R471" s="4"/>
      <c r="S471" s="5"/>
      <c r="T471" s="5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1"/>
      <c r="O472" s="1"/>
      <c r="P472" s="1"/>
      <c r="Q472" s="3"/>
      <c r="R472" s="4"/>
      <c r="S472" s="5"/>
      <c r="T472" s="5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1"/>
      <c r="O473" s="1"/>
      <c r="P473" s="1"/>
      <c r="Q473" s="3"/>
      <c r="R473" s="4"/>
      <c r="S473" s="5"/>
      <c r="T473" s="5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1"/>
      <c r="O474" s="1"/>
      <c r="P474" s="1"/>
      <c r="Q474" s="3"/>
      <c r="R474" s="4"/>
      <c r="S474" s="5"/>
      <c r="T474" s="5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1"/>
      <c r="O475" s="1"/>
      <c r="P475" s="1"/>
      <c r="Q475" s="3"/>
      <c r="R475" s="4"/>
      <c r="S475" s="5"/>
      <c r="T475" s="5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1"/>
      <c r="O476" s="1"/>
      <c r="P476" s="1"/>
      <c r="Q476" s="3"/>
      <c r="R476" s="4"/>
      <c r="S476" s="5"/>
      <c r="T476" s="5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1"/>
      <c r="O477" s="1"/>
      <c r="P477" s="1"/>
      <c r="Q477" s="3"/>
      <c r="R477" s="4"/>
      <c r="S477" s="5"/>
      <c r="T477" s="5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1"/>
      <c r="O478" s="1"/>
      <c r="P478" s="1"/>
      <c r="Q478" s="3"/>
      <c r="R478" s="4"/>
      <c r="S478" s="5"/>
      <c r="T478" s="5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1"/>
      <c r="O479" s="1"/>
      <c r="P479" s="1"/>
      <c r="Q479" s="3"/>
      <c r="R479" s="4"/>
      <c r="S479" s="5"/>
      <c r="T479" s="5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1"/>
      <c r="O480" s="1"/>
      <c r="P480" s="1"/>
      <c r="Q480" s="3"/>
      <c r="R480" s="4"/>
      <c r="S480" s="5"/>
      <c r="T480" s="5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1"/>
      <c r="O481" s="1"/>
      <c r="P481" s="1"/>
      <c r="Q481" s="3"/>
      <c r="R481" s="4"/>
      <c r="S481" s="5"/>
      <c r="T481" s="5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1"/>
      <c r="O482" s="1"/>
      <c r="P482" s="1"/>
      <c r="Q482" s="3"/>
      <c r="R482" s="4"/>
      <c r="S482" s="5"/>
      <c r="T482" s="5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1"/>
      <c r="O483" s="1"/>
      <c r="P483" s="1"/>
      <c r="Q483" s="3"/>
      <c r="R483" s="4"/>
      <c r="S483" s="5"/>
      <c r="T483" s="5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1"/>
      <c r="O484" s="1"/>
      <c r="P484" s="1"/>
      <c r="Q484" s="3"/>
      <c r="R484" s="4"/>
      <c r="S484" s="5"/>
      <c r="T484" s="5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1"/>
      <c r="O485" s="1"/>
      <c r="P485" s="1"/>
      <c r="Q485" s="3"/>
      <c r="R485" s="4"/>
      <c r="S485" s="5"/>
      <c r="T485" s="5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1"/>
      <c r="O486" s="1"/>
      <c r="P486" s="1"/>
      <c r="Q486" s="3"/>
      <c r="R486" s="4"/>
      <c r="S486" s="5"/>
      <c r="T486" s="5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1"/>
      <c r="O487" s="1"/>
      <c r="P487" s="1"/>
      <c r="Q487" s="3"/>
      <c r="R487" s="4"/>
      <c r="S487" s="5"/>
      <c r="T487" s="5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1"/>
      <c r="O488" s="1"/>
      <c r="P488" s="1"/>
      <c r="Q488" s="3"/>
      <c r="R488" s="4"/>
      <c r="S488" s="5"/>
      <c r="T488" s="5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1"/>
      <c r="O489" s="1"/>
      <c r="P489" s="1"/>
      <c r="Q489" s="3"/>
      <c r="R489" s="4"/>
      <c r="S489" s="5"/>
      <c r="T489" s="5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1"/>
      <c r="O490" s="1"/>
      <c r="P490" s="1"/>
      <c r="Q490" s="3"/>
      <c r="R490" s="4"/>
      <c r="S490" s="5"/>
      <c r="T490" s="5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1"/>
      <c r="O491" s="1"/>
      <c r="P491" s="1"/>
      <c r="Q491" s="3"/>
      <c r="R491" s="4"/>
      <c r="S491" s="5"/>
      <c r="T491" s="5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1"/>
      <c r="O492" s="1"/>
      <c r="P492" s="1"/>
      <c r="Q492" s="3"/>
      <c r="R492" s="4"/>
      <c r="S492" s="5"/>
      <c r="T492" s="5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1"/>
      <c r="O493" s="1"/>
      <c r="P493" s="1"/>
      <c r="Q493" s="3"/>
      <c r="R493" s="4"/>
      <c r="S493" s="5"/>
      <c r="T493" s="5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1"/>
      <c r="O494" s="1"/>
      <c r="P494" s="1"/>
      <c r="Q494" s="3"/>
      <c r="R494" s="4"/>
      <c r="S494" s="5"/>
      <c r="T494" s="5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1"/>
      <c r="O495" s="1"/>
      <c r="P495" s="1"/>
      <c r="Q495" s="3"/>
      <c r="R495" s="4"/>
      <c r="S495" s="5"/>
      <c r="T495" s="5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1"/>
      <c r="O496" s="1"/>
      <c r="P496" s="1"/>
      <c r="Q496" s="3"/>
      <c r="R496" s="4"/>
      <c r="S496" s="5"/>
      <c r="T496" s="5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1"/>
      <c r="O497" s="1"/>
      <c r="P497" s="1"/>
      <c r="Q497" s="3"/>
      <c r="R497" s="4"/>
      <c r="S497" s="5"/>
      <c r="T497" s="5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1"/>
      <c r="O498" s="1"/>
      <c r="P498" s="1"/>
      <c r="Q498" s="3"/>
      <c r="R498" s="4"/>
      <c r="S498" s="5"/>
      <c r="T498" s="5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1"/>
      <c r="O499" s="1"/>
      <c r="P499" s="1"/>
      <c r="Q499" s="3"/>
      <c r="R499" s="4"/>
      <c r="S499" s="5"/>
      <c r="T499" s="5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1"/>
      <c r="O500" s="1"/>
      <c r="P500" s="1"/>
      <c r="Q500" s="3"/>
      <c r="R500" s="4"/>
      <c r="S500" s="5"/>
      <c r="T500" s="5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1"/>
      <c r="O501" s="1"/>
      <c r="P501" s="1"/>
      <c r="Q501" s="3"/>
      <c r="R501" s="4"/>
      <c r="S501" s="5"/>
      <c r="T501" s="5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1"/>
      <c r="O502" s="1"/>
      <c r="P502" s="1"/>
      <c r="Q502" s="3"/>
      <c r="R502" s="4"/>
      <c r="S502" s="5"/>
      <c r="T502" s="5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1"/>
      <c r="O503" s="1"/>
      <c r="P503" s="1"/>
      <c r="Q503" s="3"/>
      <c r="R503" s="4"/>
      <c r="S503" s="5"/>
      <c r="T503" s="5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1"/>
      <c r="O504" s="1"/>
      <c r="P504" s="1"/>
      <c r="Q504" s="3"/>
      <c r="R504" s="4"/>
      <c r="S504" s="5"/>
      <c r="T504" s="5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1"/>
      <c r="O505" s="1"/>
      <c r="P505" s="1"/>
      <c r="Q505" s="3"/>
      <c r="R505" s="4"/>
      <c r="S505" s="5"/>
      <c r="T505" s="5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1"/>
      <c r="O506" s="1"/>
      <c r="P506" s="1"/>
      <c r="Q506" s="3"/>
      <c r="R506" s="4"/>
      <c r="S506" s="5"/>
      <c r="T506" s="5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1"/>
      <c r="O507" s="1"/>
      <c r="P507" s="1"/>
      <c r="Q507" s="3"/>
      <c r="R507" s="4"/>
      <c r="S507" s="5"/>
      <c r="T507" s="5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1"/>
      <c r="O508" s="1"/>
      <c r="P508" s="1"/>
      <c r="Q508" s="3"/>
      <c r="R508" s="4"/>
      <c r="S508" s="5"/>
      <c r="T508" s="5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1"/>
      <c r="O509" s="1"/>
      <c r="P509" s="1"/>
      <c r="Q509" s="3"/>
      <c r="R509" s="4"/>
      <c r="S509" s="5"/>
      <c r="T509" s="5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1"/>
      <c r="O510" s="1"/>
      <c r="P510" s="1"/>
      <c r="Q510" s="3"/>
      <c r="R510" s="4"/>
      <c r="S510" s="5"/>
      <c r="T510" s="5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1"/>
      <c r="O511" s="1"/>
      <c r="P511" s="1"/>
      <c r="Q511" s="3"/>
      <c r="R511" s="4"/>
      <c r="S511" s="5"/>
      <c r="T511" s="5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1"/>
      <c r="O512" s="1"/>
      <c r="P512" s="1"/>
      <c r="Q512" s="3"/>
      <c r="R512" s="4"/>
      <c r="S512" s="5"/>
      <c r="T512" s="5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1"/>
      <c r="O513" s="1"/>
      <c r="P513" s="1"/>
      <c r="Q513" s="3"/>
      <c r="R513" s="4"/>
      <c r="S513" s="5"/>
      <c r="T513" s="5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1"/>
      <c r="O514" s="1"/>
      <c r="P514" s="1"/>
      <c r="Q514" s="3"/>
      <c r="R514" s="4"/>
      <c r="S514" s="5"/>
      <c r="T514" s="5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1"/>
      <c r="O515" s="1"/>
      <c r="P515" s="1"/>
      <c r="Q515" s="3"/>
      <c r="R515" s="4"/>
      <c r="S515" s="5"/>
      <c r="T515" s="5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1"/>
      <c r="O516" s="1"/>
      <c r="P516" s="1"/>
      <c r="Q516" s="3"/>
      <c r="R516" s="4"/>
      <c r="S516" s="5"/>
      <c r="T516" s="5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1"/>
      <c r="O517" s="1"/>
      <c r="P517" s="1"/>
      <c r="Q517" s="3"/>
      <c r="R517" s="4"/>
      <c r="S517" s="5"/>
      <c r="T517" s="5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1"/>
      <c r="O518" s="1"/>
      <c r="P518" s="1"/>
      <c r="Q518" s="3"/>
      <c r="R518" s="4"/>
      <c r="S518" s="5"/>
      <c r="T518" s="5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1"/>
      <c r="O519" s="1"/>
      <c r="P519" s="1"/>
      <c r="Q519" s="3"/>
      <c r="R519" s="4"/>
      <c r="S519" s="5"/>
      <c r="T519" s="5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1"/>
      <c r="O520" s="1"/>
      <c r="P520" s="1"/>
      <c r="Q520" s="3"/>
      <c r="R520" s="4"/>
      <c r="S520" s="5"/>
      <c r="T520" s="5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1"/>
      <c r="O521" s="1"/>
      <c r="P521" s="1"/>
      <c r="Q521" s="3"/>
      <c r="R521" s="4"/>
      <c r="S521" s="5"/>
      <c r="T521" s="5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1"/>
      <c r="O522" s="1"/>
      <c r="P522" s="1"/>
      <c r="Q522" s="3"/>
      <c r="R522" s="4"/>
      <c r="S522" s="5"/>
      <c r="T522" s="5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1"/>
      <c r="O523" s="1"/>
      <c r="P523" s="1"/>
      <c r="Q523" s="3"/>
      <c r="R523" s="4"/>
      <c r="S523" s="5"/>
      <c r="T523" s="5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1"/>
      <c r="O524" s="1"/>
      <c r="P524" s="1"/>
      <c r="Q524" s="3"/>
      <c r="R524" s="4"/>
      <c r="S524" s="5"/>
      <c r="T524" s="5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1"/>
      <c r="O525" s="1"/>
      <c r="P525" s="1"/>
      <c r="Q525" s="3"/>
      <c r="R525" s="4"/>
      <c r="S525" s="5"/>
      <c r="T525" s="5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1"/>
      <c r="O526" s="1"/>
      <c r="P526" s="1"/>
      <c r="Q526" s="3"/>
      <c r="R526" s="4"/>
      <c r="S526" s="5"/>
      <c r="T526" s="5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1"/>
      <c r="O527" s="1"/>
      <c r="P527" s="1"/>
      <c r="Q527" s="3"/>
      <c r="R527" s="4"/>
      <c r="S527" s="5"/>
      <c r="T527" s="5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1"/>
      <c r="O528" s="1"/>
      <c r="P528" s="1"/>
      <c r="Q528" s="3"/>
      <c r="R528" s="4"/>
      <c r="S528" s="5"/>
      <c r="T528" s="5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1"/>
      <c r="O529" s="1"/>
      <c r="P529" s="1"/>
      <c r="Q529" s="3"/>
      <c r="R529" s="4"/>
      <c r="S529" s="5"/>
      <c r="T529" s="5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1"/>
      <c r="O530" s="1"/>
      <c r="P530" s="1"/>
      <c r="Q530" s="3"/>
      <c r="R530" s="4"/>
      <c r="S530" s="5"/>
      <c r="T530" s="5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1"/>
      <c r="O531" s="1"/>
      <c r="P531" s="1"/>
      <c r="Q531" s="3"/>
      <c r="R531" s="4"/>
      <c r="S531" s="5"/>
      <c r="T531" s="5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1"/>
      <c r="O532" s="1"/>
      <c r="P532" s="1"/>
      <c r="Q532" s="3"/>
      <c r="R532" s="4"/>
      <c r="S532" s="5"/>
      <c r="T532" s="5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1"/>
      <c r="O533" s="1"/>
      <c r="P533" s="1"/>
      <c r="Q533" s="3"/>
      <c r="R533" s="4"/>
      <c r="S533" s="5"/>
      <c r="T533" s="5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1"/>
      <c r="O534" s="1"/>
      <c r="P534" s="1"/>
      <c r="Q534" s="3"/>
      <c r="R534" s="4"/>
      <c r="S534" s="5"/>
      <c r="T534" s="5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1"/>
      <c r="O535" s="1"/>
      <c r="P535" s="1"/>
      <c r="Q535" s="3"/>
      <c r="R535" s="4"/>
      <c r="S535" s="5"/>
      <c r="T535" s="5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1"/>
      <c r="O536" s="1"/>
      <c r="P536" s="1"/>
      <c r="Q536" s="3"/>
      <c r="R536" s="4"/>
      <c r="S536" s="5"/>
      <c r="T536" s="5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1"/>
      <c r="O537" s="1"/>
      <c r="P537" s="1"/>
      <c r="Q537" s="3"/>
      <c r="R537" s="4"/>
      <c r="S537" s="5"/>
      <c r="T537" s="5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1"/>
      <c r="O538" s="1"/>
      <c r="P538" s="1"/>
      <c r="Q538" s="3"/>
      <c r="R538" s="4"/>
      <c r="S538" s="5"/>
      <c r="T538" s="5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1"/>
      <c r="O539" s="1"/>
      <c r="P539" s="1"/>
      <c r="Q539" s="3"/>
      <c r="R539" s="4"/>
      <c r="S539" s="5"/>
      <c r="T539" s="5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1"/>
      <c r="O540" s="1"/>
      <c r="P540" s="1"/>
      <c r="Q540" s="3"/>
      <c r="R540" s="4"/>
      <c r="S540" s="5"/>
      <c r="T540" s="5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1"/>
      <c r="O541" s="1"/>
      <c r="P541" s="1"/>
      <c r="Q541" s="3"/>
      <c r="R541" s="4"/>
      <c r="S541" s="5"/>
      <c r="T541" s="5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1"/>
      <c r="O542" s="1"/>
      <c r="P542" s="1"/>
      <c r="Q542" s="3"/>
      <c r="R542" s="4"/>
      <c r="S542" s="5"/>
      <c r="T542" s="5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1"/>
      <c r="O543" s="1"/>
      <c r="P543" s="1"/>
      <c r="Q543" s="3"/>
      <c r="R543" s="4"/>
      <c r="S543" s="5"/>
      <c r="T543" s="5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1"/>
      <c r="O544" s="1"/>
      <c r="P544" s="1"/>
      <c r="Q544" s="3"/>
      <c r="R544" s="4"/>
      <c r="S544" s="5"/>
      <c r="T544" s="5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1"/>
      <c r="O545" s="1"/>
      <c r="P545" s="1"/>
      <c r="Q545" s="3"/>
      <c r="R545" s="4"/>
      <c r="S545" s="5"/>
      <c r="T545" s="5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1"/>
      <c r="O546" s="1"/>
      <c r="P546" s="1"/>
      <c r="Q546" s="3"/>
      <c r="R546" s="4"/>
      <c r="S546" s="5"/>
      <c r="T546" s="5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1"/>
      <c r="O547" s="1"/>
      <c r="P547" s="1"/>
      <c r="Q547" s="3"/>
      <c r="R547" s="4"/>
      <c r="S547" s="5"/>
      <c r="T547" s="5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1"/>
      <c r="O548" s="1"/>
      <c r="P548" s="1"/>
      <c r="Q548" s="3"/>
      <c r="R548" s="4"/>
      <c r="S548" s="5"/>
      <c r="T548" s="5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1"/>
      <c r="O549" s="1"/>
      <c r="P549" s="1"/>
      <c r="Q549" s="3"/>
      <c r="R549" s="4"/>
      <c r="S549" s="5"/>
      <c r="T549" s="5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1"/>
      <c r="O550" s="1"/>
      <c r="P550" s="1"/>
      <c r="Q550" s="3"/>
      <c r="R550" s="4"/>
      <c r="S550" s="5"/>
      <c r="T550" s="5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1"/>
      <c r="O551" s="1"/>
      <c r="P551" s="1"/>
      <c r="Q551" s="3"/>
      <c r="R551" s="4"/>
      <c r="S551" s="5"/>
      <c r="T551" s="5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1"/>
      <c r="O552" s="1"/>
      <c r="P552" s="1"/>
      <c r="Q552" s="3"/>
      <c r="R552" s="4"/>
      <c r="S552" s="5"/>
      <c r="T552" s="5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1"/>
      <c r="O553" s="1"/>
      <c r="P553" s="1"/>
      <c r="Q553" s="3"/>
      <c r="R553" s="4"/>
      <c r="S553" s="5"/>
      <c r="T553" s="5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1"/>
      <c r="O554" s="1"/>
      <c r="P554" s="1"/>
      <c r="Q554" s="3"/>
      <c r="R554" s="4"/>
      <c r="S554" s="5"/>
      <c r="T554" s="5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1"/>
      <c r="O555" s="1"/>
      <c r="P555" s="1"/>
      <c r="Q555" s="3"/>
      <c r="R555" s="4"/>
      <c r="S555" s="5"/>
      <c r="T555" s="5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1"/>
      <c r="O556" s="1"/>
      <c r="P556" s="1"/>
      <c r="Q556" s="3"/>
      <c r="R556" s="4"/>
      <c r="S556" s="5"/>
      <c r="T556" s="5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1"/>
      <c r="O557" s="1"/>
      <c r="P557" s="1"/>
      <c r="Q557" s="3"/>
      <c r="R557" s="4"/>
      <c r="S557" s="5"/>
      <c r="T557" s="5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1"/>
      <c r="O558" s="1"/>
      <c r="P558" s="1"/>
      <c r="Q558" s="3"/>
      <c r="R558" s="4"/>
      <c r="S558" s="5"/>
      <c r="T558" s="5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1"/>
      <c r="O559" s="1"/>
      <c r="P559" s="1"/>
      <c r="Q559" s="3"/>
      <c r="R559" s="4"/>
      <c r="S559" s="5"/>
      <c r="T559" s="5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1"/>
      <c r="O560" s="1"/>
      <c r="P560" s="1"/>
      <c r="Q560" s="3"/>
      <c r="R560" s="4"/>
      <c r="S560" s="5"/>
      <c r="T560" s="5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1"/>
      <c r="O561" s="1"/>
      <c r="P561" s="1"/>
      <c r="Q561" s="3"/>
      <c r="R561" s="4"/>
      <c r="S561" s="5"/>
      <c r="T561" s="5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1"/>
      <c r="O562" s="1"/>
      <c r="P562" s="1"/>
      <c r="Q562" s="3"/>
      <c r="R562" s="4"/>
      <c r="S562" s="5"/>
      <c r="T562" s="5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1"/>
      <c r="O563" s="1"/>
      <c r="P563" s="1"/>
      <c r="Q563" s="3"/>
      <c r="R563" s="4"/>
      <c r="S563" s="5"/>
      <c r="T563" s="5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1"/>
      <c r="O564" s="1"/>
      <c r="P564" s="1"/>
      <c r="Q564" s="3"/>
      <c r="R564" s="4"/>
      <c r="S564" s="5"/>
      <c r="T564" s="5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1"/>
      <c r="O565" s="1"/>
      <c r="P565" s="1"/>
      <c r="Q565" s="3"/>
      <c r="R565" s="4"/>
      <c r="S565" s="5"/>
      <c r="T565" s="5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1"/>
      <c r="O566" s="1"/>
      <c r="P566" s="1"/>
      <c r="Q566" s="3"/>
      <c r="R566" s="4"/>
      <c r="S566" s="5"/>
      <c r="T566" s="5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1"/>
      <c r="O567" s="1"/>
      <c r="P567" s="1"/>
      <c r="Q567" s="3"/>
      <c r="R567" s="4"/>
      <c r="S567" s="5"/>
      <c r="T567" s="5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1"/>
      <c r="O568" s="1"/>
      <c r="P568" s="1"/>
      <c r="Q568" s="3"/>
      <c r="R568" s="4"/>
      <c r="S568" s="5"/>
      <c r="T568" s="5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1"/>
      <c r="O569" s="1"/>
      <c r="P569" s="1"/>
      <c r="Q569" s="3"/>
      <c r="R569" s="4"/>
      <c r="S569" s="5"/>
      <c r="T569" s="5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1"/>
      <c r="O570" s="1"/>
      <c r="P570" s="1"/>
      <c r="Q570" s="3"/>
      <c r="R570" s="4"/>
      <c r="S570" s="5"/>
      <c r="T570" s="5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1"/>
      <c r="O571" s="1"/>
      <c r="P571" s="1"/>
      <c r="Q571" s="3"/>
      <c r="R571" s="4"/>
      <c r="S571" s="5"/>
      <c r="T571" s="5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1"/>
      <c r="O572" s="1"/>
      <c r="P572" s="1"/>
      <c r="Q572" s="3"/>
      <c r="R572" s="4"/>
      <c r="S572" s="5"/>
      <c r="T572" s="5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1"/>
      <c r="O573" s="1"/>
      <c r="P573" s="1"/>
      <c r="Q573" s="3"/>
      <c r="R573" s="4"/>
      <c r="S573" s="5"/>
      <c r="T573" s="5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1"/>
      <c r="O574" s="1"/>
      <c r="P574" s="1"/>
      <c r="Q574" s="3"/>
      <c r="R574" s="4"/>
      <c r="S574" s="5"/>
      <c r="T574" s="5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1"/>
      <c r="O575" s="1"/>
      <c r="P575" s="1"/>
      <c r="Q575" s="3"/>
      <c r="R575" s="4"/>
      <c r="S575" s="5"/>
      <c r="T575" s="5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1"/>
      <c r="O576" s="1"/>
      <c r="P576" s="1"/>
      <c r="Q576" s="3"/>
      <c r="R576" s="4"/>
      <c r="S576" s="5"/>
      <c r="T576" s="5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1"/>
      <c r="O577" s="1"/>
      <c r="P577" s="1"/>
      <c r="Q577" s="3"/>
      <c r="R577" s="4"/>
      <c r="S577" s="5"/>
      <c r="T577" s="5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1"/>
      <c r="O578" s="1"/>
      <c r="P578" s="1"/>
      <c r="Q578" s="3"/>
      <c r="R578" s="4"/>
      <c r="S578" s="5"/>
      <c r="T578" s="5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1"/>
      <c r="O579" s="1"/>
      <c r="P579" s="1"/>
      <c r="Q579" s="3"/>
      <c r="R579" s="4"/>
      <c r="S579" s="5"/>
      <c r="T579" s="5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1"/>
      <c r="O580" s="1"/>
      <c r="P580" s="1"/>
      <c r="Q580" s="3"/>
      <c r="R580" s="4"/>
      <c r="S580" s="5"/>
      <c r="T580" s="5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1"/>
      <c r="O581" s="1"/>
      <c r="P581" s="1"/>
      <c r="Q581" s="3"/>
      <c r="R581" s="4"/>
      <c r="S581" s="5"/>
      <c r="T581" s="5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1"/>
      <c r="O582" s="1"/>
      <c r="P582" s="1"/>
      <c r="Q582" s="3"/>
      <c r="R582" s="4"/>
      <c r="S582" s="5"/>
      <c r="T582" s="5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1"/>
      <c r="O583" s="1"/>
      <c r="P583" s="1"/>
      <c r="Q583" s="3"/>
      <c r="R583" s="4"/>
      <c r="S583" s="5"/>
      <c r="T583" s="5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1"/>
      <c r="O584" s="1"/>
      <c r="P584" s="1"/>
      <c r="Q584" s="3"/>
      <c r="R584" s="4"/>
      <c r="S584" s="5"/>
      <c r="T584" s="5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1"/>
      <c r="O585" s="1"/>
      <c r="P585" s="1"/>
      <c r="Q585" s="3"/>
      <c r="R585" s="4"/>
      <c r="S585" s="5"/>
      <c r="T585" s="5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1"/>
      <c r="O586" s="1"/>
      <c r="P586" s="1"/>
      <c r="Q586" s="3"/>
      <c r="R586" s="4"/>
      <c r="S586" s="5"/>
      <c r="T586" s="5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1"/>
      <c r="O587" s="1"/>
      <c r="P587" s="1"/>
      <c r="Q587" s="3"/>
      <c r="R587" s="4"/>
      <c r="S587" s="5"/>
      <c r="T587" s="5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1"/>
      <c r="O588" s="1"/>
      <c r="P588" s="1"/>
      <c r="Q588" s="3"/>
      <c r="R588" s="4"/>
      <c r="S588" s="5"/>
      <c r="T588" s="5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1"/>
      <c r="O589" s="1"/>
      <c r="P589" s="1"/>
      <c r="Q589" s="3"/>
      <c r="R589" s="4"/>
      <c r="S589" s="5"/>
      <c r="T589" s="5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1"/>
      <c r="O590" s="1"/>
      <c r="P590" s="1"/>
      <c r="Q590" s="3"/>
      <c r="R590" s="4"/>
      <c r="S590" s="5"/>
      <c r="T590" s="5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1"/>
      <c r="O591" s="1"/>
      <c r="P591" s="1"/>
      <c r="Q591" s="3"/>
      <c r="R591" s="4"/>
      <c r="S591" s="5"/>
      <c r="T591" s="5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1"/>
      <c r="O592" s="1"/>
      <c r="P592" s="1"/>
      <c r="Q592" s="3"/>
      <c r="R592" s="4"/>
      <c r="S592" s="5"/>
      <c r="T592" s="5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1"/>
      <c r="O593" s="1"/>
      <c r="P593" s="1"/>
      <c r="Q593" s="3"/>
      <c r="R593" s="4"/>
      <c r="S593" s="5"/>
      <c r="T593" s="5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1"/>
      <c r="O594" s="1"/>
      <c r="P594" s="1"/>
      <c r="Q594" s="3"/>
      <c r="R594" s="4"/>
      <c r="S594" s="5"/>
      <c r="T594" s="5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1"/>
      <c r="O595" s="1"/>
      <c r="P595" s="1"/>
      <c r="Q595" s="3"/>
      <c r="R595" s="4"/>
      <c r="S595" s="5"/>
      <c r="T595" s="5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1"/>
      <c r="O596" s="1"/>
      <c r="P596" s="1"/>
      <c r="Q596" s="3"/>
      <c r="R596" s="4"/>
      <c r="S596" s="5"/>
      <c r="T596" s="5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1"/>
      <c r="O597" s="1"/>
      <c r="P597" s="1"/>
      <c r="Q597" s="3"/>
      <c r="R597" s="4"/>
      <c r="S597" s="5"/>
      <c r="T597" s="5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1"/>
      <c r="O598" s="1"/>
      <c r="P598" s="1"/>
      <c r="Q598" s="3"/>
      <c r="R598" s="4"/>
      <c r="S598" s="5"/>
      <c r="T598" s="5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1"/>
      <c r="O599" s="1"/>
      <c r="P599" s="1"/>
      <c r="Q599" s="3"/>
      <c r="R599" s="4"/>
      <c r="S599" s="5"/>
      <c r="T599" s="5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1"/>
      <c r="O600" s="1"/>
      <c r="P600" s="1"/>
      <c r="Q600" s="3"/>
      <c r="R600" s="4"/>
      <c r="S600" s="5"/>
      <c r="T600" s="5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1"/>
      <c r="O601" s="1"/>
      <c r="P601" s="1"/>
      <c r="Q601" s="3"/>
      <c r="R601" s="4"/>
      <c r="S601" s="5"/>
      <c r="T601" s="5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1"/>
      <c r="O602" s="1"/>
      <c r="P602" s="1"/>
      <c r="Q602" s="3"/>
      <c r="R602" s="4"/>
      <c r="S602" s="5"/>
      <c r="T602" s="5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1"/>
      <c r="O603" s="1"/>
      <c r="P603" s="1"/>
      <c r="Q603" s="3"/>
      <c r="R603" s="4"/>
      <c r="S603" s="5"/>
      <c r="T603" s="5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1"/>
      <c r="O604" s="1"/>
      <c r="P604" s="1"/>
      <c r="Q604" s="3"/>
      <c r="R604" s="4"/>
      <c r="S604" s="5"/>
      <c r="T604" s="5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1"/>
      <c r="O605" s="1"/>
      <c r="P605" s="1"/>
      <c r="Q605" s="3"/>
      <c r="R605" s="4"/>
      <c r="S605" s="5"/>
      <c r="T605" s="5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1"/>
      <c r="O606" s="1"/>
      <c r="P606" s="1"/>
      <c r="Q606" s="3"/>
      <c r="R606" s="4"/>
      <c r="S606" s="5"/>
      <c r="T606" s="5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1"/>
      <c r="O607" s="1"/>
      <c r="P607" s="1"/>
      <c r="Q607" s="3"/>
      <c r="R607" s="4"/>
      <c r="S607" s="5"/>
      <c r="T607" s="5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1"/>
      <c r="O608" s="1"/>
      <c r="P608" s="1"/>
      <c r="Q608" s="3"/>
      <c r="R608" s="4"/>
      <c r="S608" s="5"/>
      <c r="T608" s="5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1"/>
      <c r="O609" s="1"/>
      <c r="P609" s="1"/>
      <c r="Q609" s="3"/>
      <c r="R609" s="4"/>
      <c r="S609" s="5"/>
      <c r="T609" s="5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1"/>
      <c r="O610" s="1"/>
      <c r="P610" s="1"/>
      <c r="Q610" s="3"/>
      <c r="R610" s="4"/>
      <c r="S610" s="5"/>
      <c r="T610" s="5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1"/>
      <c r="O611" s="1"/>
      <c r="P611" s="1"/>
      <c r="Q611" s="3"/>
      <c r="R611" s="4"/>
      <c r="S611" s="5"/>
      <c r="T611" s="5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1"/>
      <c r="O612" s="1"/>
      <c r="P612" s="1"/>
      <c r="Q612" s="3"/>
      <c r="R612" s="4"/>
      <c r="S612" s="5"/>
      <c r="T612" s="5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1"/>
      <c r="O613" s="1"/>
      <c r="P613" s="1"/>
      <c r="Q613" s="3"/>
      <c r="R613" s="4"/>
      <c r="S613" s="5"/>
      <c r="T613" s="5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1"/>
      <c r="O614" s="1"/>
      <c r="P614" s="1"/>
      <c r="Q614" s="3"/>
      <c r="R614" s="4"/>
      <c r="S614" s="5"/>
      <c r="T614" s="5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1"/>
      <c r="O615" s="1"/>
      <c r="P615" s="1"/>
      <c r="Q615" s="3"/>
      <c r="R615" s="4"/>
      <c r="S615" s="5"/>
      <c r="T615" s="5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1"/>
      <c r="O616" s="1"/>
      <c r="P616" s="1"/>
      <c r="Q616" s="3"/>
      <c r="R616" s="4"/>
      <c r="S616" s="5"/>
      <c r="T616" s="5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1"/>
      <c r="O617" s="1"/>
      <c r="P617" s="1"/>
      <c r="Q617" s="3"/>
      <c r="R617" s="4"/>
      <c r="S617" s="5"/>
      <c r="T617" s="5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1"/>
      <c r="O618" s="1"/>
      <c r="P618" s="1"/>
      <c r="Q618" s="3"/>
      <c r="R618" s="4"/>
      <c r="S618" s="5"/>
      <c r="T618" s="5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1"/>
      <c r="O619" s="1"/>
      <c r="P619" s="1"/>
      <c r="Q619" s="3"/>
      <c r="R619" s="4"/>
      <c r="S619" s="5"/>
      <c r="T619" s="5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1"/>
      <c r="O620" s="1"/>
      <c r="P620" s="1"/>
      <c r="Q620" s="3"/>
      <c r="R620" s="4"/>
      <c r="S620" s="5"/>
      <c r="T620" s="5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1"/>
      <c r="O621" s="1"/>
      <c r="P621" s="1"/>
      <c r="Q621" s="3"/>
      <c r="R621" s="4"/>
      <c r="S621" s="5"/>
      <c r="T621" s="5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1"/>
      <c r="O622" s="1"/>
      <c r="P622" s="1"/>
      <c r="Q622" s="3"/>
      <c r="R622" s="4"/>
      <c r="S622" s="5"/>
      <c r="T622" s="5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1"/>
      <c r="O623" s="1"/>
      <c r="P623" s="1"/>
      <c r="Q623" s="3"/>
      <c r="R623" s="4"/>
      <c r="S623" s="5"/>
      <c r="T623" s="5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1"/>
      <c r="O624" s="1"/>
      <c r="P624" s="1"/>
      <c r="Q624" s="3"/>
      <c r="R624" s="4"/>
      <c r="S624" s="5"/>
      <c r="T624" s="5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1"/>
      <c r="O625" s="1"/>
      <c r="P625" s="1"/>
      <c r="Q625" s="3"/>
      <c r="R625" s="4"/>
      <c r="S625" s="5"/>
      <c r="T625" s="5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1"/>
      <c r="O626" s="1"/>
      <c r="P626" s="1"/>
      <c r="Q626" s="3"/>
      <c r="R626" s="4"/>
      <c r="S626" s="5"/>
      <c r="T626" s="5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1"/>
      <c r="O627" s="1"/>
      <c r="P627" s="1"/>
      <c r="Q627" s="3"/>
      <c r="R627" s="4"/>
      <c r="S627" s="5"/>
      <c r="T627" s="5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1"/>
      <c r="O628" s="1"/>
      <c r="P628" s="1"/>
      <c r="Q628" s="3"/>
      <c r="R628" s="4"/>
      <c r="S628" s="5"/>
      <c r="T628" s="5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1"/>
      <c r="O629" s="1"/>
      <c r="P629" s="1"/>
      <c r="Q629" s="3"/>
      <c r="R629" s="4"/>
      <c r="S629" s="5"/>
      <c r="T629" s="5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1"/>
      <c r="O630" s="1"/>
      <c r="P630" s="1"/>
      <c r="Q630" s="3"/>
      <c r="R630" s="4"/>
      <c r="S630" s="5"/>
      <c r="T630" s="5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1"/>
      <c r="O631" s="1"/>
      <c r="P631" s="1"/>
      <c r="Q631" s="3"/>
      <c r="R631" s="4"/>
      <c r="S631" s="5"/>
      <c r="T631" s="5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1"/>
      <c r="O632" s="1"/>
      <c r="P632" s="1"/>
      <c r="Q632" s="3"/>
      <c r="R632" s="4"/>
      <c r="S632" s="5"/>
      <c r="T632" s="5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1"/>
      <c r="O633" s="1"/>
      <c r="P633" s="1"/>
      <c r="Q633" s="3"/>
      <c r="R633" s="4"/>
      <c r="S633" s="5"/>
      <c r="T633" s="5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1"/>
      <c r="O634" s="1"/>
      <c r="P634" s="1"/>
      <c r="Q634" s="3"/>
      <c r="R634" s="4"/>
      <c r="S634" s="5"/>
      <c r="T634" s="5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1"/>
      <c r="O635" s="1"/>
      <c r="P635" s="1"/>
      <c r="Q635" s="3"/>
      <c r="R635" s="4"/>
      <c r="S635" s="5"/>
      <c r="T635" s="5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1"/>
      <c r="O636" s="1"/>
      <c r="P636" s="1"/>
      <c r="Q636" s="3"/>
      <c r="R636" s="4"/>
      <c r="S636" s="5"/>
      <c r="T636" s="5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1"/>
      <c r="O637" s="1"/>
      <c r="P637" s="1"/>
      <c r="Q637" s="3"/>
      <c r="R637" s="4"/>
      <c r="S637" s="5"/>
      <c r="T637" s="5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1"/>
      <c r="O638" s="1"/>
      <c r="P638" s="1"/>
      <c r="Q638" s="3"/>
      <c r="R638" s="4"/>
      <c r="S638" s="5"/>
      <c r="T638" s="5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1"/>
      <c r="O639" s="1"/>
      <c r="P639" s="1"/>
      <c r="Q639" s="3"/>
      <c r="R639" s="4"/>
      <c r="S639" s="5"/>
      <c r="T639" s="5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1"/>
      <c r="O640" s="1"/>
      <c r="P640" s="1"/>
      <c r="Q640" s="3"/>
      <c r="R640" s="4"/>
      <c r="S640" s="5"/>
      <c r="T640" s="5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1"/>
      <c r="O641" s="1"/>
      <c r="P641" s="1"/>
      <c r="Q641" s="3"/>
      <c r="R641" s="4"/>
      <c r="S641" s="5"/>
      <c r="T641" s="5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1"/>
      <c r="O642" s="1"/>
      <c r="P642" s="1"/>
      <c r="Q642" s="3"/>
      <c r="R642" s="4"/>
      <c r="S642" s="5"/>
      <c r="T642" s="5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1"/>
      <c r="O643" s="1"/>
      <c r="P643" s="1"/>
      <c r="Q643" s="3"/>
      <c r="R643" s="4"/>
      <c r="S643" s="5"/>
      <c r="T643" s="5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1"/>
      <c r="O644" s="1"/>
      <c r="P644" s="1"/>
      <c r="Q644" s="3"/>
      <c r="R644" s="4"/>
      <c r="S644" s="5"/>
      <c r="T644" s="5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1"/>
      <c r="O645" s="1"/>
      <c r="P645" s="1"/>
      <c r="Q645" s="3"/>
      <c r="R645" s="4"/>
      <c r="S645" s="5"/>
      <c r="T645" s="5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1"/>
      <c r="O646" s="1"/>
      <c r="P646" s="1"/>
      <c r="Q646" s="3"/>
      <c r="R646" s="4"/>
      <c r="S646" s="5"/>
      <c r="T646" s="5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1"/>
      <c r="O647" s="1"/>
      <c r="P647" s="1"/>
      <c r="Q647" s="3"/>
      <c r="R647" s="4"/>
      <c r="S647" s="5"/>
      <c r="T647" s="5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1"/>
      <c r="O648" s="1"/>
      <c r="P648" s="1"/>
      <c r="Q648" s="3"/>
      <c r="R648" s="4"/>
      <c r="S648" s="5"/>
      <c r="T648" s="5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1"/>
      <c r="O649" s="1"/>
      <c r="P649" s="1"/>
      <c r="Q649" s="3"/>
      <c r="R649" s="4"/>
      <c r="S649" s="5"/>
      <c r="T649" s="5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1"/>
      <c r="O650" s="1"/>
      <c r="P650" s="1"/>
      <c r="Q650" s="3"/>
      <c r="R650" s="4"/>
      <c r="S650" s="5"/>
      <c r="T650" s="5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1"/>
      <c r="O651" s="1"/>
      <c r="P651" s="1"/>
      <c r="Q651" s="3"/>
      <c r="R651" s="4"/>
      <c r="S651" s="5"/>
      <c r="T651" s="5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1"/>
      <c r="O652" s="1"/>
      <c r="P652" s="1"/>
      <c r="Q652" s="3"/>
      <c r="R652" s="4"/>
      <c r="S652" s="5"/>
      <c r="T652" s="5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1"/>
      <c r="O653" s="1"/>
      <c r="P653" s="1"/>
      <c r="Q653" s="3"/>
      <c r="R653" s="4"/>
      <c r="S653" s="5"/>
      <c r="T653" s="5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1"/>
      <c r="O654" s="1"/>
      <c r="P654" s="1"/>
      <c r="Q654" s="3"/>
      <c r="R654" s="4"/>
      <c r="S654" s="5"/>
      <c r="T654" s="5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1"/>
      <c r="O655" s="1"/>
      <c r="P655" s="1"/>
      <c r="Q655" s="3"/>
      <c r="R655" s="4"/>
      <c r="S655" s="5"/>
      <c r="T655" s="5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1"/>
      <c r="O656" s="1"/>
      <c r="P656" s="1"/>
      <c r="Q656" s="3"/>
      <c r="R656" s="4"/>
      <c r="S656" s="5"/>
      <c r="T656" s="5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1"/>
      <c r="O657" s="1"/>
      <c r="P657" s="1"/>
      <c r="Q657" s="3"/>
      <c r="R657" s="4"/>
      <c r="S657" s="5"/>
      <c r="T657" s="5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1"/>
      <c r="O658" s="1"/>
      <c r="P658" s="1"/>
      <c r="Q658" s="3"/>
      <c r="R658" s="4"/>
      <c r="S658" s="5"/>
      <c r="T658" s="5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1"/>
      <c r="O659" s="1"/>
      <c r="P659" s="1"/>
      <c r="Q659" s="3"/>
      <c r="R659" s="4"/>
      <c r="S659" s="5"/>
      <c r="T659" s="5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1"/>
      <c r="O660" s="1"/>
      <c r="P660" s="1"/>
      <c r="Q660" s="3"/>
      <c r="R660" s="4"/>
      <c r="S660" s="5"/>
      <c r="T660" s="5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1"/>
      <c r="O661" s="1"/>
      <c r="P661" s="1"/>
      <c r="Q661" s="3"/>
      <c r="R661" s="4"/>
      <c r="S661" s="5"/>
      <c r="T661" s="5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1"/>
      <c r="O662" s="1"/>
      <c r="P662" s="1"/>
      <c r="Q662" s="3"/>
      <c r="R662" s="4"/>
      <c r="S662" s="5"/>
      <c r="T662" s="5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1"/>
      <c r="O663" s="1"/>
      <c r="P663" s="1"/>
      <c r="Q663" s="3"/>
      <c r="R663" s="4"/>
      <c r="S663" s="5"/>
      <c r="T663" s="5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1"/>
      <c r="O664" s="1"/>
      <c r="P664" s="1"/>
      <c r="Q664" s="3"/>
      <c r="R664" s="4"/>
      <c r="S664" s="5"/>
      <c r="T664" s="5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1"/>
      <c r="O665" s="1"/>
      <c r="P665" s="1"/>
      <c r="Q665" s="3"/>
      <c r="R665" s="4"/>
      <c r="S665" s="5"/>
      <c r="T665" s="5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1"/>
      <c r="O666" s="1"/>
      <c r="P666" s="1"/>
      <c r="Q666" s="3"/>
      <c r="R666" s="4"/>
      <c r="S666" s="5"/>
      <c r="T666" s="5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1"/>
      <c r="O667" s="1"/>
      <c r="P667" s="1"/>
      <c r="Q667" s="3"/>
      <c r="R667" s="4"/>
      <c r="S667" s="5"/>
      <c r="T667" s="5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1"/>
      <c r="O668" s="1"/>
      <c r="P668" s="1"/>
      <c r="Q668" s="3"/>
      <c r="R668" s="4"/>
      <c r="S668" s="5"/>
      <c r="T668" s="5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1"/>
      <c r="O669" s="1"/>
      <c r="P669" s="1"/>
      <c r="Q669" s="3"/>
      <c r="R669" s="4"/>
      <c r="S669" s="5"/>
      <c r="T669" s="5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1"/>
      <c r="O670" s="1"/>
      <c r="P670" s="1"/>
      <c r="Q670" s="3"/>
      <c r="R670" s="4"/>
      <c r="S670" s="5"/>
      <c r="T670" s="5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1"/>
      <c r="O671" s="1"/>
      <c r="P671" s="1"/>
      <c r="Q671" s="3"/>
      <c r="R671" s="4"/>
      <c r="S671" s="5"/>
      <c r="T671" s="5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1"/>
      <c r="O672" s="1"/>
      <c r="P672" s="1"/>
      <c r="Q672" s="3"/>
      <c r="R672" s="4"/>
      <c r="S672" s="5"/>
      <c r="T672" s="5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1"/>
      <c r="O673" s="1"/>
      <c r="P673" s="1"/>
      <c r="Q673" s="3"/>
      <c r="R673" s="4"/>
      <c r="S673" s="5"/>
      <c r="T673" s="5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1"/>
      <c r="O674" s="1"/>
      <c r="P674" s="1"/>
      <c r="Q674" s="3"/>
      <c r="R674" s="4"/>
      <c r="S674" s="5"/>
      <c r="T674" s="5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1"/>
      <c r="O675" s="1"/>
      <c r="P675" s="1"/>
      <c r="Q675" s="3"/>
      <c r="R675" s="4"/>
      <c r="S675" s="5"/>
      <c r="T675" s="5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1"/>
      <c r="O676" s="1"/>
      <c r="P676" s="1"/>
      <c r="Q676" s="3"/>
      <c r="R676" s="4"/>
      <c r="S676" s="5"/>
      <c r="T676" s="5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1"/>
      <c r="O677" s="1"/>
      <c r="P677" s="1"/>
      <c r="Q677" s="3"/>
      <c r="R677" s="4"/>
      <c r="S677" s="5"/>
      <c r="T677" s="5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1"/>
      <c r="O678" s="1"/>
      <c r="P678" s="1"/>
      <c r="Q678" s="3"/>
      <c r="R678" s="4"/>
      <c r="S678" s="5"/>
      <c r="T678" s="5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1"/>
      <c r="O679" s="1"/>
      <c r="P679" s="1"/>
      <c r="Q679" s="3"/>
      <c r="R679" s="4"/>
      <c r="S679" s="5"/>
      <c r="T679" s="5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1"/>
      <c r="O680" s="1"/>
      <c r="P680" s="1"/>
      <c r="Q680" s="3"/>
      <c r="R680" s="4"/>
      <c r="S680" s="5"/>
      <c r="T680" s="5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1"/>
      <c r="O681" s="1"/>
      <c r="P681" s="1"/>
      <c r="Q681" s="3"/>
      <c r="R681" s="4"/>
      <c r="S681" s="5"/>
      <c r="T681" s="5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1"/>
      <c r="O682" s="1"/>
      <c r="P682" s="1"/>
      <c r="Q682" s="3"/>
      <c r="R682" s="4"/>
      <c r="S682" s="5"/>
      <c r="T682" s="5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1"/>
      <c r="O683" s="1"/>
      <c r="P683" s="1"/>
      <c r="Q683" s="3"/>
      <c r="R683" s="4"/>
      <c r="S683" s="5"/>
      <c r="T683" s="5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1"/>
      <c r="O684" s="1"/>
      <c r="P684" s="1"/>
      <c r="Q684" s="3"/>
      <c r="R684" s="4"/>
      <c r="S684" s="5"/>
      <c r="T684" s="5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1"/>
      <c r="O685" s="1"/>
      <c r="P685" s="1"/>
      <c r="Q685" s="3"/>
      <c r="R685" s="4"/>
      <c r="S685" s="5"/>
      <c r="T685" s="5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1"/>
      <c r="O686" s="1"/>
      <c r="P686" s="1"/>
      <c r="Q686" s="3"/>
      <c r="R686" s="4"/>
      <c r="S686" s="5"/>
      <c r="T686" s="5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1"/>
      <c r="O687" s="1"/>
      <c r="P687" s="1"/>
      <c r="Q687" s="3"/>
      <c r="R687" s="4"/>
      <c r="S687" s="5"/>
      <c r="T687" s="5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1"/>
      <c r="O688" s="1"/>
      <c r="P688" s="1"/>
      <c r="Q688" s="3"/>
      <c r="R688" s="4"/>
      <c r="S688" s="5"/>
      <c r="T688" s="5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1"/>
      <c r="O689" s="1"/>
      <c r="P689" s="1"/>
      <c r="Q689" s="3"/>
      <c r="R689" s="4"/>
      <c r="S689" s="5"/>
      <c r="T689" s="5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1"/>
      <c r="O690" s="1"/>
      <c r="P690" s="1"/>
      <c r="Q690" s="3"/>
      <c r="R690" s="4"/>
      <c r="S690" s="5"/>
      <c r="T690" s="5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1"/>
      <c r="O691" s="1"/>
      <c r="P691" s="1"/>
      <c r="Q691" s="3"/>
      <c r="R691" s="4"/>
      <c r="S691" s="5"/>
      <c r="T691" s="5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1"/>
      <c r="O692" s="1"/>
      <c r="P692" s="1"/>
      <c r="Q692" s="3"/>
      <c r="R692" s="4"/>
      <c r="S692" s="5"/>
      <c r="T692" s="5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1"/>
      <c r="O693" s="1"/>
      <c r="P693" s="1"/>
      <c r="Q693" s="3"/>
      <c r="R693" s="4"/>
      <c r="S693" s="5"/>
      <c r="T693" s="5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1"/>
      <c r="O694" s="1"/>
      <c r="P694" s="1"/>
      <c r="Q694" s="3"/>
      <c r="R694" s="4"/>
      <c r="S694" s="5"/>
      <c r="T694" s="5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1"/>
      <c r="O695" s="1"/>
      <c r="P695" s="1"/>
      <c r="Q695" s="3"/>
      <c r="R695" s="4"/>
      <c r="S695" s="5"/>
      <c r="T695" s="5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1"/>
      <c r="O696" s="1"/>
      <c r="P696" s="1"/>
      <c r="Q696" s="3"/>
      <c r="R696" s="4"/>
      <c r="S696" s="5"/>
      <c r="T696" s="5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1"/>
      <c r="O697" s="1"/>
      <c r="P697" s="1"/>
      <c r="Q697" s="3"/>
      <c r="R697" s="4"/>
      <c r="S697" s="5"/>
      <c r="T697" s="5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1"/>
      <c r="O698" s="1"/>
      <c r="P698" s="1"/>
      <c r="Q698" s="3"/>
      <c r="R698" s="4"/>
      <c r="S698" s="5"/>
      <c r="T698" s="5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1"/>
      <c r="O699" s="1"/>
      <c r="P699" s="1"/>
      <c r="Q699" s="3"/>
      <c r="R699" s="4"/>
      <c r="S699" s="5"/>
      <c r="T699" s="5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1"/>
      <c r="O700" s="1"/>
      <c r="P700" s="1"/>
      <c r="Q700" s="3"/>
      <c r="R700" s="4"/>
      <c r="S700" s="5"/>
      <c r="T700" s="5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1"/>
      <c r="O701" s="1"/>
      <c r="P701" s="1"/>
      <c r="Q701" s="3"/>
      <c r="R701" s="4"/>
      <c r="S701" s="5"/>
      <c r="T701" s="5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1"/>
      <c r="O702" s="1"/>
      <c r="P702" s="1"/>
      <c r="Q702" s="3"/>
      <c r="R702" s="4"/>
      <c r="S702" s="5"/>
      <c r="T702" s="5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1"/>
      <c r="O703" s="1"/>
      <c r="P703" s="1"/>
      <c r="Q703" s="3"/>
      <c r="R703" s="4"/>
      <c r="S703" s="5"/>
      <c r="T703" s="5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1"/>
      <c r="O704" s="1"/>
      <c r="P704" s="1"/>
      <c r="Q704" s="3"/>
      <c r="R704" s="4"/>
      <c r="S704" s="5"/>
      <c r="T704" s="5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1"/>
      <c r="O705" s="1"/>
      <c r="P705" s="1"/>
      <c r="Q705" s="3"/>
      <c r="R705" s="4"/>
      <c r="S705" s="5"/>
      <c r="T705" s="5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1"/>
      <c r="O706" s="1"/>
      <c r="P706" s="1"/>
      <c r="Q706" s="3"/>
      <c r="R706" s="4"/>
      <c r="S706" s="5"/>
      <c r="T706" s="5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1"/>
      <c r="O707" s="1"/>
      <c r="P707" s="1"/>
      <c r="Q707" s="3"/>
      <c r="R707" s="4"/>
      <c r="S707" s="5"/>
      <c r="T707" s="5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1"/>
      <c r="O708" s="1"/>
      <c r="P708" s="1"/>
      <c r="Q708" s="3"/>
      <c r="R708" s="4"/>
      <c r="S708" s="5"/>
      <c r="T708" s="5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1"/>
      <c r="O709" s="1"/>
      <c r="P709" s="1"/>
      <c r="Q709" s="3"/>
      <c r="R709" s="4"/>
      <c r="S709" s="5"/>
      <c r="T709" s="5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1"/>
      <c r="O710" s="1"/>
      <c r="P710" s="1"/>
      <c r="Q710" s="3"/>
      <c r="R710" s="4"/>
      <c r="S710" s="5"/>
      <c r="T710" s="5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1"/>
      <c r="O711" s="1"/>
      <c r="P711" s="1"/>
      <c r="Q711" s="3"/>
      <c r="R711" s="4"/>
      <c r="S711" s="5"/>
      <c r="T711" s="5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1"/>
      <c r="O712" s="1"/>
      <c r="P712" s="1"/>
      <c r="Q712" s="3"/>
      <c r="R712" s="4"/>
      <c r="S712" s="5"/>
      <c r="T712" s="5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1"/>
      <c r="O713" s="1"/>
      <c r="P713" s="1"/>
      <c r="Q713" s="3"/>
      <c r="R713" s="4"/>
      <c r="S713" s="5"/>
      <c r="T713" s="5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1"/>
      <c r="O714" s="1"/>
      <c r="P714" s="1"/>
      <c r="Q714" s="3"/>
      <c r="R714" s="4"/>
      <c r="S714" s="5"/>
      <c r="T714" s="5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1"/>
      <c r="O715" s="1"/>
      <c r="P715" s="1"/>
      <c r="Q715" s="3"/>
      <c r="R715" s="4"/>
      <c r="S715" s="5"/>
      <c r="T715" s="5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1"/>
      <c r="O716" s="1"/>
      <c r="P716" s="1"/>
      <c r="Q716" s="3"/>
      <c r="R716" s="4"/>
      <c r="S716" s="5"/>
      <c r="T716" s="5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1"/>
      <c r="O717" s="1"/>
      <c r="P717" s="1"/>
      <c r="Q717" s="3"/>
      <c r="R717" s="4"/>
      <c r="S717" s="5"/>
      <c r="T717" s="5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1"/>
      <c r="O718" s="1"/>
      <c r="P718" s="1"/>
      <c r="Q718" s="3"/>
      <c r="R718" s="4"/>
      <c r="S718" s="5"/>
      <c r="T718" s="5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1"/>
      <c r="O719" s="1"/>
      <c r="P719" s="1"/>
      <c r="Q719" s="3"/>
      <c r="R719" s="4"/>
      <c r="S719" s="5"/>
      <c r="T719" s="5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1"/>
      <c r="O720" s="1"/>
      <c r="P720" s="1"/>
      <c r="Q720" s="3"/>
      <c r="R720" s="4"/>
      <c r="S720" s="5"/>
      <c r="T720" s="5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1"/>
      <c r="O721" s="1"/>
      <c r="P721" s="1"/>
      <c r="Q721" s="3"/>
      <c r="R721" s="4"/>
      <c r="S721" s="5"/>
      <c r="T721" s="5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1"/>
      <c r="O722" s="1"/>
      <c r="P722" s="1"/>
      <c r="Q722" s="3"/>
      <c r="R722" s="4"/>
      <c r="S722" s="5"/>
      <c r="T722" s="5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1"/>
      <c r="O723" s="1"/>
      <c r="P723" s="1"/>
      <c r="Q723" s="3"/>
      <c r="R723" s="4"/>
      <c r="S723" s="5"/>
      <c r="T723" s="5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1"/>
      <c r="O724" s="1"/>
      <c r="P724" s="1"/>
      <c r="Q724" s="3"/>
      <c r="R724" s="4"/>
      <c r="S724" s="5"/>
      <c r="T724" s="5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1"/>
      <c r="O725" s="1"/>
      <c r="P725" s="1"/>
      <c r="Q725" s="3"/>
      <c r="R725" s="4"/>
      <c r="S725" s="5"/>
      <c r="T725" s="5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1"/>
      <c r="O726" s="1"/>
      <c r="P726" s="1"/>
      <c r="Q726" s="3"/>
      <c r="R726" s="4"/>
      <c r="S726" s="5"/>
      <c r="T726" s="5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1"/>
      <c r="O727" s="1"/>
      <c r="P727" s="1"/>
      <c r="Q727" s="3"/>
      <c r="R727" s="4"/>
      <c r="S727" s="5"/>
      <c r="T727" s="5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1"/>
      <c r="O728" s="1"/>
      <c r="P728" s="1"/>
      <c r="Q728" s="3"/>
      <c r="R728" s="4"/>
      <c r="S728" s="5"/>
      <c r="T728" s="5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1"/>
      <c r="O729" s="1"/>
      <c r="P729" s="1"/>
      <c r="Q729" s="3"/>
      <c r="R729" s="4"/>
      <c r="S729" s="5"/>
      <c r="T729" s="5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1"/>
      <c r="O730" s="1"/>
      <c r="P730" s="1"/>
      <c r="Q730" s="3"/>
      <c r="R730" s="4"/>
      <c r="S730" s="5"/>
      <c r="T730" s="5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1"/>
      <c r="O731" s="1"/>
      <c r="P731" s="1"/>
      <c r="Q731" s="3"/>
      <c r="R731" s="4"/>
      <c r="S731" s="5"/>
      <c r="T731" s="5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1"/>
      <c r="O732" s="1"/>
      <c r="P732" s="1"/>
      <c r="Q732" s="3"/>
      <c r="R732" s="4"/>
      <c r="S732" s="5"/>
      <c r="T732" s="5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1"/>
      <c r="O733" s="1"/>
      <c r="P733" s="1"/>
      <c r="Q733" s="3"/>
      <c r="R733" s="4"/>
      <c r="S733" s="5"/>
      <c r="T733" s="5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1"/>
      <c r="O734" s="1"/>
      <c r="P734" s="1"/>
      <c r="Q734" s="3"/>
      <c r="R734" s="4"/>
      <c r="S734" s="5"/>
      <c r="T734" s="5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1"/>
      <c r="O735" s="1"/>
      <c r="P735" s="1"/>
      <c r="Q735" s="3"/>
      <c r="R735" s="4"/>
      <c r="S735" s="5"/>
      <c r="T735" s="5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1"/>
      <c r="O736" s="1"/>
      <c r="P736" s="1"/>
      <c r="Q736" s="3"/>
      <c r="R736" s="4"/>
      <c r="S736" s="5"/>
      <c r="T736" s="5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1"/>
      <c r="O737" s="1"/>
      <c r="P737" s="1"/>
      <c r="Q737" s="3"/>
      <c r="R737" s="4"/>
      <c r="S737" s="5"/>
      <c r="T737" s="5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1"/>
      <c r="O738" s="1"/>
      <c r="P738" s="1"/>
      <c r="Q738" s="3"/>
      <c r="R738" s="4"/>
      <c r="S738" s="5"/>
      <c r="T738" s="5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1"/>
      <c r="O739" s="1"/>
      <c r="P739" s="1"/>
      <c r="Q739" s="3"/>
      <c r="R739" s="4"/>
      <c r="S739" s="5"/>
      <c r="T739" s="5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1"/>
      <c r="O740" s="1"/>
      <c r="P740" s="1"/>
      <c r="Q740" s="3"/>
      <c r="R740" s="4"/>
      <c r="S740" s="5"/>
      <c r="T740" s="5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1"/>
      <c r="O741" s="1"/>
      <c r="P741" s="1"/>
      <c r="Q741" s="3"/>
      <c r="R741" s="4"/>
      <c r="S741" s="5"/>
      <c r="T741" s="5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1"/>
      <c r="O742" s="1"/>
      <c r="P742" s="1"/>
      <c r="Q742" s="3"/>
      <c r="R742" s="4"/>
      <c r="S742" s="5"/>
      <c r="T742" s="5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1"/>
      <c r="O743" s="1"/>
      <c r="P743" s="1"/>
      <c r="Q743" s="3"/>
      <c r="R743" s="4"/>
      <c r="S743" s="5"/>
      <c r="T743" s="5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1"/>
      <c r="O744" s="1"/>
      <c r="P744" s="1"/>
      <c r="Q744" s="3"/>
      <c r="R744" s="4"/>
      <c r="S744" s="5"/>
      <c r="T744" s="5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1"/>
      <c r="O745" s="1"/>
      <c r="P745" s="1"/>
      <c r="Q745" s="3"/>
      <c r="R745" s="4"/>
      <c r="S745" s="5"/>
      <c r="T745" s="5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1"/>
      <c r="O746" s="1"/>
      <c r="P746" s="1"/>
      <c r="Q746" s="3"/>
      <c r="R746" s="4"/>
      <c r="S746" s="5"/>
      <c r="T746" s="5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1"/>
      <c r="O747" s="1"/>
      <c r="P747" s="1"/>
      <c r="Q747" s="3"/>
      <c r="R747" s="4"/>
      <c r="S747" s="5"/>
      <c r="T747" s="5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1"/>
      <c r="O748" s="1"/>
      <c r="P748" s="1"/>
      <c r="Q748" s="3"/>
      <c r="R748" s="4"/>
      <c r="S748" s="5"/>
      <c r="T748" s="5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1"/>
      <c r="O749" s="1"/>
      <c r="P749" s="1"/>
      <c r="Q749" s="3"/>
      <c r="R749" s="4"/>
      <c r="S749" s="5"/>
      <c r="T749" s="5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1"/>
      <c r="O750" s="1"/>
      <c r="P750" s="1"/>
      <c r="Q750" s="3"/>
      <c r="R750" s="4"/>
      <c r="S750" s="5"/>
      <c r="T750" s="5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1"/>
      <c r="O751" s="1"/>
      <c r="P751" s="1"/>
      <c r="Q751" s="3"/>
      <c r="R751" s="4"/>
      <c r="S751" s="5"/>
      <c r="T751" s="5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1"/>
      <c r="O752" s="1"/>
      <c r="P752" s="1"/>
      <c r="Q752" s="3"/>
      <c r="R752" s="4"/>
      <c r="S752" s="5"/>
      <c r="T752" s="5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1"/>
      <c r="O753" s="1"/>
      <c r="P753" s="1"/>
      <c r="Q753" s="3"/>
      <c r="R753" s="4"/>
      <c r="S753" s="5"/>
      <c r="T753" s="5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1"/>
      <c r="O754" s="1"/>
      <c r="P754" s="1"/>
      <c r="Q754" s="3"/>
      <c r="R754" s="4"/>
      <c r="S754" s="5"/>
      <c r="T754" s="5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1"/>
      <c r="O755" s="1"/>
      <c r="P755" s="1"/>
      <c r="Q755" s="3"/>
      <c r="R755" s="4"/>
      <c r="S755" s="5"/>
      <c r="T755" s="5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1"/>
      <c r="O756" s="1"/>
      <c r="P756" s="1"/>
      <c r="Q756" s="3"/>
      <c r="R756" s="4"/>
      <c r="S756" s="5"/>
      <c r="T756" s="5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1"/>
      <c r="O757" s="1"/>
      <c r="P757" s="1"/>
      <c r="Q757" s="3"/>
      <c r="R757" s="4"/>
      <c r="S757" s="5"/>
      <c r="T757" s="5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1"/>
      <c r="O758" s="1"/>
      <c r="P758" s="1"/>
      <c r="Q758" s="3"/>
      <c r="R758" s="4"/>
      <c r="S758" s="5"/>
      <c r="T758" s="5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1"/>
      <c r="O759" s="1"/>
      <c r="P759" s="1"/>
      <c r="Q759" s="3"/>
      <c r="R759" s="4"/>
      <c r="S759" s="5"/>
      <c r="T759" s="5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1"/>
      <c r="O760" s="1"/>
      <c r="P760" s="1"/>
      <c r="Q760" s="3"/>
      <c r="R760" s="4"/>
      <c r="S760" s="5"/>
      <c r="T760" s="5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1"/>
      <c r="O761" s="1"/>
      <c r="P761" s="1"/>
      <c r="Q761" s="3"/>
      <c r="R761" s="4"/>
      <c r="S761" s="5"/>
      <c r="T761" s="5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1"/>
      <c r="O762" s="1"/>
      <c r="P762" s="1"/>
      <c r="Q762" s="3"/>
      <c r="R762" s="4"/>
      <c r="S762" s="5"/>
      <c r="T762" s="5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1"/>
      <c r="O763" s="1"/>
      <c r="P763" s="1"/>
      <c r="Q763" s="3"/>
      <c r="R763" s="4"/>
      <c r="S763" s="5"/>
      <c r="T763" s="5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1"/>
      <c r="O764" s="1"/>
      <c r="P764" s="1"/>
      <c r="Q764" s="3"/>
      <c r="R764" s="4"/>
      <c r="S764" s="5"/>
      <c r="T764" s="5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1"/>
      <c r="O765" s="1"/>
      <c r="P765" s="1"/>
      <c r="Q765" s="3"/>
      <c r="R765" s="4"/>
      <c r="S765" s="5"/>
      <c r="T765" s="5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1"/>
      <c r="O766" s="1"/>
      <c r="P766" s="1"/>
      <c r="Q766" s="3"/>
      <c r="R766" s="4"/>
      <c r="S766" s="5"/>
      <c r="T766" s="5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1"/>
      <c r="O767" s="1"/>
      <c r="P767" s="1"/>
      <c r="Q767" s="3"/>
      <c r="R767" s="4"/>
      <c r="S767" s="5"/>
      <c r="T767" s="5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1"/>
      <c r="O768" s="1"/>
      <c r="P768" s="1"/>
      <c r="Q768" s="3"/>
      <c r="R768" s="4"/>
      <c r="S768" s="5"/>
      <c r="T768" s="5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1"/>
      <c r="O769" s="1"/>
      <c r="P769" s="1"/>
      <c r="Q769" s="3"/>
      <c r="R769" s="4"/>
      <c r="S769" s="5"/>
      <c r="T769" s="5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1"/>
      <c r="O770" s="1"/>
      <c r="P770" s="1"/>
      <c r="Q770" s="3"/>
      <c r="R770" s="4"/>
      <c r="S770" s="5"/>
      <c r="T770" s="5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1"/>
      <c r="O771" s="1"/>
      <c r="P771" s="1"/>
      <c r="Q771" s="3"/>
      <c r="R771" s="4"/>
      <c r="S771" s="5"/>
      <c r="T771" s="5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1"/>
      <c r="O772" s="1"/>
      <c r="P772" s="1"/>
      <c r="Q772" s="3"/>
      <c r="R772" s="4"/>
      <c r="S772" s="5"/>
      <c r="T772" s="5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1"/>
      <c r="O773" s="1"/>
      <c r="P773" s="1"/>
      <c r="Q773" s="3"/>
      <c r="R773" s="4"/>
      <c r="S773" s="5"/>
      <c r="T773" s="5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1"/>
      <c r="O774" s="1"/>
      <c r="P774" s="1"/>
      <c r="Q774" s="3"/>
      <c r="R774" s="4"/>
      <c r="S774" s="5"/>
      <c r="T774" s="5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1"/>
      <c r="O775" s="1"/>
      <c r="P775" s="1"/>
      <c r="Q775" s="3"/>
      <c r="R775" s="4"/>
      <c r="S775" s="5"/>
      <c r="T775" s="5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1"/>
      <c r="O776" s="1"/>
      <c r="P776" s="1"/>
      <c r="Q776" s="3"/>
      <c r="R776" s="4"/>
      <c r="S776" s="5"/>
      <c r="T776" s="5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1"/>
      <c r="O777" s="1"/>
      <c r="P777" s="1"/>
      <c r="Q777" s="3"/>
      <c r="R777" s="4"/>
      <c r="S777" s="5"/>
      <c r="T777" s="5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1"/>
      <c r="O778" s="1"/>
      <c r="P778" s="1"/>
      <c r="Q778" s="3"/>
      <c r="R778" s="4"/>
      <c r="S778" s="5"/>
      <c r="T778" s="5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1"/>
      <c r="O779" s="1"/>
      <c r="P779" s="1"/>
      <c r="Q779" s="3"/>
      <c r="R779" s="4"/>
      <c r="S779" s="5"/>
      <c r="T779" s="5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1"/>
      <c r="O780" s="1"/>
      <c r="P780" s="1"/>
      <c r="Q780" s="3"/>
      <c r="R780" s="4"/>
      <c r="S780" s="5"/>
      <c r="T780" s="5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1"/>
      <c r="O781" s="1"/>
      <c r="P781" s="1"/>
      <c r="Q781" s="3"/>
      <c r="R781" s="4"/>
      <c r="S781" s="5"/>
      <c r="T781" s="5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1"/>
      <c r="O782" s="1"/>
      <c r="P782" s="1"/>
      <c r="Q782" s="3"/>
      <c r="R782" s="4"/>
      <c r="S782" s="5"/>
      <c r="T782" s="5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1"/>
      <c r="O783" s="1"/>
      <c r="P783" s="1"/>
      <c r="Q783" s="3"/>
      <c r="R783" s="4"/>
      <c r="S783" s="5"/>
      <c r="T783" s="5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1"/>
      <c r="O784" s="1"/>
      <c r="P784" s="1"/>
      <c r="Q784" s="3"/>
      <c r="R784" s="4"/>
      <c r="S784" s="5"/>
      <c r="T784" s="5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1"/>
      <c r="O785" s="1"/>
      <c r="P785" s="1"/>
      <c r="Q785" s="3"/>
      <c r="R785" s="4"/>
      <c r="S785" s="5"/>
      <c r="T785" s="5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1"/>
      <c r="O786" s="1"/>
      <c r="P786" s="1"/>
      <c r="Q786" s="3"/>
      <c r="R786" s="4"/>
      <c r="S786" s="5"/>
      <c r="T786" s="5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1"/>
      <c r="O787" s="1"/>
      <c r="P787" s="1"/>
      <c r="Q787" s="3"/>
      <c r="R787" s="4"/>
      <c r="S787" s="5"/>
      <c r="T787" s="5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1"/>
      <c r="O788" s="1"/>
      <c r="P788" s="1"/>
      <c r="Q788" s="3"/>
      <c r="R788" s="4"/>
      <c r="S788" s="5"/>
      <c r="T788" s="5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1"/>
      <c r="O789" s="1"/>
      <c r="P789" s="1"/>
      <c r="Q789" s="3"/>
      <c r="R789" s="4"/>
      <c r="S789" s="5"/>
      <c r="T789" s="5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1"/>
      <c r="O790" s="1"/>
      <c r="P790" s="1"/>
      <c r="Q790" s="3"/>
      <c r="R790" s="4"/>
      <c r="S790" s="5"/>
      <c r="T790" s="5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1"/>
      <c r="O791" s="1"/>
      <c r="P791" s="1"/>
      <c r="Q791" s="3"/>
      <c r="R791" s="4"/>
      <c r="S791" s="5"/>
      <c r="T791" s="5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1"/>
      <c r="O792" s="1"/>
      <c r="P792" s="1"/>
      <c r="Q792" s="3"/>
      <c r="R792" s="4"/>
      <c r="S792" s="5"/>
      <c r="T792" s="5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1"/>
      <c r="O793" s="1"/>
      <c r="P793" s="1"/>
      <c r="Q793" s="3"/>
      <c r="R793" s="4"/>
      <c r="S793" s="5"/>
      <c r="T793" s="5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1"/>
      <c r="O794" s="1"/>
      <c r="P794" s="1"/>
      <c r="Q794" s="3"/>
      <c r="R794" s="4"/>
      <c r="S794" s="5"/>
      <c r="T794" s="5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1"/>
      <c r="O795" s="1"/>
      <c r="P795" s="1"/>
      <c r="Q795" s="3"/>
      <c r="R795" s="4"/>
      <c r="S795" s="5"/>
      <c r="T795" s="5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1"/>
      <c r="O796" s="1"/>
      <c r="P796" s="1"/>
      <c r="Q796" s="3"/>
      <c r="R796" s="4"/>
      <c r="S796" s="5"/>
      <c r="T796" s="5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1"/>
      <c r="O797" s="1"/>
      <c r="P797" s="1"/>
      <c r="Q797" s="3"/>
      <c r="R797" s="4"/>
      <c r="S797" s="5"/>
      <c r="T797" s="5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1"/>
      <c r="O798" s="1"/>
      <c r="P798" s="1"/>
      <c r="Q798" s="3"/>
      <c r="R798" s="4"/>
      <c r="S798" s="5"/>
      <c r="T798" s="5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1"/>
      <c r="O799" s="1"/>
      <c r="P799" s="1"/>
      <c r="Q799" s="3"/>
      <c r="R799" s="4"/>
      <c r="S799" s="5"/>
      <c r="T799" s="5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1"/>
      <c r="O800" s="1"/>
      <c r="P800" s="1"/>
      <c r="Q800" s="3"/>
      <c r="R800" s="4"/>
      <c r="S800" s="5"/>
      <c r="T800" s="5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1"/>
      <c r="O801" s="1"/>
      <c r="P801" s="1"/>
      <c r="Q801" s="3"/>
      <c r="R801" s="4"/>
      <c r="S801" s="5"/>
      <c r="T801" s="5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1"/>
      <c r="O802" s="1"/>
      <c r="P802" s="1"/>
      <c r="Q802" s="3"/>
      <c r="R802" s="4"/>
      <c r="S802" s="5"/>
      <c r="T802" s="5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1"/>
      <c r="O803" s="1"/>
      <c r="P803" s="1"/>
      <c r="Q803" s="3"/>
      <c r="R803" s="4"/>
      <c r="S803" s="5"/>
      <c r="T803" s="5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1"/>
      <c r="O804" s="1"/>
      <c r="P804" s="1"/>
      <c r="Q804" s="3"/>
      <c r="R804" s="4"/>
      <c r="S804" s="5"/>
      <c r="T804" s="5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1"/>
      <c r="O805" s="1"/>
      <c r="P805" s="1"/>
      <c r="Q805" s="3"/>
      <c r="R805" s="4"/>
      <c r="S805" s="5"/>
      <c r="T805" s="5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1"/>
      <c r="O806" s="1"/>
      <c r="P806" s="1"/>
      <c r="Q806" s="3"/>
      <c r="R806" s="4"/>
      <c r="S806" s="5"/>
      <c r="T806" s="5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1"/>
      <c r="O807" s="1"/>
      <c r="P807" s="1"/>
      <c r="Q807" s="3"/>
      <c r="R807" s="4"/>
      <c r="S807" s="5"/>
      <c r="T807" s="5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1"/>
      <c r="O808" s="1"/>
      <c r="P808" s="1"/>
      <c r="Q808" s="3"/>
      <c r="R808" s="4"/>
      <c r="S808" s="5"/>
      <c r="T808" s="5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1"/>
      <c r="O809" s="1"/>
      <c r="P809" s="1"/>
      <c r="Q809" s="3"/>
      <c r="R809" s="4"/>
      <c r="S809" s="5"/>
      <c r="T809" s="5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1"/>
      <c r="O810" s="1"/>
      <c r="P810" s="1"/>
      <c r="Q810" s="3"/>
      <c r="R810" s="4"/>
      <c r="S810" s="5"/>
      <c r="T810" s="5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1"/>
      <c r="O811" s="1"/>
      <c r="P811" s="1"/>
      <c r="Q811" s="3"/>
      <c r="R811" s="4"/>
      <c r="S811" s="5"/>
      <c r="T811" s="5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1"/>
      <c r="O812" s="1"/>
      <c r="P812" s="1"/>
      <c r="Q812" s="3"/>
      <c r="R812" s="4"/>
      <c r="S812" s="5"/>
      <c r="T812" s="5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1"/>
      <c r="O813" s="1"/>
      <c r="P813" s="1"/>
      <c r="Q813" s="3"/>
      <c r="R813" s="4"/>
      <c r="S813" s="5"/>
      <c r="T813" s="5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1"/>
      <c r="O814" s="1"/>
      <c r="P814" s="1"/>
      <c r="Q814" s="3"/>
      <c r="R814" s="4"/>
      <c r="S814" s="5"/>
      <c r="T814" s="5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1"/>
      <c r="O815" s="1"/>
      <c r="P815" s="1"/>
      <c r="Q815" s="3"/>
      <c r="R815" s="4"/>
      <c r="S815" s="5"/>
      <c r="T815" s="5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1"/>
      <c r="O816" s="1"/>
      <c r="P816" s="1"/>
      <c r="Q816" s="3"/>
      <c r="R816" s="4"/>
      <c r="S816" s="5"/>
      <c r="T816" s="5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1"/>
      <c r="O817" s="1"/>
      <c r="P817" s="1"/>
      <c r="Q817" s="3"/>
      <c r="R817" s="4"/>
      <c r="S817" s="5"/>
      <c r="T817" s="5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1"/>
      <c r="O818" s="1"/>
      <c r="P818" s="1"/>
      <c r="Q818" s="3"/>
      <c r="R818" s="4"/>
      <c r="S818" s="5"/>
      <c r="T818" s="5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1"/>
      <c r="O819" s="1"/>
      <c r="P819" s="1"/>
      <c r="Q819" s="3"/>
      <c r="R819" s="4"/>
      <c r="S819" s="5"/>
      <c r="T819" s="5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1"/>
      <c r="O820" s="1"/>
      <c r="P820" s="1"/>
      <c r="Q820" s="3"/>
      <c r="R820" s="4"/>
      <c r="S820" s="5"/>
      <c r="T820" s="5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1"/>
      <c r="O821" s="1"/>
      <c r="P821" s="1"/>
      <c r="Q821" s="3"/>
      <c r="R821" s="4"/>
      <c r="S821" s="5"/>
      <c r="T821" s="5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1"/>
      <c r="O822" s="1"/>
      <c r="P822" s="1"/>
      <c r="Q822" s="3"/>
      <c r="R822" s="4"/>
      <c r="S822" s="5"/>
      <c r="T822" s="5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1"/>
      <c r="O823" s="1"/>
      <c r="P823" s="1"/>
      <c r="Q823" s="3"/>
      <c r="R823" s="4"/>
      <c r="S823" s="5"/>
      <c r="T823" s="5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1"/>
      <c r="O824" s="1"/>
      <c r="P824" s="1"/>
      <c r="Q824" s="3"/>
      <c r="R824" s="4"/>
      <c r="S824" s="5"/>
      <c r="T824" s="5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1"/>
      <c r="O825" s="1"/>
      <c r="P825" s="1"/>
      <c r="Q825" s="3"/>
      <c r="R825" s="4"/>
      <c r="S825" s="5"/>
      <c r="T825" s="5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1"/>
      <c r="O826" s="1"/>
      <c r="P826" s="1"/>
      <c r="Q826" s="3"/>
      <c r="R826" s="4"/>
      <c r="S826" s="5"/>
      <c r="T826" s="5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1"/>
      <c r="O827" s="1"/>
      <c r="P827" s="1"/>
      <c r="Q827" s="3"/>
      <c r="R827" s="4"/>
      <c r="S827" s="5"/>
      <c r="T827" s="5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1"/>
      <c r="O828" s="1"/>
      <c r="P828" s="1"/>
      <c r="Q828" s="3"/>
      <c r="R828" s="4"/>
      <c r="S828" s="5"/>
      <c r="T828" s="5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1"/>
      <c r="O829" s="1"/>
      <c r="P829" s="1"/>
      <c r="Q829" s="3"/>
      <c r="R829" s="4"/>
      <c r="S829" s="5"/>
      <c r="T829" s="5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1"/>
      <c r="O830" s="1"/>
      <c r="P830" s="1"/>
      <c r="Q830" s="3"/>
      <c r="R830" s="4"/>
      <c r="S830" s="5"/>
      <c r="T830" s="5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1"/>
      <c r="O831" s="1"/>
      <c r="P831" s="1"/>
      <c r="Q831" s="3"/>
      <c r="R831" s="4"/>
      <c r="S831" s="5"/>
      <c r="T831" s="5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1"/>
      <c r="O832" s="1"/>
      <c r="P832" s="1"/>
      <c r="Q832" s="3"/>
      <c r="R832" s="4"/>
      <c r="S832" s="5"/>
      <c r="T832" s="5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1"/>
      <c r="O833" s="1"/>
      <c r="P833" s="1"/>
      <c r="Q833" s="3"/>
      <c r="R833" s="4"/>
      <c r="S833" s="5"/>
      <c r="T833" s="5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1"/>
      <c r="O834" s="1"/>
      <c r="P834" s="1"/>
      <c r="Q834" s="3"/>
      <c r="R834" s="4"/>
      <c r="S834" s="5"/>
      <c r="T834" s="5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1"/>
      <c r="O835" s="1"/>
      <c r="P835" s="1"/>
      <c r="Q835" s="3"/>
      <c r="R835" s="4"/>
      <c r="S835" s="5"/>
      <c r="T835" s="5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1"/>
      <c r="O836" s="1"/>
      <c r="P836" s="1"/>
      <c r="Q836" s="3"/>
      <c r="R836" s="4"/>
      <c r="S836" s="5"/>
      <c r="T836" s="5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1"/>
      <c r="O837" s="1"/>
      <c r="P837" s="1"/>
      <c r="Q837" s="3"/>
      <c r="R837" s="4"/>
      <c r="S837" s="5"/>
      <c r="T837" s="5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1"/>
      <c r="O838" s="1"/>
      <c r="P838" s="1"/>
      <c r="Q838" s="3"/>
      <c r="R838" s="4"/>
      <c r="S838" s="5"/>
      <c r="T838" s="5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1"/>
      <c r="O839" s="1"/>
      <c r="P839" s="1"/>
      <c r="Q839" s="3"/>
      <c r="R839" s="4"/>
      <c r="S839" s="5"/>
      <c r="T839" s="5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1"/>
      <c r="O840" s="1"/>
      <c r="P840" s="1"/>
      <c r="Q840" s="3"/>
      <c r="R840" s="4"/>
      <c r="S840" s="5"/>
      <c r="T840" s="5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1"/>
      <c r="O841" s="1"/>
      <c r="P841" s="1"/>
      <c r="Q841" s="3"/>
      <c r="R841" s="4"/>
      <c r="S841" s="5"/>
      <c r="T841" s="5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1"/>
      <c r="O842" s="1"/>
      <c r="P842" s="1"/>
      <c r="Q842" s="3"/>
      <c r="R842" s="4"/>
      <c r="S842" s="5"/>
      <c r="T842" s="5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1"/>
      <c r="O843" s="1"/>
      <c r="P843" s="1"/>
      <c r="Q843" s="3"/>
      <c r="R843" s="4"/>
      <c r="S843" s="5"/>
      <c r="T843" s="5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1"/>
      <c r="O844" s="1"/>
      <c r="P844" s="1"/>
      <c r="Q844" s="3"/>
      <c r="R844" s="4"/>
      <c r="S844" s="5"/>
      <c r="T844" s="5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1"/>
      <c r="O845" s="1"/>
      <c r="P845" s="1"/>
      <c r="Q845" s="3"/>
      <c r="R845" s="4"/>
      <c r="S845" s="5"/>
      <c r="T845" s="5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1"/>
      <c r="O846" s="1"/>
      <c r="P846" s="1"/>
      <c r="Q846" s="3"/>
      <c r="R846" s="4"/>
      <c r="S846" s="5"/>
      <c r="T846" s="5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1"/>
      <c r="O847" s="1"/>
      <c r="P847" s="1"/>
      <c r="Q847" s="3"/>
      <c r="R847" s="4"/>
      <c r="S847" s="5"/>
      <c r="T847" s="5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1"/>
      <c r="O848" s="1"/>
      <c r="P848" s="1"/>
      <c r="Q848" s="3"/>
      <c r="R848" s="4"/>
      <c r="S848" s="5"/>
      <c r="T848" s="5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1"/>
      <c r="O849" s="1"/>
      <c r="P849" s="1"/>
      <c r="Q849" s="3"/>
      <c r="R849" s="4"/>
      <c r="S849" s="5"/>
      <c r="T849" s="5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1"/>
      <c r="O850" s="1"/>
      <c r="P850" s="1"/>
      <c r="Q850" s="3"/>
      <c r="R850" s="4"/>
      <c r="S850" s="5"/>
      <c r="T850" s="5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1"/>
      <c r="O851" s="1"/>
      <c r="P851" s="1"/>
      <c r="Q851" s="3"/>
      <c r="R851" s="4"/>
      <c r="S851" s="5"/>
      <c r="T851" s="5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1"/>
      <c r="O852" s="1"/>
      <c r="P852" s="1"/>
      <c r="Q852" s="3"/>
      <c r="R852" s="4"/>
      <c r="S852" s="5"/>
      <c r="T852" s="5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1"/>
      <c r="O853" s="1"/>
      <c r="P853" s="1"/>
      <c r="Q853" s="3"/>
      <c r="R853" s="4"/>
      <c r="S853" s="5"/>
      <c r="T853" s="5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1"/>
      <c r="O854" s="1"/>
      <c r="P854" s="1"/>
      <c r="Q854" s="3"/>
      <c r="R854" s="4"/>
      <c r="S854" s="5"/>
      <c r="T854" s="5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1"/>
      <c r="O855" s="1"/>
      <c r="P855" s="1"/>
      <c r="Q855" s="3"/>
      <c r="R855" s="4"/>
      <c r="S855" s="5"/>
      <c r="T855" s="5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1"/>
      <c r="O856" s="1"/>
      <c r="P856" s="1"/>
      <c r="Q856" s="3"/>
      <c r="R856" s="4"/>
      <c r="S856" s="5"/>
      <c r="T856" s="5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1"/>
      <c r="O857" s="1"/>
      <c r="P857" s="1"/>
      <c r="Q857" s="3"/>
      <c r="R857" s="4"/>
      <c r="S857" s="5"/>
      <c r="T857" s="5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1"/>
      <c r="O858" s="1"/>
      <c r="P858" s="1"/>
      <c r="Q858" s="3"/>
      <c r="R858" s="4"/>
      <c r="S858" s="5"/>
      <c r="T858" s="5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1"/>
      <c r="O859" s="1"/>
      <c r="P859" s="1"/>
      <c r="Q859" s="3"/>
      <c r="R859" s="4"/>
      <c r="S859" s="5"/>
      <c r="T859" s="5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1"/>
      <c r="O860" s="1"/>
      <c r="P860" s="1"/>
      <c r="Q860" s="3"/>
      <c r="R860" s="4"/>
      <c r="S860" s="5"/>
      <c r="T860" s="5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1"/>
      <c r="O861" s="1"/>
      <c r="P861" s="1"/>
      <c r="Q861" s="3"/>
      <c r="R861" s="4"/>
      <c r="S861" s="5"/>
      <c r="T861" s="5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1"/>
      <c r="O862" s="1"/>
      <c r="P862" s="1"/>
      <c r="Q862" s="3"/>
      <c r="R862" s="4"/>
      <c r="S862" s="5"/>
      <c r="T862" s="5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1"/>
      <c r="O863" s="1"/>
      <c r="P863" s="1"/>
      <c r="Q863" s="3"/>
      <c r="R863" s="4"/>
      <c r="S863" s="5"/>
      <c r="T863" s="5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1"/>
      <c r="O864" s="1"/>
      <c r="P864" s="1"/>
      <c r="Q864" s="3"/>
      <c r="R864" s="4"/>
      <c r="S864" s="5"/>
      <c r="T864" s="5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1"/>
      <c r="O865" s="1"/>
      <c r="P865" s="1"/>
      <c r="Q865" s="3"/>
      <c r="R865" s="4"/>
      <c r="S865" s="5"/>
      <c r="T865" s="5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1"/>
      <c r="O866" s="1"/>
      <c r="P866" s="1"/>
      <c r="Q866" s="3"/>
      <c r="R866" s="4"/>
      <c r="S866" s="5"/>
      <c r="T866" s="5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1"/>
      <c r="O867" s="1"/>
      <c r="P867" s="1"/>
      <c r="Q867" s="3"/>
      <c r="R867" s="4"/>
      <c r="S867" s="5"/>
      <c r="T867" s="5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1"/>
      <c r="O868" s="1"/>
      <c r="P868" s="1"/>
      <c r="Q868" s="3"/>
      <c r="R868" s="4"/>
      <c r="S868" s="5"/>
      <c r="T868" s="5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1"/>
      <c r="O869" s="1"/>
      <c r="P869" s="1"/>
      <c r="Q869" s="3"/>
      <c r="R869" s="4"/>
      <c r="S869" s="5"/>
      <c r="T869" s="5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1"/>
      <c r="O870" s="1"/>
      <c r="P870" s="1"/>
      <c r="Q870" s="3"/>
      <c r="R870" s="4"/>
      <c r="S870" s="5"/>
      <c r="T870" s="5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1"/>
      <c r="O871" s="1"/>
      <c r="P871" s="1"/>
      <c r="Q871" s="3"/>
      <c r="R871" s="4"/>
      <c r="S871" s="5"/>
      <c r="T871" s="5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1"/>
      <c r="O872" s="1"/>
      <c r="P872" s="1"/>
      <c r="Q872" s="3"/>
      <c r="R872" s="4"/>
      <c r="S872" s="5"/>
      <c r="T872" s="5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1"/>
      <c r="O873" s="1"/>
      <c r="P873" s="1"/>
      <c r="Q873" s="3"/>
      <c r="R873" s="4"/>
      <c r="S873" s="5"/>
      <c r="T873" s="5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1"/>
      <c r="O874" s="1"/>
      <c r="P874" s="1"/>
      <c r="Q874" s="3"/>
      <c r="R874" s="4"/>
      <c r="S874" s="5"/>
      <c r="T874" s="5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1"/>
      <c r="O875" s="1"/>
      <c r="P875" s="1"/>
      <c r="Q875" s="3"/>
      <c r="R875" s="4"/>
      <c r="S875" s="5"/>
      <c r="T875" s="5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1"/>
      <c r="O876" s="1"/>
      <c r="P876" s="1"/>
      <c r="Q876" s="3"/>
      <c r="R876" s="4"/>
      <c r="S876" s="5"/>
      <c r="T876" s="5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1"/>
      <c r="O877" s="1"/>
      <c r="P877" s="1"/>
      <c r="Q877" s="3"/>
      <c r="R877" s="4"/>
      <c r="S877" s="5"/>
      <c r="T877" s="5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1"/>
      <c r="O878" s="1"/>
      <c r="P878" s="1"/>
      <c r="Q878" s="3"/>
      <c r="R878" s="4"/>
      <c r="S878" s="5"/>
      <c r="T878" s="5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1"/>
      <c r="O879" s="1"/>
      <c r="P879" s="1"/>
      <c r="Q879" s="3"/>
      <c r="R879" s="4"/>
      <c r="S879" s="5"/>
      <c r="T879" s="5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1"/>
      <c r="O880" s="1"/>
      <c r="P880" s="1"/>
      <c r="Q880" s="3"/>
      <c r="R880" s="4"/>
      <c r="S880" s="5"/>
      <c r="T880" s="5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1"/>
      <c r="O881" s="1"/>
      <c r="P881" s="1"/>
      <c r="Q881" s="3"/>
      <c r="R881" s="4"/>
      <c r="S881" s="5"/>
      <c r="T881" s="5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1"/>
      <c r="O882" s="1"/>
      <c r="P882" s="1"/>
      <c r="Q882" s="3"/>
      <c r="R882" s="4"/>
      <c r="S882" s="5"/>
      <c r="T882" s="5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1"/>
      <c r="O883" s="1"/>
      <c r="P883" s="1"/>
      <c r="Q883" s="3"/>
      <c r="R883" s="4"/>
      <c r="S883" s="5"/>
      <c r="T883" s="5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1"/>
      <c r="O884" s="1"/>
      <c r="P884" s="1"/>
      <c r="Q884" s="3"/>
      <c r="R884" s="4"/>
      <c r="S884" s="5"/>
      <c r="T884" s="5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1"/>
      <c r="O885" s="1"/>
      <c r="P885" s="1"/>
      <c r="Q885" s="3"/>
      <c r="R885" s="4"/>
      <c r="S885" s="5"/>
      <c r="T885" s="5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1"/>
      <c r="O886" s="1"/>
      <c r="P886" s="1"/>
      <c r="Q886" s="3"/>
      <c r="R886" s="4"/>
      <c r="S886" s="5"/>
      <c r="T886" s="5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1"/>
      <c r="O887" s="1"/>
      <c r="P887" s="1"/>
      <c r="Q887" s="3"/>
      <c r="R887" s="4"/>
      <c r="S887" s="5"/>
      <c r="T887" s="5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1"/>
      <c r="O888" s="1"/>
      <c r="P888" s="1"/>
      <c r="Q888" s="3"/>
      <c r="R888" s="4"/>
      <c r="S888" s="5"/>
      <c r="T888" s="5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1"/>
      <c r="O889" s="1"/>
      <c r="P889" s="1"/>
      <c r="Q889" s="3"/>
      <c r="R889" s="4"/>
      <c r="S889" s="5"/>
      <c r="T889" s="5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1"/>
      <c r="O890" s="1"/>
      <c r="P890" s="1"/>
      <c r="Q890" s="3"/>
      <c r="R890" s="4"/>
      <c r="S890" s="5"/>
      <c r="T890" s="5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1"/>
      <c r="O891" s="1"/>
      <c r="P891" s="1"/>
      <c r="Q891" s="3"/>
      <c r="R891" s="4"/>
      <c r="S891" s="5"/>
      <c r="T891" s="5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1"/>
      <c r="O892" s="1"/>
      <c r="P892" s="1"/>
      <c r="Q892" s="3"/>
      <c r="R892" s="4"/>
      <c r="S892" s="5"/>
      <c r="T892" s="5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1"/>
      <c r="O893" s="1"/>
      <c r="P893" s="1"/>
      <c r="Q893" s="3"/>
      <c r="R893" s="4"/>
      <c r="S893" s="5"/>
      <c r="T893" s="5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1"/>
      <c r="O894" s="1"/>
      <c r="P894" s="1"/>
      <c r="Q894" s="3"/>
      <c r="R894" s="4"/>
      <c r="S894" s="5"/>
      <c r="T894" s="5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1"/>
      <c r="O895" s="1"/>
      <c r="P895" s="1"/>
      <c r="Q895" s="3"/>
      <c r="R895" s="4"/>
      <c r="S895" s="5"/>
      <c r="T895" s="5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1"/>
      <c r="O896" s="1"/>
      <c r="P896" s="1"/>
      <c r="Q896" s="3"/>
      <c r="R896" s="4"/>
      <c r="S896" s="5"/>
      <c r="T896" s="5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1"/>
      <c r="O897" s="1"/>
      <c r="P897" s="1"/>
      <c r="Q897" s="3"/>
      <c r="R897" s="4"/>
      <c r="S897" s="5"/>
      <c r="T897" s="5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1"/>
      <c r="O898" s="1"/>
      <c r="P898" s="1"/>
      <c r="Q898" s="3"/>
      <c r="R898" s="4"/>
      <c r="S898" s="5"/>
      <c r="T898" s="5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1"/>
      <c r="O899" s="1"/>
      <c r="P899" s="1"/>
      <c r="Q899" s="3"/>
      <c r="R899" s="4"/>
      <c r="S899" s="5"/>
      <c r="T899" s="5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1"/>
      <c r="O900" s="1"/>
      <c r="P900" s="1"/>
      <c r="Q900" s="3"/>
      <c r="R900" s="4"/>
      <c r="S900" s="5"/>
      <c r="T900" s="5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1"/>
      <c r="O901" s="1"/>
      <c r="P901" s="1"/>
      <c r="Q901" s="3"/>
      <c r="R901" s="4"/>
      <c r="S901" s="5"/>
      <c r="T901" s="5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1"/>
      <c r="O902" s="1"/>
      <c r="P902" s="1"/>
      <c r="Q902" s="3"/>
      <c r="R902" s="4"/>
      <c r="S902" s="5"/>
      <c r="T902" s="5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1"/>
      <c r="O903" s="1"/>
      <c r="P903" s="1"/>
      <c r="Q903" s="3"/>
      <c r="R903" s="4"/>
      <c r="S903" s="5"/>
      <c r="T903" s="5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1"/>
      <c r="O904" s="1"/>
      <c r="P904" s="1"/>
      <c r="Q904" s="3"/>
      <c r="R904" s="4"/>
      <c r="S904" s="5"/>
      <c r="T904" s="5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1"/>
      <c r="O905" s="1"/>
      <c r="P905" s="1"/>
      <c r="Q905" s="3"/>
      <c r="R905" s="4"/>
      <c r="S905" s="5"/>
      <c r="T905" s="5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1"/>
      <c r="O906" s="1"/>
      <c r="P906" s="1"/>
      <c r="Q906" s="3"/>
      <c r="R906" s="4"/>
      <c r="S906" s="5"/>
      <c r="T906" s="5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1"/>
      <c r="O907" s="1"/>
      <c r="P907" s="1"/>
      <c r="Q907" s="3"/>
      <c r="R907" s="4"/>
      <c r="S907" s="5"/>
      <c r="T907" s="5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1"/>
      <c r="O908" s="1"/>
      <c r="P908" s="1"/>
      <c r="Q908" s="3"/>
      <c r="R908" s="4"/>
      <c r="S908" s="5"/>
      <c r="T908" s="5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1"/>
      <c r="O909" s="1"/>
      <c r="P909" s="1"/>
      <c r="Q909" s="3"/>
      <c r="R909" s="4"/>
      <c r="S909" s="5"/>
      <c r="T909" s="5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1"/>
      <c r="O910" s="1"/>
      <c r="P910" s="1"/>
      <c r="Q910" s="3"/>
      <c r="R910" s="4"/>
      <c r="S910" s="5"/>
      <c r="T910" s="5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1"/>
      <c r="O911" s="1"/>
      <c r="P911" s="1"/>
      <c r="Q911" s="3"/>
      <c r="R911" s="4"/>
      <c r="S911" s="5"/>
      <c r="T911" s="5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1"/>
      <c r="O912" s="1"/>
      <c r="P912" s="1"/>
      <c r="Q912" s="3"/>
      <c r="R912" s="4"/>
      <c r="S912" s="5"/>
      <c r="T912" s="5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1"/>
      <c r="O913" s="1"/>
      <c r="P913" s="1"/>
      <c r="Q913" s="3"/>
      <c r="R913" s="4"/>
      <c r="S913" s="5"/>
      <c r="T913" s="5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1"/>
      <c r="O914" s="1"/>
      <c r="P914" s="1"/>
      <c r="Q914" s="3"/>
      <c r="R914" s="4"/>
      <c r="S914" s="5"/>
      <c r="T914" s="5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1"/>
      <c r="O915" s="1"/>
      <c r="P915" s="1"/>
      <c r="Q915" s="3"/>
      <c r="R915" s="4"/>
      <c r="S915" s="5"/>
      <c r="T915" s="5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1"/>
      <c r="O916" s="1"/>
      <c r="P916" s="1"/>
      <c r="Q916" s="3"/>
      <c r="R916" s="4"/>
      <c r="S916" s="5"/>
      <c r="T916" s="5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1"/>
      <c r="O917" s="1"/>
      <c r="P917" s="1"/>
      <c r="Q917" s="3"/>
      <c r="R917" s="4"/>
      <c r="S917" s="5"/>
      <c r="T917" s="5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1"/>
      <c r="O918" s="1"/>
      <c r="P918" s="1"/>
      <c r="Q918" s="3"/>
      <c r="R918" s="4"/>
      <c r="S918" s="5"/>
      <c r="T918" s="5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1"/>
      <c r="O919" s="1"/>
      <c r="P919" s="1"/>
      <c r="Q919" s="3"/>
      <c r="R919" s="4"/>
      <c r="S919" s="5"/>
      <c r="T919" s="5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1"/>
      <c r="O920" s="1"/>
      <c r="P920" s="1"/>
      <c r="Q920" s="3"/>
      <c r="R920" s="4"/>
      <c r="S920" s="5"/>
      <c r="T920" s="5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1"/>
      <c r="O921" s="1"/>
      <c r="P921" s="1"/>
      <c r="Q921" s="3"/>
      <c r="R921" s="4"/>
      <c r="S921" s="5"/>
      <c r="T921" s="5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1"/>
      <c r="O922" s="1"/>
      <c r="P922" s="1"/>
      <c r="Q922" s="3"/>
      <c r="R922" s="4"/>
      <c r="S922" s="5"/>
      <c r="T922" s="5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1"/>
      <c r="O923" s="1"/>
      <c r="P923" s="1"/>
      <c r="Q923" s="3"/>
      <c r="R923" s="4"/>
      <c r="S923" s="5"/>
      <c r="T923" s="5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1"/>
      <c r="O924" s="1"/>
      <c r="P924" s="1"/>
      <c r="Q924" s="3"/>
      <c r="R924" s="4"/>
      <c r="S924" s="5"/>
      <c r="T924" s="5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1"/>
      <c r="O925" s="1"/>
      <c r="P925" s="1"/>
      <c r="Q925" s="3"/>
      <c r="R925" s="4"/>
      <c r="S925" s="5"/>
      <c r="T925" s="5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1"/>
      <c r="O926" s="1"/>
      <c r="P926" s="1"/>
      <c r="Q926" s="3"/>
      <c r="R926" s="4"/>
      <c r="S926" s="5"/>
      <c r="T926" s="5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1"/>
      <c r="O927" s="1"/>
      <c r="P927" s="1"/>
      <c r="Q927" s="3"/>
      <c r="R927" s="4"/>
      <c r="S927" s="5"/>
      <c r="T927" s="5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1"/>
      <c r="O928" s="1"/>
      <c r="P928" s="1"/>
      <c r="Q928" s="3"/>
      <c r="R928" s="4"/>
      <c r="S928" s="5"/>
      <c r="T928" s="5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1"/>
      <c r="O929" s="1"/>
      <c r="P929" s="1"/>
      <c r="Q929" s="3"/>
      <c r="R929" s="4"/>
      <c r="S929" s="5"/>
      <c r="T929" s="5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1"/>
      <c r="O930" s="1"/>
      <c r="P930" s="1"/>
      <c r="Q930" s="3"/>
      <c r="R930" s="4"/>
      <c r="S930" s="5"/>
      <c r="T930" s="5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1"/>
      <c r="O931" s="1"/>
      <c r="P931" s="1"/>
      <c r="Q931" s="3"/>
      <c r="R931" s="4"/>
      <c r="S931" s="5"/>
      <c r="T931" s="5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1"/>
      <c r="O932" s="1"/>
      <c r="P932" s="1"/>
      <c r="Q932" s="3"/>
      <c r="R932" s="4"/>
      <c r="S932" s="5"/>
      <c r="T932" s="5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1"/>
      <c r="O933" s="1"/>
      <c r="P933" s="1"/>
      <c r="Q933" s="3"/>
      <c r="R933" s="4"/>
      <c r="S933" s="5"/>
      <c r="T933" s="5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1"/>
      <c r="O934" s="1"/>
      <c r="P934" s="1"/>
      <c r="Q934" s="3"/>
      <c r="R934" s="4"/>
      <c r="S934" s="5"/>
      <c r="T934" s="5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1"/>
      <c r="O935" s="1"/>
      <c r="P935" s="1"/>
      <c r="Q935" s="3"/>
      <c r="R935" s="4"/>
      <c r="S935" s="5"/>
      <c r="T935" s="5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1"/>
      <c r="O936" s="1"/>
      <c r="P936" s="1"/>
      <c r="Q936" s="3"/>
      <c r="R936" s="4"/>
      <c r="S936" s="5"/>
      <c r="T936" s="5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1"/>
      <c r="O937" s="1"/>
      <c r="P937" s="1"/>
      <c r="Q937" s="3"/>
      <c r="R937" s="4"/>
      <c r="S937" s="5"/>
      <c r="T937" s="5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1"/>
      <c r="O938" s="1"/>
      <c r="P938" s="1"/>
      <c r="Q938" s="3"/>
      <c r="R938" s="4"/>
      <c r="S938" s="5"/>
      <c r="T938" s="5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1"/>
      <c r="O939" s="1"/>
      <c r="P939" s="1"/>
      <c r="Q939" s="3"/>
      <c r="R939" s="4"/>
      <c r="S939" s="5"/>
      <c r="T939" s="5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1"/>
      <c r="O940" s="1"/>
      <c r="P940" s="1"/>
      <c r="Q940" s="3"/>
      <c r="R940" s="4"/>
      <c r="S940" s="5"/>
      <c r="T940" s="5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1"/>
      <c r="O941" s="1"/>
      <c r="P941" s="1"/>
      <c r="Q941" s="3"/>
      <c r="R941" s="4"/>
      <c r="S941" s="5"/>
      <c r="T941" s="5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1"/>
      <c r="O942" s="1"/>
      <c r="P942" s="1"/>
      <c r="Q942" s="3"/>
      <c r="R942" s="4"/>
      <c r="S942" s="5"/>
      <c r="T942" s="5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1"/>
      <c r="O943" s="1"/>
      <c r="P943" s="1"/>
      <c r="Q943" s="3"/>
      <c r="R943" s="4"/>
      <c r="S943" s="5"/>
      <c r="T943" s="5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1"/>
      <c r="O944" s="1"/>
      <c r="P944" s="1"/>
      <c r="Q944" s="3"/>
      <c r="R944" s="4"/>
      <c r="S944" s="5"/>
      <c r="T944" s="5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1"/>
      <c r="O945" s="1"/>
      <c r="P945" s="1"/>
      <c r="Q945" s="3"/>
      <c r="R945" s="4"/>
      <c r="S945" s="5"/>
      <c r="T945" s="5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1"/>
      <c r="O946" s="1"/>
      <c r="P946" s="1"/>
      <c r="Q946" s="3"/>
      <c r="R946" s="4"/>
      <c r="S946" s="5"/>
      <c r="T946" s="5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1"/>
      <c r="O947" s="1"/>
      <c r="P947" s="1"/>
      <c r="Q947" s="3"/>
      <c r="R947" s="4"/>
      <c r="S947" s="5"/>
      <c r="T947" s="5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1"/>
      <c r="O948" s="1"/>
      <c r="P948" s="1"/>
      <c r="Q948" s="3"/>
      <c r="R948" s="4"/>
      <c r="S948" s="5"/>
      <c r="T948" s="5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1"/>
      <c r="O949" s="1"/>
      <c r="P949" s="1"/>
      <c r="Q949" s="3"/>
      <c r="R949" s="4"/>
      <c r="S949" s="5"/>
      <c r="T949" s="5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1"/>
      <c r="O950" s="1"/>
      <c r="P950" s="1"/>
      <c r="Q950" s="3"/>
      <c r="R950" s="4"/>
      <c r="S950" s="5"/>
      <c r="T950" s="5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1"/>
      <c r="O951" s="1"/>
      <c r="P951" s="1"/>
      <c r="Q951" s="3"/>
      <c r="R951" s="4"/>
      <c r="S951" s="5"/>
      <c r="T951" s="5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1"/>
      <c r="O952" s="1"/>
      <c r="P952" s="1"/>
      <c r="Q952" s="3"/>
      <c r="R952" s="4"/>
      <c r="S952" s="5"/>
      <c r="T952" s="5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1"/>
      <c r="O953" s="1"/>
      <c r="P953" s="1"/>
      <c r="Q953" s="3"/>
      <c r="R953" s="4"/>
      <c r="S953" s="5"/>
      <c r="T953" s="5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1"/>
      <c r="O954" s="1"/>
      <c r="P954" s="1"/>
      <c r="Q954" s="3"/>
      <c r="R954" s="4"/>
      <c r="S954" s="5"/>
      <c r="T954" s="5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1"/>
      <c r="O955" s="1"/>
      <c r="P955" s="1"/>
      <c r="Q955" s="3"/>
      <c r="R955" s="4"/>
      <c r="S955" s="5"/>
      <c r="T955" s="5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1"/>
      <c r="O956" s="1"/>
      <c r="P956" s="1"/>
      <c r="Q956" s="3"/>
      <c r="R956" s="4"/>
      <c r="S956" s="5"/>
      <c r="T956" s="5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1"/>
      <c r="O957" s="1"/>
      <c r="P957" s="1"/>
      <c r="Q957" s="3"/>
      <c r="R957" s="4"/>
      <c r="S957" s="5"/>
      <c r="T957" s="5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1"/>
      <c r="O958" s="1"/>
      <c r="P958" s="1"/>
      <c r="Q958" s="3"/>
      <c r="R958" s="4"/>
      <c r="S958" s="5"/>
      <c r="T958" s="5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1"/>
      <c r="O959" s="1"/>
      <c r="P959" s="1"/>
      <c r="Q959" s="3"/>
      <c r="R959" s="4"/>
      <c r="S959" s="5"/>
      <c r="T959" s="5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1"/>
      <c r="O960" s="1"/>
      <c r="P960" s="1"/>
      <c r="Q960" s="3"/>
      <c r="R960" s="4"/>
      <c r="S960" s="5"/>
      <c r="T960" s="5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1"/>
      <c r="O961" s="1"/>
      <c r="P961" s="1"/>
      <c r="Q961" s="3"/>
      <c r="R961" s="4"/>
      <c r="S961" s="5"/>
      <c r="T961" s="5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1"/>
      <c r="O962" s="1"/>
      <c r="P962" s="1"/>
      <c r="Q962" s="3"/>
      <c r="R962" s="4"/>
      <c r="S962" s="5"/>
      <c r="T962" s="5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1"/>
      <c r="O963" s="1"/>
      <c r="P963" s="1"/>
      <c r="Q963" s="3"/>
      <c r="R963" s="4"/>
      <c r="S963" s="5"/>
      <c r="T963" s="5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1"/>
      <c r="O964" s="1"/>
      <c r="P964" s="1"/>
      <c r="Q964" s="3"/>
      <c r="R964" s="4"/>
      <c r="S964" s="5"/>
      <c r="T964" s="5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1"/>
      <c r="O965" s="1"/>
      <c r="P965" s="1"/>
      <c r="Q965" s="3"/>
      <c r="R965" s="4"/>
      <c r="S965" s="5"/>
      <c r="T965" s="5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1"/>
      <c r="O966" s="1"/>
      <c r="P966" s="1"/>
      <c r="Q966" s="3"/>
      <c r="R966" s="4"/>
      <c r="S966" s="5"/>
      <c r="T966" s="5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1"/>
      <c r="O967" s="1"/>
      <c r="P967" s="1"/>
      <c r="Q967" s="3"/>
      <c r="R967" s="4"/>
      <c r="S967" s="5"/>
      <c r="T967" s="5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1"/>
      <c r="O968" s="1"/>
      <c r="P968" s="1"/>
      <c r="Q968" s="3"/>
      <c r="R968" s="4"/>
      <c r="S968" s="5"/>
      <c r="T968" s="5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1"/>
      <c r="O969" s="1"/>
      <c r="P969" s="1"/>
      <c r="Q969" s="3"/>
      <c r="R969" s="4"/>
      <c r="S969" s="5"/>
      <c r="T969" s="5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1"/>
      <c r="O970" s="1"/>
      <c r="P970" s="1"/>
      <c r="Q970" s="3"/>
      <c r="R970" s="4"/>
      <c r="S970" s="5"/>
      <c r="T970" s="5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1"/>
      <c r="O971" s="1"/>
      <c r="P971" s="1"/>
      <c r="Q971" s="3"/>
      <c r="R971" s="4"/>
      <c r="S971" s="5"/>
      <c r="T971" s="5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1"/>
      <c r="O972" s="1"/>
      <c r="P972" s="1"/>
      <c r="Q972" s="3"/>
      <c r="R972" s="4"/>
      <c r="S972" s="5"/>
      <c r="T972" s="5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1"/>
      <c r="O973" s="1"/>
      <c r="P973" s="1"/>
      <c r="Q973" s="3"/>
      <c r="R973" s="4"/>
      <c r="S973" s="5"/>
      <c r="T973" s="5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1"/>
      <c r="O974" s="1"/>
      <c r="P974" s="1"/>
      <c r="Q974" s="3"/>
      <c r="R974" s="4"/>
      <c r="S974" s="5"/>
      <c r="T974" s="5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1"/>
      <c r="O975" s="1"/>
      <c r="P975" s="1"/>
      <c r="Q975" s="3"/>
      <c r="R975" s="4"/>
      <c r="S975" s="5"/>
      <c r="T975" s="5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1"/>
      <c r="O976" s="1"/>
      <c r="P976" s="1"/>
      <c r="Q976" s="3"/>
      <c r="R976" s="4"/>
      <c r="S976" s="5"/>
      <c r="T976" s="5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1"/>
      <c r="O977" s="1"/>
      <c r="P977" s="1"/>
      <c r="Q977" s="3"/>
      <c r="R977" s="4"/>
      <c r="S977" s="5"/>
      <c r="T977" s="5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1"/>
      <c r="O978" s="1"/>
      <c r="P978" s="1"/>
      <c r="Q978" s="3"/>
      <c r="R978" s="4"/>
      <c r="S978" s="5"/>
      <c r="T978" s="5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1"/>
      <c r="O979" s="1"/>
      <c r="P979" s="1"/>
      <c r="Q979" s="3"/>
      <c r="R979" s="4"/>
      <c r="S979" s="5"/>
      <c r="T979" s="5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1"/>
      <c r="O980" s="1"/>
      <c r="P980" s="1"/>
      <c r="Q980" s="3"/>
      <c r="R980" s="4"/>
      <c r="S980" s="5"/>
      <c r="T980" s="5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1"/>
      <c r="O981" s="1"/>
      <c r="P981" s="1"/>
      <c r="Q981" s="3"/>
      <c r="R981" s="4"/>
      <c r="S981" s="5"/>
      <c r="T981" s="5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1"/>
      <c r="O982" s="1"/>
      <c r="P982" s="1"/>
      <c r="Q982" s="3"/>
      <c r="R982" s="4"/>
      <c r="S982" s="5"/>
      <c r="T982" s="5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1"/>
      <c r="O983" s="1"/>
      <c r="P983" s="1"/>
      <c r="Q983" s="3"/>
      <c r="R983" s="4"/>
      <c r="S983" s="5"/>
      <c r="T983" s="5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1"/>
      <c r="O984" s="1"/>
      <c r="P984" s="1"/>
      <c r="Q984" s="3"/>
      <c r="R984" s="4"/>
      <c r="S984" s="5"/>
      <c r="T984" s="5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1"/>
      <c r="O985" s="1"/>
      <c r="P985" s="1"/>
      <c r="Q985" s="3"/>
      <c r="R985" s="4"/>
      <c r="S985" s="5"/>
      <c r="T985" s="5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1"/>
      <c r="O986" s="1"/>
      <c r="P986" s="1"/>
      <c r="Q986" s="3"/>
      <c r="R986" s="4"/>
      <c r="S986" s="5"/>
      <c r="T986" s="5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1"/>
      <c r="O987" s="1"/>
      <c r="P987" s="1"/>
      <c r="Q987" s="3"/>
      <c r="R987" s="4"/>
      <c r="S987" s="5"/>
      <c r="T987" s="5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1"/>
      <c r="O988" s="1"/>
      <c r="P988" s="1"/>
      <c r="Q988" s="3"/>
      <c r="R988" s="4"/>
      <c r="S988" s="5"/>
      <c r="T988" s="5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1"/>
      <c r="O989" s="1"/>
      <c r="P989" s="1"/>
      <c r="Q989" s="3"/>
      <c r="R989" s="4"/>
      <c r="S989" s="5"/>
      <c r="T989" s="5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1"/>
      <c r="O990" s="1"/>
      <c r="P990" s="1"/>
      <c r="Q990" s="3"/>
      <c r="R990" s="4"/>
      <c r="S990" s="5"/>
      <c r="T990" s="5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1"/>
      <c r="O991" s="1"/>
      <c r="P991" s="1"/>
      <c r="Q991" s="3"/>
      <c r="R991" s="4"/>
      <c r="S991" s="5"/>
      <c r="T991" s="5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1"/>
      <c r="O992" s="1"/>
      <c r="P992" s="1"/>
      <c r="Q992" s="3"/>
      <c r="R992" s="4"/>
      <c r="S992" s="5"/>
      <c r="T992" s="5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1"/>
      <c r="O993" s="1"/>
      <c r="P993" s="1"/>
      <c r="Q993" s="3"/>
      <c r="R993" s="4"/>
      <c r="S993" s="5"/>
      <c r="T993" s="5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1"/>
      <c r="O994" s="1"/>
      <c r="P994" s="1"/>
      <c r="Q994" s="3"/>
      <c r="R994" s="4"/>
      <c r="S994" s="5"/>
      <c r="T994" s="5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1"/>
      <c r="O995" s="1"/>
      <c r="P995" s="1"/>
      <c r="Q995" s="3"/>
      <c r="R995" s="4"/>
      <c r="S995" s="5"/>
      <c r="T995" s="5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1"/>
      <c r="O996" s="1"/>
      <c r="P996" s="1"/>
      <c r="Q996" s="3"/>
      <c r="R996" s="4"/>
      <c r="S996" s="5"/>
      <c r="T996" s="5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1"/>
      <c r="O997" s="1"/>
      <c r="P997" s="1"/>
      <c r="Q997" s="3"/>
      <c r="R997" s="4"/>
      <c r="S997" s="5"/>
      <c r="T997" s="5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1"/>
      <c r="O998" s="1"/>
      <c r="P998" s="1"/>
      <c r="Q998" s="3"/>
      <c r="R998" s="4"/>
      <c r="S998" s="5"/>
      <c r="T998" s="5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1"/>
      <c r="O999" s="1"/>
      <c r="P999" s="1"/>
      <c r="Q999" s="3"/>
      <c r="R999" s="4"/>
      <c r="S999" s="5"/>
      <c r="T999" s="5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1"/>
      <c r="O1000" s="1"/>
      <c r="P1000" s="1"/>
      <c r="Q1000" s="3"/>
      <c r="R1000" s="4"/>
      <c r="S1000" s="5"/>
      <c r="T1000" s="5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2">
    <mergeCell ref="K5:K6"/>
    <mergeCell ref="L5:L6"/>
    <mergeCell ref="M5:M6"/>
    <mergeCell ref="O5:P5"/>
    <mergeCell ref="R17:R29"/>
    <mergeCell ref="B2:Q2"/>
    <mergeCell ref="B3:Q3"/>
    <mergeCell ref="B5:B6"/>
    <mergeCell ref="C5:C6"/>
    <mergeCell ref="D5:G5"/>
    <mergeCell ref="I5:I6"/>
    <mergeCell ref="J5:J6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.25"/>
    <col customWidth="1" min="2" max="2" width="13.88"/>
    <col customWidth="1" min="3" max="3" width="9.13"/>
    <col customWidth="1" min="4" max="4" width="13.38"/>
    <col customWidth="1" min="5" max="5" width="15.5"/>
    <col customWidth="1" min="6" max="6" width="7.25"/>
    <col customWidth="1" min="7" max="7" width="9.63"/>
    <col customWidth="1" min="8" max="8" width="6.38"/>
    <col customWidth="1" min="9" max="9" width="6.25"/>
    <col customWidth="1" min="10" max="10" width="10.25"/>
    <col customWidth="1" min="11" max="11" width="10.75"/>
    <col customWidth="1" min="12" max="12" width="7.25"/>
    <col customWidth="1" min="13" max="13" width="6.75"/>
    <col customWidth="1" min="14" max="14" width="8.38"/>
    <col customWidth="1" min="15" max="15" width="9.75"/>
    <col customWidth="1" min="16" max="16" width="28.5"/>
  </cols>
  <sheetData>
    <row r="1">
      <c r="A1" s="36" t="s">
        <v>42</v>
      </c>
      <c r="B1" s="36" t="s">
        <v>43</v>
      </c>
      <c r="C1" s="36" t="s">
        <v>44</v>
      </c>
      <c r="D1" s="36" t="s">
        <v>43</v>
      </c>
      <c r="E1" s="36" t="s">
        <v>45</v>
      </c>
      <c r="F1" s="37" t="s">
        <v>4</v>
      </c>
      <c r="G1" s="14"/>
      <c r="H1" s="38" t="s">
        <v>33</v>
      </c>
      <c r="I1" s="39" t="s">
        <v>46</v>
      </c>
      <c r="J1" s="13"/>
      <c r="K1" s="13"/>
      <c r="L1" s="14"/>
      <c r="M1" s="40" t="s">
        <v>33</v>
      </c>
      <c r="N1" s="41" t="s">
        <v>47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>
      <c r="A2" s="20"/>
      <c r="B2" s="20"/>
      <c r="C2" s="20"/>
      <c r="D2" s="20"/>
      <c r="E2" s="20"/>
      <c r="F2" s="43" t="s">
        <v>48</v>
      </c>
      <c r="G2" s="43" t="s">
        <v>49</v>
      </c>
      <c r="H2" s="20"/>
      <c r="I2" s="44" t="s">
        <v>50</v>
      </c>
      <c r="J2" s="44" t="s">
        <v>51</v>
      </c>
      <c r="K2" s="44" t="s">
        <v>52</v>
      </c>
      <c r="L2" s="44" t="s">
        <v>53</v>
      </c>
      <c r="M2" s="20"/>
      <c r="N2" s="20"/>
      <c r="O2" s="42"/>
      <c r="P2" s="45" t="s">
        <v>46</v>
      </c>
      <c r="Q2" s="45" t="s">
        <v>54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>
      <c r="A3" s="46">
        <v>1.0</v>
      </c>
      <c r="B3" s="47" t="s">
        <v>55</v>
      </c>
      <c r="C3" s="47" t="s">
        <v>56</v>
      </c>
      <c r="D3" s="47" t="str">
        <f>IFERROR(__xludf.DUMMYFUNCTION("JOIN("" "", C3, IF(INDEX(SPLIT(B3, "" ""), 0, 1)=""Genap"", RIGHT(B3, 4), MID(B3, 8, 4)))"),"Oktober 2017")</f>
        <v>Oktober 2017</v>
      </c>
      <c r="E3" s="48">
        <f>COUNTIF(Lulus!I:I, D3)</f>
        <v>2</v>
      </c>
      <c r="F3" s="49">
        <f>COUNTIFS(Lulus!I:I, D3, Lulus!K:K, "&lt;=8")</f>
        <v>2</v>
      </c>
      <c r="G3" s="49">
        <f>COUNTIFS(Lulus!I:I, D3, Lulus!K:K, "&gt;8")</f>
        <v>0</v>
      </c>
      <c r="H3" s="49">
        <f t="shared" ref="H3:H20" si="1">SUM(F3:G3)</f>
        <v>2</v>
      </c>
      <c r="I3" s="49">
        <f>COUNTIFS(Lulus!I:I, D3, Lulus!H:H, $I$2)</f>
        <v>0</v>
      </c>
      <c r="J3" s="49">
        <f>COUNTIFS(Lulus!I:I, D3, Lulus!H:H, $J$2)</f>
        <v>0</v>
      </c>
      <c r="K3" s="49">
        <f>COUNTIFS(Lulus!I:I, D3, Lulus!H:H, $K$2)</f>
        <v>2</v>
      </c>
      <c r="L3" s="49">
        <f>COUNTIFS(Lulus!I:I, D3, Lulus!H:H, $L$2)</f>
        <v>0</v>
      </c>
      <c r="M3" s="49">
        <f t="shared" ref="M3:M20" si="2">SUM(I3:L3)</f>
        <v>2</v>
      </c>
      <c r="N3" s="49">
        <f>COUNTIFS(Lulus!I:I, D3, Lulus!D:D, "&gt;=3.0")</f>
        <v>2</v>
      </c>
      <c r="P3" s="50" t="s">
        <v>57</v>
      </c>
      <c r="Q3" s="49">
        <f>SUM(E:E)</f>
        <v>431</v>
      </c>
    </row>
    <row r="4">
      <c r="A4" s="46">
        <v>2.0</v>
      </c>
      <c r="B4" s="47" t="s">
        <v>58</v>
      </c>
      <c r="C4" s="47" t="s">
        <v>56</v>
      </c>
      <c r="D4" s="47" t="str">
        <f>IFERROR(__xludf.DUMMYFUNCTION("JOIN("" "", C4, IF(INDEX(SPLIT(B4, "" ""), 0, 1)=""Genap"", RIGHT(B4, 4), MID(B4, 8, 4)))"),"Oktober 2018")</f>
        <v>Oktober 2018</v>
      </c>
      <c r="E4" s="48">
        <f>COUNTIF(Lulus!I:I, D4)</f>
        <v>2</v>
      </c>
      <c r="F4" s="49">
        <f>COUNTIFS(Lulus!I:I, D4, Lulus!K:K, "&lt;=8")</f>
        <v>1</v>
      </c>
      <c r="G4" s="49">
        <f>COUNTIFS(Lulus!I:I, D4, Lulus!K:K, "&gt;8")</f>
        <v>1</v>
      </c>
      <c r="H4" s="49">
        <f t="shared" si="1"/>
        <v>2</v>
      </c>
      <c r="I4" s="49">
        <f>COUNTIFS(Lulus!I:I, D4, Lulus!H:H, $I$2)</f>
        <v>0</v>
      </c>
      <c r="J4" s="49">
        <f>COUNTIFS(Lulus!I:I, D4, Lulus!H:H, $J$2)</f>
        <v>0</v>
      </c>
      <c r="K4" s="49">
        <f>COUNTIFS(Lulus!I:I, D4, Lulus!H:H, $K$2)</f>
        <v>2</v>
      </c>
      <c r="L4" s="49">
        <f>COUNTIFS(Lulus!I:I, D4, Lulus!H:H, $L$2)</f>
        <v>0</v>
      </c>
      <c r="M4" s="49">
        <f t="shared" si="2"/>
        <v>2</v>
      </c>
      <c r="N4" s="49">
        <f>COUNTIFS(Lulus!I:I, D4, Lulus!D:D, "&gt;=3.0")</f>
        <v>2</v>
      </c>
      <c r="P4" s="50" t="s">
        <v>59</v>
      </c>
      <c r="Q4" s="49" t="str">
        <f>JOIN("", ROUND(SUM(F:F)/Q3 * 100, 2), "%")</f>
        <v>28.31%</v>
      </c>
    </row>
    <row r="5">
      <c r="A5" s="46">
        <v>3.0</v>
      </c>
      <c r="B5" s="47" t="s">
        <v>60</v>
      </c>
      <c r="C5" s="47" t="s">
        <v>56</v>
      </c>
      <c r="D5" s="47" t="str">
        <f>IFERROR(__xludf.DUMMYFUNCTION("JOIN("" "", C5, IF(INDEX(SPLIT(B5, "" ""), 0, 1)=""Genap"", RIGHT(B5, 4), MID(B5, 8, 4)))"),"Oktober 2019")</f>
        <v>Oktober 2019</v>
      </c>
      <c r="E5" s="48">
        <f>COUNTIF(Lulus!I:I, D5)</f>
        <v>1</v>
      </c>
      <c r="F5" s="49">
        <f>COUNTIFS(Lulus!I:I, D5, Lulus!K:K, "&lt;=8")</f>
        <v>1</v>
      </c>
      <c r="G5" s="49">
        <f>COUNTIFS(Lulus!I:I, D5, Lulus!K:K, "&gt;8")</f>
        <v>0</v>
      </c>
      <c r="H5" s="49">
        <f t="shared" si="1"/>
        <v>1</v>
      </c>
      <c r="I5" s="49">
        <f>COUNTIFS(Lulus!I:I, D5, Lulus!H:H, $I$2)</f>
        <v>0</v>
      </c>
      <c r="J5" s="49">
        <f>COUNTIFS(Lulus!I:I, D5, Lulus!H:H, $J$2)</f>
        <v>1</v>
      </c>
      <c r="K5" s="49">
        <f>COUNTIFS(Lulus!I:I, D5, Lulus!H:H, $K$2)</f>
        <v>0</v>
      </c>
      <c r="L5" s="49">
        <f>COUNTIFS(Lulus!I:I, D5, Lulus!H:H, $L$2)</f>
        <v>0</v>
      </c>
      <c r="M5" s="49">
        <f t="shared" si="2"/>
        <v>1</v>
      </c>
      <c r="N5" s="49">
        <f>COUNTIFS(Lulus!I:I, D5, Lulus!D:D, "&gt;=3.0")</f>
        <v>0</v>
      </c>
      <c r="P5" s="50" t="s">
        <v>61</v>
      </c>
      <c r="Q5" s="49" t="str">
        <f>JOIN("", ROUND(SUM(N:N)/Q3 * 100, 2), "%")</f>
        <v>62.65%</v>
      </c>
    </row>
    <row r="6">
      <c r="A6" s="46">
        <v>4.0</v>
      </c>
      <c r="B6" s="47" t="s">
        <v>62</v>
      </c>
      <c r="C6" s="48" t="s">
        <v>63</v>
      </c>
      <c r="D6" s="47" t="str">
        <f>IFERROR(__xludf.DUMMYFUNCTION("JOIN("" "", C6, IF(INDEX(SPLIT(B6, "" ""), 0, 1)=""Genap"", RIGHT(B6, 4), MID(B6, 8, 4)))"),"Maret 2020")</f>
        <v>Maret 2020</v>
      </c>
      <c r="E6" s="48">
        <f>COUNTIF(Lulus!I:I, D6)</f>
        <v>1</v>
      </c>
      <c r="F6" s="49">
        <f>COUNTIFS(Lulus!I:I, D6, Lulus!K:K, "&lt;=8")</f>
        <v>0</v>
      </c>
      <c r="G6" s="49">
        <f>COUNTIFS(Lulus!I:I, D6, Lulus!K:K, "&gt;8")</f>
        <v>1</v>
      </c>
      <c r="H6" s="49">
        <f t="shared" si="1"/>
        <v>1</v>
      </c>
      <c r="I6" s="49">
        <f>COUNTIFS(Lulus!I:I, D6, Lulus!H:H, $I$2)</f>
        <v>0</v>
      </c>
      <c r="J6" s="49">
        <f>COUNTIFS(Lulus!I:I, D6, Lulus!H:H, $J$2)</f>
        <v>0</v>
      </c>
      <c r="K6" s="49">
        <f>COUNTIFS(Lulus!I:I, D6, Lulus!H:H, $K$2)</f>
        <v>1</v>
      </c>
      <c r="L6" s="49">
        <f>COUNTIFS(Lulus!I:I, D6, Lulus!H:H, $L$2)</f>
        <v>0</v>
      </c>
      <c r="M6" s="49">
        <f t="shared" si="2"/>
        <v>1</v>
      </c>
      <c r="N6" s="49">
        <f>COUNTIFS(Lulus!I:I, D6, Lulus!D:D, "&gt;=3.0")</f>
        <v>1</v>
      </c>
      <c r="P6" s="50" t="s">
        <v>64</v>
      </c>
      <c r="Q6" s="49" t="str">
        <f>JOIN("", ROUND(SUM(I:I)/Q3 * 100, 2), "%")</f>
        <v>14.15%</v>
      </c>
    </row>
    <row r="7">
      <c r="A7" s="46">
        <v>5.0</v>
      </c>
      <c r="B7" s="47" t="s">
        <v>65</v>
      </c>
      <c r="C7" s="51" t="s">
        <v>66</v>
      </c>
      <c r="D7" s="47" t="str">
        <f>IFERROR(__xludf.DUMMYFUNCTION("JOIN("" "", C7, IF(INDEX(SPLIT(B7, "" ""), 0, 1)=""Genap"", RIGHT(B7, 4), MID(B7, 8, 4)))"),"Juli 2020")</f>
        <v>Juli 2020</v>
      </c>
      <c r="E7" s="48">
        <f>COUNTIF(Lulus!I:I, D7)</f>
        <v>0</v>
      </c>
      <c r="F7" s="49">
        <f>COUNTIFS(Lulus!I:I, D7, Lulus!K:K, "&lt;=8")</f>
        <v>0</v>
      </c>
      <c r="G7" s="49">
        <f>COUNTIFS(Lulus!I:I, D7, Lulus!K:K, "&gt;8")</f>
        <v>0</v>
      </c>
      <c r="H7" s="49">
        <f t="shared" si="1"/>
        <v>0</v>
      </c>
      <c r="I7" s="49">
        <f>COUNTIFS(Lulus!I:I, D7, Lulus!H:H, $I$2)</f>
        <v>0</v>
      </c>
      <c r="J7" s="49">
        <f>COUNTIFS(Lulus!I:I, D7, Lulus!H:H, $J$2)</f>
        <v>0</v>
      </c>
      <c r="K7" s="49">
        <f>COUNTIFS(Lulus!I:I, D7, Lulus!H:H, $K$2)</f>
        <v>0</v>
      </c>
      <c r="L7" s="49">
        <f>COUNTIFS(Lulus!I:I, D7, Lulus!H:H, $L$2)</f>
        <v>0</v>
      </c>
      <c r="M7" s="49">
        <f t="shared" si="2"/>
        <v>0</v>
      </c>
      <c r="N7" s="49">
        <f>COUNTIFS(Lulus!I:I, D7, Lulus!D:D, "&gt;=3.0")</f>
        <v>0</v>
      </c>
      <c r="P7" s="50" t="s">
        <v>67</v>
      </c>
      <c r="Q7" s="49" t="str">
        <f>JOIN("", ROUND(SUM(J:J)/Q3 * 100, 2), "%")</f>
        <v>22.74%</v>
      </c>
    </row>
    <row r="8">
      <c r="A8" s="46">
        <v>6.0</v>
      </c>
      <c r="B8" s="47" t="s">
        <v>65</v>
      </c>
      <c r="C8" s="51" t="s">
        <v>56</v>
      </c>
      <c r="D8" s="47" t="str">
        <f>IFERROR(__xludf.DUMMYFUNCTION("JOIN("" "", C8, IF(INDEX(SPLIT(B8, "" ""), 0, 1)=""Genap"", RIGHT(B8, 4), MID(B8, 8, 4)))"),"Oktober 2020")</f>
        <v>Oktober 2020</v>
      </c>
      <c r="E8" s="48">
        <f>COUNTIF(Lulus!I:I, D8)</f>
        <v>15</v>
      </c>
      <c r="F8" s="49">
        <f>COUNTIFS(Lulus!I:I, D8, Lulus!K:K, "&lt;=8")</f>
        <v>8</v>
      </c>
      <c r="G8" s="49">
        <f>COUNTIFS(Lulus!I:I, D8, Lulus!K:K, "&gt;8")</f>
        <v>7</v>
      </c>
      <c r="H8" s="49">
        <f t="shared" si="1"/>
        <v>15</v>
      </c>
      <c r="I8" s="49">
        <f>COUNTIFS(Lulus!I:I, D8, Lulus!H:H, $I$2)</f>
        <v>1</v>
      </c>
      <c r="J8" s="49">
        <f>COUNTIFS(Lulus!I:I, D8, Lulus!H:H, $J$2)</f>
        <v>4</v>
      </c>
      <c r="K8" s="49">
        <f>COUNTIFS(Lulus!I:I, D8, Lulus!H:H, $K$2)</f>
        <v>10</v>
      </c>
      <c r="L8" s="49">
        <f>COUNTIFS(Lulus!I:I, D8, Lulus!H:H, $L$2)</f>
        <v>0</v>
      </c>
      <c r="M8" s="49">
        <f t="shared" si="2"/>
        <v>15</v>
      </c>
      <c r="N8" s="49">
        <f>COUNTIFS(Lulus!I:I, D8, Lulus!D:D, "&gt;=3.0")</f>
        <v>11</v>
      </c>
      <c r="P8" s="50" t="s">
        <v>68</v>
      </c>
      <c r="Q8" s="49" t="str">
        <f>JOIN("", ROUND(SUM(K:K)/Q3 * 100, 2), "%")</f>
        <v>59.63%</v>
      </c>
    </row>
    <row r="9">
      <c r="A9" s="46">
        <v>7.0</v>
      </c>
      <c r="B9" s="47" t="s">
        <v>69</v>
      </c>
      <c r="C9" s="48" t="s">
        <v>63</v>
      </c>
      <c r="D9" s="47" t="str">
        <f>IFERROR(__xludf.DUMMYFUNCTION("JOIN("" "", C9, IF(INDEX(SPLIT(B9, "" ""), 0, 1)=""Genap"", RIGHT(B9, 4), MID(B9, 8, 4)))"),"Maret 2021")</f>
        <v>Maret 2021</v>
      </c>
      <c r="E9" s="48">
        <f>COUNTIF(Lulus!I:I, D9)</f>
        <v>22</v>
      </c>
      <c r="F9" s="49">
        <f>COUNTIFS(Lulus!I:I, D9, Lulus!K:K, "&lt;=8")</f>
        <v>2</v>
      </c>
      <c r="G9" s="49">
        <f>COUNTIFS(Lulus!I:I, D9, Lulus!K:K, "&gt;8")</f>
        <v>20</v>
      </c>
      <c r="H9" s="49">
        <f t="shared" si="1"/>
        <v>22</v>
      </c>
      <c r="I9" s="49">
        <f>COUNTIFS(Lulus!I:I, D9, Lulus!H:H, $I$2)</f>
        <v>2</v>
      </c>
      <c r="J9" s="49">
        <f>COUNTIFS(Lulus!I:I, D9, Lulus!H:H, $J$2)</f>
        <v>7</v>
      </c>
      <c r="K9" s="49">
        <f>COUNTIFS(Lulus!I:I, D9, Lulus!H:H, $K$2)</f>
        <v>11</v>
      </c>
      <c r="L9" s="49">
        <f>COUNTIFS(Lulus!I:I, D9, Lulus!H:H, $L$2)</f>
        <v>2</v>
      </c>
      <c r="M9" s="49">
        <f t="shared" si="2"/>
        <v>22</v>
      </c>
      <c r="N9" s="49">
        <f>COUNTIFS(Lulus!I:I, D9, Lulus!D:D, "&gt;=3.0")</f>
        <v>15</v>
      </c>
      <c r="P9" s="50" t="s">
        <v>70</v>
      </c>
      <c r="Q9" s="49" t="str">
        <f>JOIN("", ROUND(SUM(L:L)/Q3 * 100, 2), "%")</f>
        <v>3.48%</v>
      </c>
    </row>
    <row r="10">
      <c r="A10" s="46">
        <v>8.0</v>
      </c>
      <c r="B10" s="52" t="s">
        <v>71</v>
      </c>
      <c r="C10" s="51" t="s">
        <v>66</v>
      </c>
      <c r="D10" s="47" t="str">
        <f>IFERROR(__xludf.DUMMYFUNCTION("JOIN("" "", C10, IF(INDEX(SPLIT(B10, "" ""), 0, 1)=""Genap"", RIGHT(B10, 4), MID(B10, 8, 4)))"),"Juli 2021")</f>
        <v>Juli 2021</v>
      </c>
      <c r="E10" s="48">
        <f>COUNTIF(Lulus!I:I, D10)</f>
        <v>71</v>
      </c>
      <c r="F10" s="49">
        <f>COUNTIFS(Lulus!I:I, D10, Lulus!K:K, "&lt;=8")</f>
        <v>20</v>
      </c>
      <c r="G10" s="49">
        <f>COUNTIFS(Lulus!I:I, D10, Lulus!K:K, "&gt;8")</f>
        <v>51</v>
      </c>
      <c r="H10" s="49">
        <f t="shared" si="1"/>
        <v>71</v>
      </c>
      <c r="I10" s="49">
        <f>COUNTIFS(Lulus!I:I, D10, Lulus!H:H, $I$2)</f>
        <v>12</v>
      </c>
      <c r="J10" s="49">
        <f>COUNTIFS(Lulus!I:I, D10, Lulus!H:H, $J$2)</f>
        <v>24</v>
      </c>
      <c r="K10" s="49">
        <f>COUNTIFS(Lulus!I:I, D10, Lulus!H:H, $K$2)</f>
        <v>35</v>
      </c>
      <c r="L10" s="49">
        <f>COUNTIFS(Lulus!I:I, D10, Lulus!H:H, $L$2)</f>
        <v>0</v>
      </c>
      <c r="M10" s="49">
        <f t="shared" si="2"/>
        <v>71</v>
      </c>
      <c r="N10" s="49">
        <f>COUNTIFS(Lulus!I:I, D10, Lulus!D:D, "&gt;=3.0")</f>
        <v>32</v>
      </c>
      <c r="P10" s="53"/>
    </row>
    <row r="11">
      <c r="A11" s="46">
        <v>9.0</v>
      </c>
      <c r="B11" s="52" t="s">
        <v>71</v>
      </c>
      <c r="C11" s="51" t="s">
        <v>56</v>
      </c>
      <c r="D11" s="47" t="str">
        <f>IFERROR(__xludf.DUMMYFUNCTION("JOIN("" "", C11, IF(INDEX(SPLIT(B11, "" ""), 0, 1)=""Genap"", RIGHT(B11, 4), MID(B11, 8, 4)))"),"Oktober 2021")</f>
        <v>Oktober 2021</v>
      </c>
      <c r="E11" s="48">
        <f>COUNTIF(Lulus!I:I, D11)</f>
        <v>31</v>
      </c>
      <c r="F11" s="49">
        <f>COUNTIFS(Lulus!I:I, D11, Lulus!K:K, "&lt;=8")</f>
        <v>3</v>
      </c>
      <c r="G11" s="49">
        <f>COUNTIFS(Lulus!I:I, D11, Lulus!K:K, "&gt;8")</f>
        <v>28</v>
      </c>
      <c r="H11" s="49">
        <f t="shared" si="1"/>
        <v>31</v>
      </c>
      <c r="I11" s="49">
        <f>COUNTIFS(Lulus!I:I, D11, Lulus!H:H, $I$2)</f>
        <v>4</v>
      </c>
      <c r="J11" s="49">
        <f>COUNTIFS(Lulus!I:I, D11, Lulus!H:H, $J$2)</f>
        <v>6</v>
      </c>
      <c r="K11" s="49">
        <f>COUNTIFS(Lulus!I:I, D11, Lulus!H:H, $K$2)</f>
        <v>21</v>
      </c>
      <c r="L11" s="49">
        <f>COUNTIFS(Lulus!I:I, D11, Lulus!H:H, $L$2)</f>
        <v>0</v>
      </c>
      <c r="M11" s="49">
        <f t="shared" si="2"/>
        <v>31</v>
      </c>
      <c r="N11" s="49">
        <f>COUNTIFS(Lulus!I:I, D11, Lulus!D:D, "&gt;=3.0")</f>
        <v>22</v>
      </c>
      <c r="P11" s="53"/>
    </row>
    <row r="12">
      <c r="A12" s="46">
        <v>10.0</v>
      </c>
      <c r="B12" s="46" t="s">
        <v>72</v>
      </c>
      <c r="C12" s="48" t="s">
        <v>63</v>
      </c>
      <c r="D12" s="47" t="str">
        <f>IFERROR(__xludf.DUMMYFUNCTION("JOIN("" "", C12, IF(INDEX(SPLIT(B12, "" ""), 0, 1)=""Genap"", RIGHT(B12, 4), MID(B12, 8, 4)))"),"Maret 2022")</f>
        <v>Maret 2022</v>
      </c>
      <c r="E12" s="48">
        <f>COUNTIF(Lulus!I:I, D12)</f>
        <v>25</v>
      </c>
      <c r="F12" s="49">
        <f>COUNTIFS(Lulus!I:I, D12, Lulus!K:K, "&lt;=8")</f>
        <v>0</v>
      </c>
      <c r="G12" s="49">
        <f>COUNTIFS(Lulus!I:I, D12, Lulus!K:K, "&gt;8")</f>
        <v>25</v>
      </c>
      <c r="H12" s="49">
        <f t="shared" si="1"/>
        <v>25</v>
      </c>
      <c r="I12" s="49">
        <f>COUNTIFS(Lulus!I:I, D12, Lulus!H:H, $I$2)</f>
        <v>6</v>
      </c>
      <c r="J12" s="49">
        <f>COUNTIFS(Lulus!I:I, D12, Lulus!H:H, $J$2)</f>
        <v>9</v>
      </c>
      <c r="K12" s="49">
        <f>COUNTIFS(Lulus!I:I, D12, Lulus!H:H, $K$2)</f>
        <v>10</v>
      </c>
      <c r="L12" s="49">
        <f>COUNTIFS(Lulus!I:I, D12, Lulus!H:H, $L$2)</f>
        <v>0</v>
      </c>
      <c r="M12" s="49">
        <f t="shared" si="2"/>
        <v>25</v>
      </c>
      <c r="N12" s="49">
        <f>COUNTIFS(Lulus!I:I, D12, Lulus!D:D, "&gt;=3.0")</f>
        <v>10</v>
      </c>
      <c r="P12" s="53"/>
    </row>
    <row r="13">
      <c r="A13" s="46">
        <v>11.0</v>
      </c>
      <c r="B13" s="52" t="s">
        <v>73</v>
      </c>
      <c r="C13" s="51" t="s">
        <v>66</v>
      </c>
      <c r="D13" s="47" t="str">
        <f>IFERROR(__xludf.DUMMYFUNCTION("JOIN("" "", C13, IF(INDEX(SPLIT(B13, "" ""), 0, 1)=""Genap"", RIGHT(B13, 4), MID(B13, 8, 4)))"),"Juli 2022")</f>
        <v>Juli 2022</v>
      </c>
      <c r="E13" s="48">
        <f>COUNTIF(Lulus!I:I, D13)</f>
        <v>30</v>
      </c>
      <c r="F13" s="49">
        <f>COUNTIFS(Lulus!I:I, D13, Lulus!K:K, "&lt;=8")</f>
        <v>12</v>
      </c>
      <c r="G13" s="49">
        <f>COUNTIFS(Lulus!I:I, D13, Lulus!K:K, "&gt;8")</f>
        <v>18</v>
      </c>
      <c r="H13" s="49">
        <f t="shared" si="1"/>
        <v>30</v>
      </c>
      <c r="I13" s="49">
        <f>COUNTIFS(Lulus!I:I, D13, Lulus!H:H, $I$2)</f>
        <v>3</v>
      </c>
      <c r="J13" s="49">
        <f>COUNTIFS(Lulus!I:I, D13, Lulus!H:H, $J$2)</f>
        <v>7</v>
      </c>
      <c r="K13" s="49">
        <f>COUNTIFS(Lulus!I:I, D13, Lulus!H:H, $K$2)</f>
        <v>20</v>
      </c>
      <c r="L13" s="49">
        <f>COUNTIFS(Lulus!I:I, D13, Lulus!H:H, $L$2)</f>
        <v>0</v>
      </c>
      <c r="M13" s="49">
        <f t="shared" si="2"/>
        <v>30</v>
      </c>
      <c r="N13" s="49">
        <f>COUNTIFS(Lulus!I:I, D13, Lulus!D:D, "&gt;=3.0")</f>
        <v>17</v>
      </c>
      <c r="P13" s="53"/>
    </row>
    <row r="14">
      <c r="A14" s="46">
        <v>12.0</v>
      </c>
      <c r="B14" s="52" t="s">
        <v>73</v>
      </c>
      <c r="C14" s="51" t="s">
        <v>56</v>
      </c>
      <c r="D14" s="47" t="str">
        <f>IFERROR(__xludf.DUMMYFUNCTION("JOIN("" "", C14, IF(INDEX(SPLIT(B14, "" ""), 0, 1)=""Genap"", RIGHT(B14, 4), MID(B14, 8, 4)))"),"Oktober 2022")</f>
        <v>Oktober 2022</v>
      </c>
      <c r="E14" s="48">
        <f>COUNTIF(Lulus!I:I, D14)</f>
        <v>23</v>
      </c>
      <c r="F14" s="49">
        <f>COUNTIFS(Lulus!I:I, D14, Lulus!K:K, "&lt;=8")</f>
        <v>11</v>
      </c>
      <c r="G14" s="49">
        <f>COUNTIFS(Lulus!I:I, D14, Lulus!K:K, "&gt;8")</f>
        <v>12</v>
      </c>
      <c r="H14" s="49">
        <f t="shared" si="1"/>
        <v>23</v>
      </c>
      <c r="I14" s="49">
        <f>COUNTIFS(Lulus!I:I, D14, Lulus!H:H, $I$2)</f>
        <v>2</v>
      </c>
      <c r="J14" s="49">
        <f>COUNTIFS(Lulus!I:I, D14, Lulus!H:H, $J$2)</f>
        <v>7</v>
      </c>
      <c r="K14" s="49">
        <f>COUNTIFS(Lulus!I:I, D14, Lulus!H:H, $K$2)</f>
        <v>13</v>
      </c>
      <c r="L14" s="49">
        <f>COUNTIFS(Lulus!I:I, D14, Lulus!H:H, $L$2)</f>
        <v>1</v>
      </c>
      <c r="M14" s="49">
        <f t="shared" si="2"/>
        <v>23</v>
      </c>
      <c r="N14" s="49">
        <f>COUNTIFS(Lulus!I:I, D14, Lulus!D:D, "&gt;=3.0")</f>
        <v>14</v>
      </c>
      <c r="P14" s="53"/>
    </row>
    <row r="15">
      <c r="A15" s="46">
        <v>13.0</v>
      </c>
      <c r="B15" s="46" t="s">
        <v>74</v>
      </c>
      <c r="C15" s="48" t="s">
        <v>63</v>
      </c>
      <c r="D15" s="47" t="str">
        <f>IFERROR(__xludf.DUMMYFUNCTION("JOIN("" "", C15, IF(INDEX(SPLIT(B15, "" ""), 0, 1)=""Genap"", RIGHT(B15, 4), MID(B15, 8, 4)))"),"Maret 2023")</f>
        <v>Maret 2023</v>
      </c>
      <c r="E15" s="48">
        <f>COUNTIF(Lulus!I:I, D15)</f>
        <v>39</v>
      </c>
      <c r="F15" s="49">
        <f>COUNTIFS(Lulus!I:I, D15, Lulus!K:K, "&lt;=8")</f>
        <v>1</v>
      </c>
      <c r="G15" s="49">
        <f>COUNTIFS(Lulus!I:I, D15, Lulus!K:K, "&gt;8")</f>
        <v>38</v>
      </c>
      <c r="H15" s="49">
        <f t="shared" si="1"/>
        <v>39</v>
      </c>
      <c r="I15" s="49">
        <f>COUNTIFS(Lulus!I:I, D15, Lulus!H:H, $I$2)</f>
        <v>4</v>
      </c>
      <c r="J15" s="49">
        <f>COUNTIFS(Lulus!I:I, D15, Lulus!H:H, $J$2)</f>
        <v>5</v>
      </c>
      <c r="K15" s="49">
        <f>COUNTIFS(Lulus!I:I, D15, Lulus!H:H, $K$2)</f>
        <v>29</v>
      </c>
      <c r="L15" s="49">
        <f>COUNTIFS(Lulus!I:I, D15, Lulus!H:H, $L$2)</f>
        <v>1</v>
      </c>
      <c r="M15" s="49">
        <f t="shared" si="2"/>
        <v>39</v>
      </c>
      <c r="N15" s="49">
        <f>COUNTIFS(Lulus!I:I, D15, Lulus!D:D, "&gt;=3.0")</f>
        <v>29</v>
      </c>
      <c r="P15" s="53"/>
    </row>
    <row r="16">
      <c r="A16" s="46">
        <v>14.0</v>
      </c>
      <c r="B16" s="46" t="s">
        <v>74</v>
      </c>
      <c r="C16" s="52" t="s">
        <v>75</v>
      </c>
      <c r="D16" s="47" t="str">
        <f>IFERROR(__xludf.DUMMYFUNCTION("JOIN("" "", C16, IF(INDEX(SPLIT(B16, "" ""), 0, 1)=""Genap"", RIGHT(B16, 4), MID(B16, 8, 4)))"),"Mei 2023")</f>
        <v>Mei 2023</v>
      </c>
      <c r="E16" s="48">
        <f>COUNTIF(Lulus!I:I, D16)</f>
        <v>3</v>
      </c>
      <c r="F16" s="49">
        <f>COUNTIFS(Lulus!I:I, D16, Lulus!K:K, "&lt;=8")</f>
        <v>0</v>
      </c>
      <c r="G16" s="49">
        <f>COUNTIFS(Lulus!I:I, D16, Lulus!K:K, "&gt;8")</f>
        <v>3</v>
      </c>
      <c r="H16" s="49">
        <f t="shared" si="1"/>
        <v>3</v>
      </c>
      <c r="I16" s="49">
        <f>COUNTIFS(Lulus!I:I, D16, Lulus!H:H, $I$2)</f>
        <v>0</v>
      </c>
      <c r="J16" s="49">
        <f>COUNTIFS(Lulus!I:I, D16, Lulus!H:H, $J$2)</f>
        <v>0</v>
      </c>
      <c r="K16" s="49">
        <f>COUNTIFS(Lulus!I:I, D16, Lulus!H:H, $K$2)</f>
        <v>2</v>
      </c>
      <c r="L16" s="49">
        <f>COUNTIFS(Lulus!I:I, D16, Lulus!H:H, $L$2)</f>
        <v>1</v>
      </c>
      <c r="M16" s="49">
        <f t="shared" si="2"/>
        <v>3</v>
      </c>
      <c r="N16" s="49">
        <f>COUNTIFS(Lulus!I:I, D16, Lulus!D:D, "&gt;=3.0")</f>
        <v>3</v>
      </c>
      <c r="P16" s="53"/>
    </row>
    <row r="17">
      <c r="A17" s="46">
        <v>15.0</v>
      </c>
      <c r="B17" s="46" t="s">
        <v>76</v>
      </c>
      <c r="C17" s="51" t="s">
        <v>66</v>
      </c>
      <c r="D17" s="47" t="str">
        <f>IFERROR(__xludf.DUMMYFUNCTION("JOIN("" "", C17, IF(INDEX(SPLIT(B17, "" ""), 0, 1)=""Genap"", RIGHT(B17, 4), MID(B17, 8, 4)))"),"Juli 2023")</f>
        <v>Juli 2023</v>
      </c>
      <c r="E17" s="48">
        <f>COUNTIF(Lulus!I:I, D17)</f>
        <v>64</v>
      </c>
      <c r="F17" s="49">
        <f>COUNTIFS(Lulus!I:I, D17, Lulus!K:K, "&lt;=8")</f>
        <v>14</v>
      </c>
      <c r="G17" s="49">
        <f>COUNTIFS(Lulus!I:I, D17, Lulus!K:K, "&gt;8")</f>
        <v>50</v>
      </c>
      <c r="H17" s="49">
        <f t="shared" si="1"/>
        <v>64</v>
      </c>
      <c r="I17" s="49">
        <f>COUNTIFS(Lulus!I:I, D17, Lulus!H:H, $I$2)</f>
        <v>23</v>
      </c>
      <c r="J17" s="49">
        <f>COUNTIFS(Lulus!I:I, D17, Lulus!H:H, $J$2)</f>
        <v>12</v>
      </c>
      <c r="K17" s="49">
        <f>COUNTIFS(Lulus!I:I, D17, Lulus!H:H, $K$2)</f>
        <v>26</v>
      </c>
      <c r="L17" s="49">
        <f>COUNTIFS(Lulus!I:I, D17, Lulus!H:H, $L$2)</f>
        <v>3</v>
      </c>
      <c r="M17" s="49">
        <f t="shared" si="2"/>
        <v>64</v>
      </c>
      <c r="N17" s="49">
        <f>COUNTIFS(Lulus!I:I, D17, Lulus!D:D, "&gt;=3.0")</f>
        <v>30</v>
      </c>
      <c r="P17" s="53"/>
    </row>
    <row r="18">
      <c r="A18" s="46">
        <v>16.0</v>
      </c>
      <c r="B18" s="46" t="s">
        <v>76</v>
      </c>
      <c r="C18" s="52" t="s">
        <v>77</v>
      </c>
      <c r="D18" s="47" t="str">
        <f>IFERROR(__xludf.DUMMYFUNCTION("JOIN("" "", C18, IF(INDEX(SPLIT(B18, "" ""), 0, 1)=""Genap"", RIGHT(B18, 4), MID(B18, 8, 4)))"),"September 2023")</f>
        <v>September 2023</v>
      </c>
      <c r="E18" s="48">
        <f>COUNTIF(Lulus!I:I, D18)</f>
        <v>49</v>
      </c>
      <c r="F18" s="49">
        <f>COUNTIFS(Lulus!I:I, D18, Lulus!K:K, "&lt;=8")</f>
        <v>45</v>
      </c>
      <c r="G18" s="49">
        <f>COUNTIFS(Lulus!I:I, D18, Lulus!K:K, "&gt;8")</f>
        <v>4</v>
      </c>
      <c r="H18" s="49">
        <f t="shared" si="1"/>
        <v>49</v>
      </c>
      <c r="I18" s="49">
        <f>COUNTIFS(Lulus!I:I, D18, Lulus!H:H, $I$2)</f>
        <v>1</v>
      </c>
      <c r="J18" s="49">
        <f>COUNTIFS(Lulus!I:I, D18, Lulus!H:H, $J$2)</f>
        <v>3</v>
      </c>
      <c r="K18" s="49">
        <f>COUNTIFS(Lulus!I:I, D18, Lulus!H:H, $K$2)</f>
        <v>38</v>
      </c>
      <c r="L18" s="49">
        <f>COUNTIFS(Lulus!I:I, D18, Lulus!H:H, $L$2)</f>
        <v>7</v>
      </c>
      <c r="M18" s="49">
        <f t="shared" si="2"/>
        <v>49</v>
      </c>
      <c r="N18" s="49">
        <f>COUNTIFS(Lulus!I:I, D18, Lulus!D:D, "&gt;=3.0")</f>
        <v>45</v>
      </c>
      <c r="P18" s="53"/>
    </row>
    <row r="19">
      <c r="A19" s="46">
        <v>17.0</v>
      </c>
      <c r="B19" s="46" t="s">
        <v>76</v>
      </c>
      <c r="C19" s="46" t="s">
        <v>78</v>
      </c>
      <c r="D19" s="47" t="str">
        <f>IFERROR(__xludf.DUMMYFUNCTION("JOIN("" "", C19, IF(INDEX(SPLIT(B19, "" ""), 0, 1)=""Genap"", RIGHT(B19, 4), MID(B19, 8, 4)))"),"November 2023")</f>
        <v>November 2023</v>
      </c>
      <c r="E19" s="48">
        <f>COUNTIF(Lulus!I:I, D19)</f>
        <v>22</v>
      </c>
      <c r="F19" s="49">
        <f>COUNTIFS(Lulus!I:I, D19, Lulus!K:K, "&lt;=8")</f>
        <v>0</v>
      </c>
      <c r="G19" s="49">
        <f>COUNTIFS(Lulus!I:I, D19, Lulus!K:K, "&gt;8")</f>
        <v>22</v>
      </c>
      <c r="H19" s="49">
        <f t="shared" si="1"/>
        <v>22</v>
      </c>
      <c r="I19" s="49">
        <f>COUNTIFS(Lulus!I:I, D19, Lulus!H:H, $I$2)</f>
        <v>1</v>
      </c>
      <c r="J19" s="49">
        <f>COUNTIFS(Lulus!I:I, D19, Lulus!H:H, $J$2)</f>
        <v>6</v>
      </c>
      <c r="K19" s="49">
        <f>COUNTIFS(Lulus!I:I, D19, Lulus!H:H, $K$2)</f>
        <v>15</v>
      </c>
      <c r="L19" s="49">
        <f>COUNTIFS(Lulus!I:I, D19, Lulus!H:H, $L$2)</f>
        <v>0</v>
      </c>
      <c r="M19" s="49">
        <f t="shared" si="2"/>
        <v>22</v>
      </c>
      <c r="N19" s="49">
        <f>COUNTIFS(Lulus!I:I, D19, Lulus!D:D, "&gt;=3.0")</f>
        <v>15</v>
      </c>
      <c r="P19" s="53"/>
    </row>
    <row r="20">
      <c r="A20" s="46">
        <v>18.0</v>
      </c>
      <c r="B20" s="46" t="s">
        <v>79</v>
      </c>
      <c r="C20" s="46" t="s">
        <v>63</v>
      </c>
      <c r="D20" s="47" t="str">
        <f>IFERROR(__xludf.DUMMYFUNCTION("JOIN("" "", C20, IF(INDEX(SPLIT(B20, "" ""), 0, 1)=""Genap"", RIGHT(B20, 4), MID(B20, 8, 4)))"),"Maret 2024")</f>
        <v>Maret 2024</v>
      </c>
      <c r="E20" s="48">
        <f>COUNTIF(Lulus!I:I, D20)</f>
        <v>31</v>
      </c>
      <c r="F20" s="49">
        <f>COUNTIFS(Lulus!I:I, D20, Lulus!K:K, "&lt;=8")</f>
        <v>2</v>
      </c>
      <c r="G20" s="49">
        <f>COUNTIFS(Lulus!I:I, D20, Lulus!K:K, "&gt;8")</f>
        <v>29</v>
      </c>
      <c r="H20" s="49">
        <f t="shared" si="1"/>
        <v>31</v>
      </c>
      <c r="I20" s="49">
        <f>COUNTIFS(Lulus!I:I, D20, Lulus!H:H, $I$2)</f>
        <v>2</v>
      </c>
      <c r="J20" s="49">
        <f>COUNTIFS(Lulus!I:I, D20, Lulus!H:H, $J$2)</f>
        <v>7</v>
      </c>
      <c r="K20" s="49">
        <f>COUNTIFS(Lulus!I:I, D20, Lulus!H:H, $K$2)</f>
        <v>22</v>
      </c>
      <c r="L20" s="49">
        <f>COUNTIFS(Lulus!I:I, D20, Lulus!H:H, $L$2)</f>
        <v>0</v>
      </c>
      <c r="M20" s="49">
        <f t="shared" si="2"/>
        <v>31</v>
      </c>
      <c r="N20" s="49">
        <f>COUNTIFS(Lulus!I:I, D20, Lulus!D:D, "&gt;=3.0")</f>
        <v>22</v>
      </c>
      <c r="P20" s="53"/>
    </row>
    <row r="21">
      <c r="B21" s="53"/>
      <c r="C21" s="53"/>
      <c r="D21" s="53"/>
      <c r="E21" s="53"/>
      <c r="I21" s="53"/>
      <c r="J21" s="53"/>
      <c r="K21" s="53"/>
      <c r="L21" s="53"/>
      <c r="M21" s="53"/>
      <c r="P21" s="53"/>
    </row>
    <row r="22">
      <c r="B22" s="53"/>
      <c r="C22" s="53"/>
      <c r="D22" s="53"/>
      <c r="E22" s="53"/>
      <c r="I22" s="53"/>
      <c r="J22" s="53"/>
      <c r="K22" s="53"/>
      <c r="L22" s="53"/>
      <c r="M22" s="53"/>
      <c r="P22" s="53"/>
    </row>
    <row r="23">
      <c r="B23" s="53"/>
      <c r="C23" s="53"/>
      <c r="D23" s="53"/>
      <c r="E23" s="53"/>
      <c r="I23" s="53"/>
      <c r="J23" s="53"/>
      <c r="K23" s="53"/>
      <c r="L23" s="53"/>
      <c r="M23" s="53"/>
      <c r="P23" s="53"/>
    </row>
    <row r="24">
      <c r="B24" s="53"/>
      <c r="C24" s="53"/>
      <c r="D24" s="53"/>
      <c r="E24" s="53"/>
      <c r="I24" s="53"/>
      <c r="J24" s="53"/>
      <c r="K24" s="53"/>
      <c r="L24" s="53"/>
      <c r="M24" s="53"/>
      <c r="P24" s="53"/>
    </row>
    <row r="25">
      <c r="B25" s="53"/>
      <c r="C25" s="53"/>
      <c r="D25" s="53"/>
      <c r="E25" s="53"/>
      <c r="I25" s="53"/>
      <c r="J25" s="53"/>
      <c r="K25" s="53"/>
      <c r="L25" s="53"/>
      <c r="M25" s="53"/>
      <c r="P25" s="53"/>
    </row>
    <row r="26">
      <c r="B26" s="53"/>
      <c r="C26" s="53"/>
      <c r="D26" s="53"/>
      <c r="E26" s="53"/>
      <c r="I26" s="53"/>
      <c r="J26" s="53"/>
      <c r="K26" s="53"/>
      <c r="L26" s="53"/>
      <c r="M26" s="53"/>
      <c r="P26" s="53"/>
    </row>
    <row r="27">
      <c r="B27" s="53"/>
      <c r="C27" s="53"/>
      <c r="D27" s="53"/>
      <c r="E27" s="53"/>
      <c r="I27" s="53"/>
      <c r="J27" s="53"/>
      <c r="K27" s="53"/>
      <c r="L27" s="53"/>
      <c r="M27" s="53"/>
      <c r="P27" s="53"/>
    </row>
    <row r="28">
      <c r="B28" s="53"/>
      <c r="C28" s="53"/>
      <c r="D28" s="53"/>
      <c r="E28" s="53"/>
      <c r="I28" s="53"/>
      <c r="J28" s="53"/>
      <c r="K28" s="53"/>
      <c r="L28" s="53"/>
      <c r="M28" s="53"/>
      <c r="P28" s="53"/>
    </row>
    <row r="29">
      <c r="B29" s="53"/>
      <c r="C29" s="53"/>
      <c r="D29" s="53"/>
      <c r="E29" s="53"/>
      <c r="I29" s="53"/>
      <c r="J29" s="53"/>
      <c r="K29" s="53"/>
      <c r="L29" s="53"/>
      <c r="M29" s="53"/>
      <c r="P29" s="53"/>
    </row>
    <row r="30">
      <c r="B30" s="53"/>
      <c r="C30" s="53"/>
      <c r="D30" s="53"/>
      <c r="E30" s="53"/>
      <c r="I30" s="53"/>
      <c r="J30" s="53"/>
      <c r="K30" s="53"/>
      <c r="L30" s="53"/>
      <c r="M30" s="53"/>
      <c r="P30" s="53"/>
    </row>
    <row r="31">
      <c r="B31" s="53"/>
      <c r="C31" s="53"/>
      <c r="D31" s="53"/>
      <c r="E31" s="53"/>
      <c r="I31" s="53"/>
      <c r="J31" s="53"/>
      <c r="K31" s="53"/>
      <c r="L31" s="53"/>
      <c r="M31" s="53"/>
      <c r="P31" s="53"/>
    </row>
    <row r="32">
      <c r="B32" s="53"/>
      <c r="C32" s="53"/>
      <c r="D32" s="53"/>
      <c r="E32" s="53"/>
      <c r="I32" s="53"/>
      <c r="J32" s="53"/>
      <c r="K32" s="53"/>
      <c r="L32" s="53"/>
      <c r="M32" s="53"/>
      <c r="P32" s="53"/>
    </row>
    <row r="33">
      <c r="B33" s="53"/>
      <c r="C33" s="53"/>
      <c r="D33" s="53"/>
      <c r="E33" s="53"/>
      <c r="I33" s="53"/>
      <c r="J33" s="53"/>
      <c r="K33" s="53"/>
      <c r="L33" s="53"/>
      <c r="M33" s="53"/>
      <c r="P33" s="53"/>
    </row>
    <row r="34">
      <c r="B34" s="53"/>
      <c r="C34" s="53"/>
      <c r="D34" s="53"/>
      <c r="E34" s="53"/>
      <c r="I34" s="53"/>
      <c r="J34" s="53"/>
      <c r="K34" s="53"/>
      <c r="L34" s="53"/>
      <c r="M34" s="53"/>
      <c r="P34" s="53"/>
    </row>
    <row r="35">
      <c r="B35" s="53"/>
      <c r="C35" s="53"/>
      <c r="D35" s="53"/>
      <c r="E35" s="53"/>
      <c r="I35" s="53"/>
      <c r="J35" s="53"/>
      <c r="K35" s="53"/>
      <c r="L35" s="53"/>
      <c r="M35" s="53"/>
      <c r="P35" s="53"/>
    </row>
    <row r="36">
      <c r="B36" s="53"/>
      <c r="C36" s="53"/>
      <c r="D36" s="53"/>
      <c r="E36" s="53"/>
      <c r="I36" s="53"/>
      <c r="J36" s="53"/>
      <c r="K36" s="53"/>
      <c r="L36" s="53"/>
      <c r="M36" s="53"/>
      <c r="P36" s="53"/>
    </row>
    <row r="37">
      <c r="B37" s="53"/>
      <c r="C37" s="53"/>
      <c r="D37" s="53"/>
      <c r="E37" s="53"/>
      <c r="I37" s="53"/>
      <c r="J37" s="53"/>
      <c r="K37" s="53"/>
      <c r="L37" s="53"/>
      <c r="M37" s="53"/>
      <c r="P37" s="53"/>
    </row>
    <row r="38">
      <c r="B38" s="53"/>
      <c r="C38" s="53"/>
      <c r="D38" s="53"/>
      <c r="E38" s="53"/>
      <c r="I38" s="53"/>
      <c r="J38" s="53"/>
      <c r="K38" s="53"/>
      <c r="L38" s="53"/>
      <c r="M38" s="53"/>
      <c r="P38" s="53"/>
    </row>
    <row r="39">
      <c r="B39" s="53"/>
      <c r="C39" s="53"/>
      <c r="D39" s="53"/>
      <c r="E39" s="53"/>
      <c r="I39" s="53"/>
      <c r="J39" s="53"/>
      <c r="K39" s="53"/>
      <c r="L39" s="53"/>
      <c r="M39" s="53"/>
      <c r="P39" s="53"/>
    </row>
    <row r="40">
      <c r="B40" s="53"/>
      <c r="C40" s="53"/>
      <c r="D40" s="53"/>
      <c r="E40" s="53"/>
      <c r="I40" s="53"/>
      <c r="J40" s="53"/>
      <c r="K40" s="53"/>
      <c r="L40" s="53"/>
      <c r="M40" s="53"/>
      <c r="P40" s="53"/>
    </row>
    <row r="41">
      <c r="B41" s="53"/>
      <c r="C41" s="53"/>
      <c r="D41" s="53"/>
      <c r="E41" s="53"/>
      <c r="I41" s="53"/>
      <c r="J41" s="53"/>
      <c r="K41" s="53"/>
      <c r="L41" s="53"/>
      <c r="M41" s="53"/>
      <c r="P41" s="53"/>
    </row>
    <row r="42">
      <c r="B42" s="53"/>
      <c r="C42" s="53"/>
      <c r="D42" s="53"/>
      <c r="E42" s="53"/>
      <c r="I42" s="53"/>
      <c r="J42" s="53"/>
      <c r="K42" s="53"/>
      <c r="L42" s="53"/>
      <c r="M42" s="53"/>
      <c r="P42" s="53"/>
    </row>
    <row r="43">
      <c r="B43" s="53"/>
      <c r="C43" s="53"/>
      <c r="D43" s="53"/>
      <c r="E43" s="53"/>
      <c r="I43" s="53"/>
      <c r="J43" s="53"/>
      <c r="K43" s="53"/>
      <c r="L43" s="53"/>
      <c r="M43" s="53"/>
      <c r="P43" s="53"/>
    </row>
    <row r="44">
      <c r="B44" s="53"/>
      <c r="C44" s="53"/>
      <c r="D44" s="53"/>
      <c r="E44" s="53"/>
      <c r="I44" s="53"/>
      <c r="J44" s="53"/>
      <c r="K44" s="53"/>
      <c r="L44" s="53"/>
      <c r="M44" s="53"/>
      <c r="P44" s="53"/>
    </row>
    <row r="45">
      <c r="B45" s="53"/>
      <c r="C45" s="53"/>
      <c r="D45" s="53"/>
      <c r="E45" s="53"/>
      <c r="I45" s="53"/>
      <c r="J45" s="53"/>
      <c r="K45" s="53"/>
      <c r="L45" s="53"/>
      <c r="M45" s="53"/>
      <c r="P45" s="53"/>
    </row>
    <row r="46">
      <c r="B46" s="53"/>
      <c r="C46" s="53"/>
      <c r="D46" s="53"/>
      <c r="E46" s="53"/>
      <c r="I46" s="53"/>
      <c r="J46" s="53"/>
      <c r="K46" s="53"/>
      <c r="L46" s="53"/>
      <c r="M46" s="53"/>
      <c r="P46" s="53"/>
    </row>
    <row r="47">
      <c r="B47" s="53"/>
      <c r="C47" s="53"/>
      <c r="D47" s="53"/>
      <c r="E47" s="53"/>
      <c r="I47" s="53"/>
      <c r="J47" s="53"/>
      <c r="K47" s="53"/>
      <c r="L47" s="53"/>
      <c r="M47" s="53"/>
      <c r="P47" s="53"/>
    </row>
    <row r="48">
      <c r="B48" s="53"/>
      <c r="C48" s="53"/>
      <c r="D48" s="53"/>
      <c r="E48" s="53"/>
      <c r="I48" s="53"/>
      <c r="J48" s="53"/>
      <c r="K48" s="53"/>
      <c r="L48" s="53"/>
      <c r="M48" s="53"/>
      <c r="P48" s="53"/>
    </row>
    <row r="49">
      <c r="B49" s="53"/>
      <c r="C49" s="53"/>
      <c r="D49" s="53"/>
      <c r="E49" s="53"/>
      <c r="I49" s="53"/>
      <c r="J49" s="53"/>
      <c r="K49" s="53"/>
      <c r="L49" s="53"/>
      <c r="M49" s="53"/>
      <c r="P49" s="53"/>
    </row>
    <row r="50">
      <c r="B50" s="53"/>
      <c r="C50" s="53"/>
      <c r="D50" s="53"/>
      <c r="E50" s="53"/>
      <c r="I50" s="53"/>
      <c r="J50" s="53"/>
      <c r="K50" s="53"/>
      <c r="L50" s="53"/>
      <c r="M50" s="53"/>
      <c r="P50" s="53"/>
    </row>
    <row r="51">
      <c r="B51" s="53"/>
      <c r="C51" s="53"/>
      <c r="D51" s="53"/>
      <c r="E51" s="53"/>
      <c r="I51" s="53"/>
      <c r="J51" s="53"/>
      <c r="K51" s="53"/>
      <c r="L51" s="53"/>
      <c r="M51" s="53"/>
      <c r="P51" s="53"/>
    </row>
    <row r="52">
      <c r="B52" s="53"/>
      <c r="C52" s="53"/>
      <c r="D52" s="53"/>
      <c r="E52" s="53"/>
      <c r="I52" s="53"/>
      <c r="J52" s="53"/>
      <c r="K52" s="53"/>
      <c r="L52" s="53"/>
      <c r="M52" s="53"/>
      <c r="P52" s="53"/>
    </row>
    <row r="53">
      <c r="B53" s="53"/>
      <c r="C53" s="53"/>
      <c r="D53" s="53"/>
      <c r="E53" s="53"/>
      <c r="I53" s="53"/>
      <c r="J53" s="53"/>
      <c r="K53" s="53"/>
      <c r="L53" s="53"/>
      <c r="M53" s="53"/>
      <c r="P53" s="53"/>
    </row>
    <row r="54">
      <c r="B54" s="53"/>
      <c r="C54" s="53"/>
      <c r="D54" s="53"/>
      <c r="E54" s="53"/>
      <c r="I54" s="53"/>
      <c r="J54" s="53"/>
      <c r="K54" s="53"/>
      <c r="L54" s="53"/>
      <c r="M54" s="53"/>
      <c r="P54" s="53"/>
    </row>
    <row r="55">
      <c r="B55" s="53"/>
      <c r="C55" s="53"/>
      <c r="D55" s="53"/>
      <c r="E55" s="53"/>
      <c r="I55" s="53"/>
      <c r="J55" s="53"/>
      <c r="K55" s="53"/>
      <c r="L55" s="53"/>
      <c r="M55" s="53"/>
      <c r="P55" s="53"/>
    </row>
    <row r="56">
      <c r="B56" s="53"/>
      <c r="C56" s="53"/>
      <c r="D56" s="53"/>
      <c r="E56" s="53"/>
      <c r="I56" s="53"/>
      <c r="J56" s="53"/>
      <c r="K56" s="53"/>
      <c r="L56" s="53"/>
      <c r="M56" s="53"/>
      <c r="P56" s="53"/>
    </row>
    <row r="57">
      <c r="B57" s="53"/>
      <c r="C57" s="53"/>
      <c r="D57" s="53"/>
      <c r="E57" s="53"/>
      <c r="I57" s="53"/>
      <c r="J57" s="53"/>
      <c r="K57" s="53"/>
      <c r="L57" s="53"/>
      <c r="M57" s="53"/>
      <c r="P57" s="53"/>
    </row>
    <row r="58">
      <c r="B58" s="53"/>
      <c r="C58" s="53"/>
      <c r="D58" s="53"/>
      <c r="E58" s="53"/>
      <c r="I58" s="53"/>
      <c r="J58" s="53"/>
      <c r="K58" s="53"/>
      <c r="L58" s="53"/>
      <c r="M58" s="53"/>
      <c r="P58" s="53"/>
    </row>
    <row r="59">
      <c r="B59" s="53"/>
      <c r="C59" s="53"/>
      <c r="D59" s="53"/>
      <c r="E59" s="53"/>
      <c r="I59" s="53"/>
      <c r="J59" s="53"/>
      <c r="K59" s="53"/>
      <c r="L59" s="53"/>
      <c r="M59" s="53"/>
      <c r="P59" s="53"/>
    </row>
    <row r="60">
      <c r="B60" s="53"/>
      <c r="C60" s="53"/>
      <c r="D60" s="53"/>
      <c r="E60" s="53"/>
      <c r="I60" s="53"/>
      <c r="J60" s="53"/>
      <c r="K60" s="53"/>
      <c r="L60" s="53"/>
      <c r="M60" s="53"/>
      <c r="P60" s="53"/>
    </row>
    <row r="61">
      <c r="B61" s="53"/>
      <c r="C61" s="53"/>
      <c r="D61" s="53"/>
      <c r="E61" s="53"/>
      <c r="I61" s="53"/>
      <c r="J61" s="53"/>
      <c r="K61" s="53"/>
      <c r="L61" s="53"/>
      <c r="M61" s="53"/>
      <c r="P61" s="53"/>
    </row>
    <row r="62">
      <c r="B62" s="53"/>
      <c r="C62" s="53"/>
      <c r="D62" s="53"/>
      <c r="E62" s="53"/>
      <c r="I62" s="53"/>
      <c r="J62" s="53"/>
      <c r="K62" s="53"/>
      <c r="L62" s="53"/>
      <c r="M62" s="53"/>
      <c r="P62" s="53"/>
    </row>
    <row r="63">
      <c r="B63" s="53"/>
      <c r="C63" s="53"/>
      <c r="D63" s="53"/>
      <c r="E63" s="53"/>
      <c r="I63" s="53"/>
      <c r="J63" s="53"/>
      <c r="K63" s="53"/>
      <c r="L63" s="53"/>
      <c r="M63" s="53"/>
      <c r="P63" s="53"/>
    </row>
    <row r="64">
      <c r="B64" s="53"/>
      <c r="C64" s="53"/>
      <c r="D64" s="53"/>
      <c r="E64" s="53"/>
      <c r="I64" s="53"/>
      <c r="J64" s="53"/>
      <c r="K64" s="53"/>
      <c r="L64" s="53"/>
      <c r="M64" s="53"/>
      <c r="P64" s="53"/>
    </row>
    <row r="65">
      <c r="B65" s="53"/>
      <c r="C65" s="53"/>
      <c r="D65" s="53"/>
      <c r="E65" s="53"/>
      <c r="I65" s="53"/>
      <c r="J65" s="53"/>
      <c r="K65" s="53"/>
      <c r="L65" s="53"/>
      <c r="M65" s="53"/>
      <c r="P65" s="53"/>
    </row>
    <row r="66">
      <c r="B66" s="53"/>
      <c r="C66" s="53"/>
      <c r="D66" s="53"/>
      <c r="E66" s="53"/>
      <c r="I66" s="53"/>
      <c r="J66" s="53"/>
      <c r="K66" s="53"/>
      <c r="L66" s="53"/>
      <c r="M66" s="53"/>
      <c r="P66" s="53"/>
    </row>
    <row r="67">
      <c r="B67" s="53"/>
      <c r="C67" s="53"/>
      <c r="D67" s="53"/>
      <c r="E67" s="53"/>
      <c r="I67" s="53"/>
      <c r="J67" s="53"/>
      <c r="K67" s="53"/>
      <c r="L67" s="53"/>
      <c r="M67" s="53"/>
      <c r="P67" s="53"/>
    </row>
    <row r="68">
      <c r="B68" s="53"/>
      <c r="C68" s="53"/>
      <c r="D68" s="53"/>
      <c r="E68" s="53"/>
      <c r="I68" s="53"/>
      <c r="J68" s="53"/>
      <c r="K68" s="53"/>
      <c r="L68" s="53"/>
      <c r="M68" s="53"/>
      <c r="P68" s="53"/>
    </row>
    <row r="69">
      <c r="B69" s="53"/>
      <c r="C69" s="53"/>
      <c r="D69" s="53"/>
      <c r="E69" s="53"/>
      <c r="I69" s="53"/>
      <c r="J69" s="53"/>
      <c r="K69" s="53"/>
      <c r="L69" s="53"/>
      <c r="M69" s="53"/>
      <c r="P69" s="53"/>
    </row>
    <row r="70">
      <c r="B70" s="53"/>
      <c r="C70" s="53"/>
      <c r="D70" s="53"/>
      <c r="E70" s="53"/>
      <c r="I70" s="53"/>
      <c r="J70" s="53"/>
      <c r="K70" s="53"/>
      <c r="L70" s="53"/>
      <c r="M70" s="53"/>
      <c r="P70" s="53"/>
    </row>
    <row r="71">
      <c r="B71" s="53"/>
      <c r="C71" s="53"/>
      <c r="D71" s="53"/>
      <c r="E71" s="53"/>
      <c r="I71" s="53"/>
      <c r="J71" s="53"/>
      <c r="K71" s="53"/>
      <c r="L71" s="53"/>
      <c r="M71" s="53"/>
      <c r="P71" s="53"/>
    </row>
    <row r="72">
      <c r="B72" s="53"/>
      <c r="C72" s="53"/>
      <c r="D72" s="53"/>
      <c r="E72" s="53"/>
      <c r="I72" s="53"/>
      <c r="J72" s="53"/>
      <c r="K72" s="53"/>
      <c r="L72" s="53"/>
      <c r="M72" s="53"/>
      <c r="P72" s="53"/>
    </row>
    <row r="73">
      <c r="B73" s="53"/>
      <c r="C73" s="53"/>
      <c r="D73" s="53"/>
      <c r="E73" s="53"/>
      <c r="I73" s="53"/>
      <c r="J73" s="53"/>
      <c r="K73" s="53"/>
      <c r="L73" s="53"/>
      <c r="M73" s="53"/>
      <c r="P73" s="53"/>
    </row>
    <row r="74">
      <c r="B74" s="53"/>
      <c r="C74" s="53"/>
      <c r="D74" s="53"/>
      <c r="E74" s="53"/>
      <c r="I74" s="53"/>
      <c r="J74" s="53"/>
      <c r="K74" s="53"/>
      <c r="L74" s="53"/>
      <c r="M74" s="53"/>
      <c r="P74" s="53"/>
    </row>
    <row r="75">
      <c r="B75" s="53"/>
      <c r="C75" s="53"/>
      <c r="D75" s="53"/>
      <c r="E75" s="53"/>
      <c r="I75" s="53"/>
      <c r="J75" s="53"/>
      <c r="K75" s="53"/>
      <c r="L75" s="53"/>
      <c r="M75" s="53"/>
      <c r="P75" s="53"/>
    </row>
    <row r="76">
      <c r="B76" s="53"/>
      <c r="C76" s="53"/>
      <c r="D76" s="53"/>
      <c r="E76" s="53"/>
      <c r="I76" s="53"/>
      <c r="J76" s="53"/>
      <c r="K76" s="53"/>
      <c r="L76" s="53"/>
      <c r="M76" s="53"/>
      <c r="P76" s="53"/>
    </row>
    <row r="77">
      <c r="B77" s="53"/>
      <c r="C77" s="53"/>
      <c r="D77" s="53"/>
      <c r="E77" s="53"/>
      <c r="I77" s="53"/>
      <c r="J77" s="53"/>
      <c r="K77" s="53"/>
      <c r="L77" s="53"/>
      <c r="M77" s="53"/>
      <c r="P77" s="53"/>
    </row>
    <row r="78">
      <c r="B78" s="53"/>
      <c r="C78" s="53"/>
      <c r="D78" s="53"/>
      <c r="E78" s="53"/>
      <c r="I78" s="53"/>
      <c r="J78" s="53"/>
      <c r="K78" s="53"/>
      <c r="L78" s="53"/>
      <c r="M78" s="53"/>
      <c r="P78" s="53"/>
    </row>
    <row r="79">
      <c r="B79" s="53"/>
      <c r="C79" s="53"/>
      <c r="D79" s="53"/>
      <c r="E79" s="53"/>
      <c r="I79" s="53"/>
      <c r="J79" s="53"/>
      <c r="K79" s="53"/>
      <c r="L79" s="53"/>
      <c r="M79" s="53"/>
      <c r="P79" s="53"/>
    </row>
    <row r="80">
      <c r="B80" s="53"/>
      <c r="C80" s="53"/>
      <c r="D80" s="53"/>
      <c r="E80" s="53"/>
      <c r="I80" s="53"/>
      <c r="J80" s="53"/>
      <c r="K80" s="53"/>
      <c r="L80" s="53"/>
      <c r="M80" s="53"/>
      <c r="P80" s="53"/>
    </row>
    <row r="81">
      <c r="B81" s="53"/>
      <c r="C81" s="53"/>
      <c r="D81" s="53"/>
      <c r="E81" s="53"/>
      <c r="I81" s="53"/>
      <c r="J81" s="53"/>
      <c r="K81" s="53"/>
      <c r="L81" s="53"/>
      <c r="M81" s="53"/>
      <c r="P81" s="53"/>
    </row>
    <row r="82">
      <c r="B82" s="53"/>
      <c r="C82" s="53"/>
      <c r="D82" s="53"/>
      <c r="E82" s="53"/>
      <c r="I82" s="53"/>
      <c r="J82" s="53"/>
      <c r="K82" s="53"/>
      <c r="L82" s="53"/>
      <c r="M82" s="53"/>
      <c r="P82" s="53"/>
    </row>
    <row r="83">
      <c r="B83" s="53"/>
      <c r="C83" s="53"/>
      <c r="D83" s="53"/>
      <c r="E83" s="53"/>
      <c r="I83" s="53"/>
      <c r="J83" s="53"/>
      <c r="K83" s="53"/>
      <c r="L83" s="53"/>
      <c r="M83" s="53"/>
      <c r="P83" s="53"/>
    </row>
    <row r="84">
      <c r="B84" s="53"/>
      <c r="C84" s="53"/>
      <c r="D84" s="53"/>
      <c r="E84" s="53"/>
      <c r="I84" s="53"/>
      <c r="J84" s="53"/>
      <c r="K84" s="53"/>
      <c r="L84" s="53"/>
      <c r="M84" s="53"/>
      <c r="P84" s="53"/>
    </row>
    <row r="85">
      <c r="B85" s="53"/>
      <c r="C85" s="53"/>
      <c r="D85" s="53"/>
      <c r="E85" s="53"/>
      <c r="I85" s="53"/>
      <c r="J85" s="53"/>
      <c r="K85" s="53"/>
      <c r="L85" s="53"/>
      <c r="M85" s="53"/>
      <c r="P85" s="53"/>
    </row>
    <row r="86">
      <c r="B86" s="53"/>
      <c r="C86" s="53"/>
      <c r="D86" s="53"/>
      <c r="E86" s="53"/>
      <c r="I86" s="53"/>
      <c r="J86" s="53"/>
      <c r="K86" s="53"/>
      <c r="L86" s="53"/>
      <c r="M86" s="53"/>
      <c r="P86" s="53"/>
    </row>
    <row r="87">
      <c r="B87" s="53"/>
      <c r="C87" s="53"/>
      <c r="D87" s="53"/>
      <c r="E87" s="53"/>
      <c r="I87" s="53"/>
      <c r="J87" s="53"/>
      <c r="K87" s="53"/>
      <c r="L87" s="53"/>
      <c r="M87" s="53"/>
      <c r="P87" s="53"/>
    </row>
    <row r="88">
      <c r="B88" s="53"/>
      <c r="C88" s="53"/>
      <c r="D88" s="53"/>
      <c r="E88" s="53"/>
      <c r="I88" s="53"/>
      <c r="J88" s="53"/>
      <c r="K88" s="53"/>
      <c r="L88" s="53"/>
      <c r="M88" s="53"/>
      <c r="P88" s="53"/>
    </row>
    <row r="89">
      <c r="B89" s="53"/>
      <c r="C89" s="53"/>
      <c r="D89" s="53"/>
      <c r="E89" s="53"/>
      <c r="I89" s="53"/>
      <c r="J89" s="53"/>
      <c r="K89" s="53"/>
      <c r="L89" s="53"/>
      <c r="M89" s="53"/>
      <c r="P89" s="53"/>
    </row>
    <row r="90">
      <c r="B90" s="53"/>
      <c r="C90" s="53"/>
      <c r="D90" s="53"/>
      <c r="E90" s="53"/>
      <c r="I90" s="53"/>
      <c r="J90" s="53"/>
      <c r="K90" s="53"/>
      <c r="L90" s="53"/>
      <c r="M90" s="53"/>
      <c r="P90" s="53"/>
    </row>
    <row r="91">
      <c r="B91" s="53"/>
      <c r="C91" s="53"/>
      <c r="D91" s="53"/>
      <c r="E91" s="53"/>
      <c r="I91" s="53"/>
      <c r="J91" s="53"/>
      <c r="K91" s="53"/>
      <c r="L91" s="53"/>
      <c r="M91" s="53"/>
      <c r="P91" s="53"/>
    </row>
    <row r="92">
      <c r="B92" s="53"/>
      <c r="C92" s="53"/>
      <c r="D92" s="53"/>
      <c r="E92" s="53"/>
      <c r="I92" s="53"/>
      <c r="J92" s="53"/>
      <c r="K92" s="53"/>
      <c r="L92" s="53"/>
      <c r="M92" s="53"/>
      <c r="P92" s="53"/>
    </row>
    <row r="93">
      <c r="B93" s="53"/>
      <c r="C93" s="53"/>
      <c r="D93" s="53"/>
      <c r="E93" s="53"/>
      <c r="I93" s="53"/>
      <c r="J93" s="53"/>
      <c r="K93" s="53"/>
      <c r="L93" s="53"/>
      <c r="M93" s="53"/>
      <c r="P93" s="53"/>
    </row>
    <row r="94">
      <c r="B94" s="53"/>
      <c r="C94" s="53"/>
      <c r="D94" s="53"/>
      <c r="E94" s="53"/>
      <c r="I94" s="53"/>
      <c r="J94" s="53"/>
      <c r="K94" s="53"/>
      <c r="L94" s="53"/>
      <c r="M94" s="53"/>
      <c r="P94" s="53"/>
    </row>
    <row r="95">
      <c r="B95" s="53"/>
      <c r="C95" s="53"/>
      <c r="D95" s="53"/>
      <c r="E95" s="53"/>
      <c r="I95" s="53"/>
      <c r="J95" s="53"/>
      <c r="K95" s="53"/>
      <c r="L95" s="53"/>
      <c r="M95" s="53"/>
      <c r="P95" s="53"/>
    </row>
    <row r="96">
      <c r="B96" s="53"/>
      <c r="C96" s="53"/>
      <c r="D96" s="53"/>
      <c r="E96" s="53"/>
      <c r="I96" s="53"/>
      <c r="J96" s="53"/>
      <c r="K96" s="53"/>
      <c r="L96" s="53"/>
      <c r="M96" s="53"/>
      <c r="P96" s="53"/>
    </row>
    <row r="97">
      <c r="B97" s="53"/>
      <c r="C97" s="53"/>
      <c r="D97" s="53"/>
      <c r="E97" s="53"/>
      <c r="I97" s="53"/>
      <c r="J97" s="53"/>
      <c r="K97" s="53"/>
      <c r="L97" s="53"/>
      <c r="M97" s="53"/>
      <c r="P97" s="53"/>
    </row>
    <row r="98">
      <c r="B98" s="53"/>
      <c r="C98" s="53"/>
      <c r="D98" s="53"/>
      <c r="E98" s="53"/>
      <c r="I98" s="53"/>
      <c r="J98" s="53"/>
      <c r="K98" s="53"/>
      <c r="L98" s="53"/>
      <c r="M98" s="53"/>
      <c r="P98" s="53"/>
    </row>
    <row r="99">
      <c r="B99" s="53"/>
      <c r="C99" s="53"/>
      <c r="D99" s="53"/>
      <c r="E99" s="53"/>
      <c r="I99" s="53"/>
      <c r="J99" s="53"/>
      <c r="K99" s="53"/>
      <c r="L99" s="53"/>
      <c r="M99" s="53"/>
      <c r="P99" s="53"/>
    </row>
    <row r="100">
      <c r="B100" s="53"/>
      <c r="C100" s="53"/>
      <c r="D100" s="53"/>
      <c r="E100" s="53"/>
      <c r="I100" s="53"/>
      <c r="J100" s="53"/>
      <c r="K100" s="53"/>
      <c r="L100" s="53"/>
      <c r="M100" s="53"/>
      <c r="P100" s="53"/>
    </row>
    <row r="101">
      <c r="B101" s="53"/>
      <c r="C101" s="53"/>
      <c r="D101" s="53"/>
      <c r="E101" s="53"/>
      <c r="I101" s="53"/>
      <c r="J101" s="53"/>
      <c r="K101" s="53"/>
      <c r="L101" s="53"/>
      <c r="M101" s="53"/>
      <c r="P101" s="53"/>
    </row>
    <row r="102">
      <c r="B102" s="53"/>
      <c r="C102" s="53"/>
      <c r="D102" s="53"/>
      <c r="E102" s="53"/>
      <c r="I102" s="53"/>
      <c r="J102" s="53"/>
      <c r="K102" s="53"/>
      <c r="L102" s="53"/>
      <c r="M102" s="53"/>
      <c r="P102" s="53"/>
    </row>
    <row r="103">
      <c r="B103" s="53"/>
      <c r="C103" s="53"/>
      <c r="D103" s="53"/>
      <c r="E103" s="53"/>
      <c r="I103" s="53"/>
      <c r="J103" s="53"/>
      <c r="K103" s="53"/>
      <c r="L103" s="53"/>
      <c r="M103" s="53"/>
      <c r="P103" s="53"/>
    </row>
    <row r="104">
      <c r="B104" s="53"/>
      <c r="C104" s="53"/>
      <c r="D104" s="53"/>
      <c r="E104" s="53"/>
      <c r="I104" s="53"/>
      <c r="J104" s="53"/>
      <c r="K104" s="53"/>
      <c r="L104" s="53"/>
      <c r="M104" s="53"/>
      <c r="P104" s="53"/>
    </row>
    <row r="105">
      <c r="B105" s="53"/>
      <c r="C105" s="53"/>
      <c r="D105" s="53"/>
      <c r="E105" s="53"/>
      <c r="I105" s="53"/>
      <c r="J105" s="53"/>
      <c r="K105" s="53"/>
      <c r="L105" s="53"/>
      <c r="M105" s="53"/>
      <c r="P105" s="53"/>
    </row>
    <row r="106">
      <c r="B106" s="53"/>
      <c r="C106" s="53"/>
      <c r="D106" s="53"/>
      <c r="E106" s="53"/>
      <c r="I106" s="53"/>
      <c r="J106" s="53"/>
      <c r="K106" s="53"/>
      <c r="L106" s="53"/>
      <c r="M106" s="53"/>
      <c r="P106" s="53"/>
    </row>
    <row r="107">
      <c r="B107" s="53"/>
      <c r="C107" s="53"/>
      <c r="D107" s="53"/>
      <c r="E107" s="53"/>
      <c r="I107" s="53"/>
      <c r="J107" s="53"/>
      <c r="K107" s="53"/>
      <c r="L107" s="53"/>
      <c r="M107" s="53"/>
      <c r="P107" s="53"/>
    </row>
    <row r="108">
      <c r="B108" s="53"/>
      <c r="C108" s="53"/>
      <c r="D108" s="53"/>
      <c r="E108" s="53"/>
      <c r="I108" s="53"/>
      <c r="J108" s="53"/>
      <c r="K108" s="53"/>
      <c r="L108" s="53"/>
      <c r="M108" s="53"/>
      <c r="P108" s="53"/>
    </row>
    <row r="109">
      <c r="B109" s="53"/>
      <c r="C109" s="53"/>
      <c r="D109" s="53"/>
      <c r="E109" s="53"/>
      <c r="I109" s="53"/>
      <c r="J109" s="53"/>
      <c r="K109" s="53"/>
      <c r="L109" s="53"/>
      <c r="M109" s="53"/>
      <c r="P109" s="53"/>
    </row>
    <row r="110">
      <c r="B110" s="53"/>
      <c r="C110" s="53"/>
      <c r="D110" s="53"/>
      <c r="E110" s="53"/>
      <c r="I110" s="53"/>
      <c r="J110" s="53"/>
      <c r="K110" s="53"/>
      <c r="L110" s="53"/>
      <c r="M110" s="53"/>
      <c r="P110" s="53"/>
    </row>
    <row r="111">
      <c r="B111" s="53"/>
      <c r="C111" s="53"/>
      <c r="D111" s="53"/>
      <c r="E111" s="53"/>
      <c r="I111" s="53"/>
      <c r="J111" s="53"/>
      <c r="K111" s="53"/>
      <c r="L111" s="53"/>
      <c r="M111" s="53"/>
      <c r="P111" s="53"/>
    </row>
    <row r="112">
      <c r="B112" s="53"/>
      <c r="C112" s="53"/>
      <c r="D112" s="53"/>
      <c r="E112" s="53"/>
      <c r="I112" s="53"/>
      <c r="J112" s="53"/>
      <c r="K112" s="53"/>
      <c r="L112" s="53"/>
      <c r="M112" s="53"/>
      <c r="P112" s="53"/>
    </row>
    <row r="113">
      <c r="B113" s="53"/>
      <c r="C113" s="53"/>
      <c r="D113" s="53"/>
      <c r="E113" s="53"/>
      <c r="I113" s="53"/>
      <c r="J113" s="53"/>
      <c r="K113" s="53"/>
      <c r="L113" s="53"/>
      <c r="M113" s="53"/>
      <c r="P113" s="53"/>
    </row>
    <row r="114">
      <c r="B114" s="53"/>
      <c r="C114" s="53"/>
      <c r="D114" s="53"/>
      <c r="E114" s="53"/>
      <c r="I114" s="53"/>
      <c r="J114" s="53"/>
      <c r="K114" s="53"/>
      <c r="L114" s="53"/>
      <c r="M114" s="53"/>
      <c r="P114" s="53"/>
    </row>
    <row r="115">
      <c r="B115" s="53"/>
      <c r="C115" s="53"/>
      <c r="D115" s="53"/>
      <c r="E115" s="53"/>
      <c r="I115" s="53"/>
      <c r="J115" s="53"/>
      <c r="K115" s="53"/>
      <c r="L115" s="53"/>
      <c r="M115" s="53"/>
      <c r="P115" s="53"/>
    </row>
    <row r="116">
      <c r="B116" s="53"/>
      <c r="C116" s="53"/>
      <c r="D116" s="53"/>
      <c r="E116" s="53"/>
      <c r="I116" s="53"/>
      <c r="J116" s="53"/>
      <c r="K116" s="53"/>
      <c r="L116" s="53"/>
      <c r="M116" s="53"/>
      <c r="P116" s="53"/>
    </row>
    <row r="117">
      <c r="B117" s="53"/>
      <c r="C117" s="53"/>
      <c r="D117" s="53"/>
      <c r="E117" s="53"/>
      <c r="I117" s="53"/>
      <c r="J117" s="53"/>
      <c r="K117" s="53"/>
      <c r="L117" s="53"/>
      <c r="M117" s="53"/>
      <c r="P117" s="53"/>
    </row>
    <row r="118">
      <c r="B118" s="53"/>
      <c r="C118" s="53"/>
      <c r="D118" s="53"/>
      <c r="E118" s="53"/>
      <c r="I118" s="53"/>
      <c r="J118" s="53"/>
      <c r="K118" s="53"/>
      <c r="L118" s="53"/>
      <c r="M118" s="53"/>
      <c r="P118" s="53"/>
    </row>
    <row r="119">
      <c r="B119" s="53"/>
      <c r="C119" s="53"/>
      <c r="D119" s="53"/>
      <c r="E119" s="53"/>
      <c r="I119" s="53"/>
      <c r="J119" s="53"/>
      <c r="K119" s="53"/>
      <c r="L119" s="53"/>
      <c r="M119" s="53"/>
      <c r="P119" s="53"/>
    </row>
    <row r="120">
      <c r="B120" s="53"/>
      <c r="C120" s="53"/>
      <c r="D120" s="53"/>
      <c r="E120" s="53"/>
      <c r="I120" s="53"/>
      <c r="J120" s="53"/>
      <c r="K120" s="53"/>
      <c r="L120" s="53"/>
      <c r="M120" s="53"/>
      <c r="P120" s="53"/>
    </row>
    <row r="121">
      <c r="B121" s="53"/>
      <c r="C121" s="53"/>
      <c r="D121" s="53"/>
      <c r="E121" s="53"/>
      <c r="I121" s="53"/>
      <c r="J121" s="53"/>
      <c r="K121" s="53"/>
      <c r="L121" s="53"/>
      <c r="M121" s="53"/>
      <c r="P121" s="53"/>
    </row>
    <row r="122">
      <c r="B122" s="53"/>
      <c r="C122" s="53"/>
      <c r="D122" s="53"/>
      <c r="E122" s="53"/>
      <c r="I122" s="53"/>
      <c r="J122" s="53"/>
      <c r="K122" s="53"/>
      <c r="L122" s="53"/>
      <c r="M122" s="53"/>
      <c r="P122" s="53"/>
    </row>
    <row r="123">
      <c r="B123" s="53"/>
      <c r="C123" s="53"/>
      <c r="D123" s="53"/>
      <c r="E123" s="53"/>
      <c r="I123" s="53"/>
      <c r="J123" s="53"/>
      <c r="K123" s="53"/>
      <c r="L123" s="53"/>
      <c r="M123" s="53"/>
      <c r="P123" s="53"/>
    </row>
    <row r="124">
      <c r="B124" s="53"/>
      <c r="C124" s="53"/>
      <c r="D124" s="53"/>
      <c r="E124" s="53"/>
      <c r="I124" s="53"/>
      <c r="J124" s="53"/>
      <c r="K124" s="53"/>
      <c r="L124" s="53"/>
      <c r="M124" s="53"/>
      <c r="P124" s="53"/>
    </row>
    <row r="125">
      <c r="B125" s="53"/>
      <c r="C125" s="53"/>
      <c r="D125" s="53"/>
      <c r="E125" s="53"/>
      <c r="I125" s="53"/>
      <c r="J125" s="53"/>
      <c r="K125" s="53"/>
      <c r="L125" s="53"/>
      <c r="M125" s="53"/>
      <c r="P125" s="53"/>
    </row>
    <row r="126">
      <c r="B126" s="53"/>
      <c r="C126" s="53"/>
      <c r="D126" s="53"/>
      <c r="E126" s="53"/>
      <c r="I126" s="53"/>
      <c r="J126" s="53"/>
      <c r="K126" s="53"/>
      <c r="L126" s="53"/>
      <c r="M126" s="53"/>
      <c r="P126" s="53"/>
    </row>
    <row r="127">
      <c r="B127" s="53"/>
      <c r="C127" s="53"/>
      <c r="D127" s="53"/>
      <c r="E127" s="53"/>
      <c r="I127" s="53"/>
      <c r="J127" s="53"/>
      <c r="K127" s="53"/>
      <c r="L127" s="53"/>
      <c r="M127" s="53"/>
      <c r="P127" s="53"/>
    </row>
    <row r="128">
      <c r="B128" s="53"/>
      <c r="C128" s="53"/>
      <c r="D128" s="53"/>
      <c r="E128" s="53"/>
      <c r="I128" s="53"/>
      <c r="J128" s="53"/>
      <c r="K128" s="53"/>
      <c r="L128" s="53"/>
      <c r="M128" s="53"/>
      <c r="P128" s="53"/>
    </row>
    <row r="129">
      <c r="B129" s="53"/>
      <c r="C129" s="53"/>
      <c r="D129" s="53"/>
      <c r="E129" s="53"/>
      <c r="I129" s="53"/>
      <c r="J129" s="53"/>
      <c r="K129" s="53"/>
      <c r="L129" s="53"/>
      <c r="M129" s="53"/>
      <c r="P129" s="53"/>
    </row>
    <row r="130">
      <c r="B130" s="53"/>
      <c r="C130" s="53"/>
      <c r="D130" s="53"/>
      <c r="E130" s="53"/>
      <c r="I130" s="53"/>
      <c r="J130" s="53"/>
      <c r="K130" s="53"/>
      <c r="L130" s="53"/>
      <c r="M130" s="53"/>
      <c r="P130" s="53"/>
    </row>
    <row r="131">
      <c r="B131" s="53"/>
      <c r="C131" s="53"/>
      <c r="D131" s="53"/>
      <c r="E131" s="53"/>
      <c r="I131" s="53"/>
      <c r="J131" s="53"/>
      <c r="K131" s="53"/>
      <c r="L131" s="53"/>
      <c r="M131" s="53"/>
      <c r="P131" s="53"/>
    </row>
    <row r="132">
      <c r="B132" s="53"/>
      <c r="C132" s="53"/>
      <c r="D132" s="53"/>
      <c r="E132" s="53"/>
      <c r="I132" s="53"/>
      <c r="J132" s="53"/>
      <c r="K132" s="53"/>
      <c r="L132" s="53"/>
      <c r="M132" s="53"/>
      <c r="P132" s="53"/>
    </row>
    <row r="133">
      <c r="B133" s="53"/>
      <c r="C133" s="53"/>
      <c r="D133" s="53"/>
      <c r="E133" s="53"/>
      <c r="I133" s="53"/>
      <c r="J133" s="53"/>
      <c r="K133" s="53"/>
      <c r="L133" s="53"/>
      <c r="M133" s="53"/>
      <c r="P133" s="53"/>
    </row>
    <row r="134">
      <c r="B134" s="53"/>
      <c r="C134" s="53"/>
      <c r="D134" s="53"/>
      <c r="E134" s="53"/>
      <c r="I134" s="53"/>
      <c r="J134" s="53"/>
      <c r="K134" s="53"/>
      <c r="L134" s="53"/>
      <c r="M134" s="53"/>
      <c r="P134" s="53"/>
    </row>
    <row r="135">
      <c r="B135" s="53"/>
      <c r="C135" s="53"/>
      <c r="D135" s="53"/>
      <c r="E135" s="53"/>
      <c r="I135" s="53"/>
      <c r="J135" s="53"/>
      <c r="K135" s="53"/>
      <c r="L135" s="53"/>
      <c r="M135" s="53"/>
      <c r="P135" s="53"/>
    </row>
    <row r="136">
      <c r="B136" s="53"/>
      <c r="C136" s="53"/>
      <c r="D136" s="53"/>
      <c r="E136" s="53"/>
      <c r="I136" s="53"/>
      <c r="J136" s="53"/>
      <c r="K136" s="53"/>
      <c r="L136" s="53"/>
      <c r="M136" s="53"/>
      <c r="P136" s="53"/>
    </row>
    <row r="137">
      <c r="B137" s="53"/>
      <c r="C137" s="53"/>
      <c r="D137" s="53"/>
      <c r="E137" s="53"/>
      <c r="I137" s="53"/>
      <c r="J137" s="53"/>
      <c r="K137" s="53"/>
      <c r="L137" s="53"/>
      <c r="M137" s="53"/>
      <c r="P137" s="53"/>
    </row>
    <row r="138">
      <c r="B138" s="53"/>
      <c r="C138" s="53"/>
      <c r="D138" s="53"/>
      <c r="E138" s="53"/>
      <c r="I138" s="53"/>
      <c r="J138" s="53"/>
      <c r="K138" s="53"/>
      <c r="L138" s="53"/>
      <c r="M138" s="53"/>
      <c r="P138" s="53"/>
    </row>
    <row r="139">
      <c r="B139" s="53"/>
      <c r="C139" s="53"/>
      <c r="D139" s="53"/>
      <c r="E139" s="53"/>
      <c r="I139" s="53"/>
      <c r="J139" s="53"/>
      <c r="K139" s="53"/>
      <c r="L139" s="53"/>
      <c r="M139" s="53"/>
      <c r="P139" s="53"/>
    </row>
    <row r="140">
      <c r="B140" s="53"/>
      <c r="C140" s="53"/>
      <c r="D140" s="53"/>
      <c r="E140" s="53"/>
      <c r="I140" s="53"/>
      <c r="J140" s="53"/>
      <c r="K140" s="53"/>
      <c r="L140" s="53"/>
      <c r="M140" s="53"/>
      <c r="P140" s="53"/>
    </row>
    <row r="141">
      <c r="B141" s="53"/>
      <c r="C141" s="53"/>
      <c r="D141" s="53"/>
      <c r="E141" s="53"/>
      <c r="I141" s="53"/>
      <c r="J141" s="53"/>
      <c r="K141" s="53"/>
      <c r="L141" s="53"/>
      <c r="M141" s="53"/>
      <c r="P141" s="53"/>
    </row>
    <row r="142">
      <c r="B142" s="53"/>
      <c r="C142" s="53"/>
      <c r="D142" s="53"/>
      <c r="E142" s="53"/>
      <c r="I142" s="53"/>
      <c r="J142" s="53"/>
      <c r="K142" s="53"/>
      <c r="L142" s="53"/>
      <c r="M142" s="53"/>
      <c r="P142" s="53"/>
    </row>
    <row r="143">
      <c r="B143" s="53"/>
      <c r="C143" s="53"/>
      <c r="D143" s="53"/>
      <c r="E143" s="53"/>
      <c r="I143" s="53"/>
      <c r="J143" s="53"/>
      <c r="K143" s="53"/>
      <c r="L143" s="53"/>
      <c r="M143" s="53"/>
      <c r="P143" s="53"/>
    </row>
    <row r="144">
      <c r="B144" s="53"/>
      <c r="C144" s="53"/>
      <c r="D144" s="53"/>
      <c r="E144" s="53"/>
      <c r="I144" s="53"/>
      <c r="J144" s="53"/>
      <c r="K144" s="53"/>
      <c r="L144" s="53"/>
      <c r="M144" s="53"/>
      <c r="P144" s="53"/>
    </row>
    <row r="145">
      <c r="B145" s="53"/>
      <c r="C145" s="53"/>
      <c r="D145" s="53"/>
      <c r="E145" s="53"/>
      <c r="I145" s="53"/>
      <c r="J145" s="53"/>
      <c r="K145" s="53"/>
      <c r="L145" s="53"/>
      <c r="M145" s="53"/>
      <c r="P145" s="53"/>
    </row>
    <row r="146">
      <c r="B146" s="53"/>
      <c r="C146" s="53"/>
      <c r="D146" s="53"/>
      <c r="E146" s="53"/>
      <c r="I146" s="53"/>
      <c r="J146" s="53"/>
      <c r="K146" s="53"/>
      <c r="L146" s="53"/>
      <c r="M146" s="53"/>
      <c r="P146" s="53"/>
    </row>
    <row r="147">
      <c r="B147" s="53"/>
      <c r="C147" s="53"/>
      <c r="D147" s="53"/>
      <c r="E147" s="53"/>
      <c r="I147" s="53"/>
      <c r="J147" s="53"/>
      <c r="K147" s="53"/>
      <c r="L147" s="53"/>
      <c r="M147" s="53"/>
      <c r="P147" s="53"/>
    </row>
    <row r="148">
      <c r="B148" s="53"/>
      <c r="C148" s="53"/>
      <c r="D148" s="53"/>
      <c r="E148" s="53"/>
      <c r="I148" s="53"/>
      <c r="J148" s="53"/>
      <c r="K148" s="53"/>
      <c r="L148" s="53"/>
      <c r="M148" s="53"/>
      <c r="P148" s="53"/>
    </row>
    <row r="149">
      <c r="B149" s="53"/>
      <c r="C149" s="53"/>
      <c r="D149" s="53"/>
      <c r="E149" s="53"/>
      <c r="I149" s="53"/>
      <c r="J149" s="53"/>
      <c r="K149" s="53"/>
      <c r="L149" s="53"/>
      <c r="M149" s="53"/>
      <c r="P149" s="53"/>
    </row>
    <row r="150">
      <c r="B150" s="53"/>
      <c r="C150" s="53"/>
      <c r="D150" s="53"/>
      <c r="E150" s="53"/>
      <c r="I150" s="53"/>
      <c r="J150" s="53"/>
      <c r="K150" s="53"/>
      <c r="L150" s="53"/>
      <c r="M150" s="53"/>
      <c r="P150" s="53"/>
    </row>
    <row r="151">
      <c r="B151" s="53"/>
      <c r="C151" s="53"/>
      <c r="D151" s="53"/>
      <c r="E151" s="53"/>
      <c r="I151" s="53"/>
      <c r="J151" s="53"/>
      <c r="K151" s="53"/>
      <c r="L151" s="53"/>
      <c r="M151" s="53"/>
      <c r="P151" s="53"/>
    </row>
    <row r="152">
      <c r="B152" s="53"/>
      <c r="C152" s="53"/>
      <c r="D152" s="53"/>
      <c r="E152" s="53"/>
      <c r="I152" s="53"/>
      <c r="J152" s="53"/>
      <c r="K152" s="53"/>
      <c r="L152" s="53"/>
      <c r="M152" s="53"/>
      <c r="P152" s="53"/>
    </row>
    <row r="153">
      <c r="B153" s="53"/>
      <c r="C153" s="53"/>
      <c r="D153" s="53"/>
      <c r="E153" s="53"/>
      <c r="I153" s="53"/>
      <c r="J153" s="53"/>
      <c r="K153" s="53"/>
      <c r="L153" s="53"/>
      <c r="M153" s="53"/>
      <c r="P153" s="53"/>
    </row>
    <row r="154">
      <c r="B154" s="53"/>
      <c r="C154" s="53"/>
      <c r="D154" s="53"/>
      <c r="E154" s="53"/>
      <c r="I154" s="53"/>
      <c r="J154" s="53"/>
      <c r="K154" s="53"/>
      <c r="L154" s="53"/>
      <c r="M154" s="53"/>
      <c r="P154" s="53"/>
    </row>
    <row r="155">
      <c r="B155" s="53"/>
      <c r="C155" s="53"/>
      <c r="D155" s="53"/>
      <c r="E155" s="53"/>
      <c r="I155" s="53"/>
      <c r="J155" s="53"/>
      <c r="K155" s="53"/>
      <c r="L155" s="53"/>
      <c r="M155" s="53"/>
      <c r="P155" s="53"/>
    </row>
    <row r="156">
      <c r="B156" s="53"/>
      <c r="C156" s="53"/>
      <c r="D156" s="53"/>
      <c r="E156" s="53"/>
      <c r="I156" s="53"/>
      <c r="J156" s="53"/>
      <c r="K156" s="53"/>
      <c r="L156" s="53"/>
      <c r="M156" s="53"/>
      <c r="P156" s="53"/>
    </row>
    <row r="157">
      <c r="B157" s="53"/>
      <c r="C157" s="53"/>
      <c r="D157" s="53"/>
      <c r="E157" s="53"/>
      <c r="I157" s="53"/>
      <c r="J157" s="53"/>
      <c r="K157" s="53"/>
      <c r="L157" s="53"/>
      <c r="M157" s="53"/>
      <c r="P157" s="53"/>
    </row>
    <row r="158">
      <c r="B158" s="53"/>
      <c r="C158" s="53"/>
      <c r="D158" s="53"/>
      <c r="E158" s="53"/>
      <c r="I158" s="53"/>
      <c r="J158" s="53"/>
      <c r="K158" s="53"/>
      <c r="L158" s="53"/>
      <c r="M158" s="53"/>
      <c r="P158" s="53"/>
    </row>
    <row r="159">
      <c r="B159" s="53"/>
      <c r="C159" s="53"/>
      <c r="D159" s="53"/>
      <c r="E159" s="53"/>
      <c r="I159" s="53"/>
      <c r="J159" s="53"/>
      <c r="K159" s="53"/>
      <c r="L159" s="53"/>
      <c r="M159" s="53"/>
      <c r="P159" s="53"/>
    </row>
    <row r="160">
      <c r="B160" s="53"/>
      <c r="C160" s="53"/>
      <c r="D160" s="53"/>
      <c r="E160" s="53"/>
      <c r="I160" s="53"/>
      <c r="J160" s="53"/>
      <c r="K160" s="53"/>
      <c r="L160" s="53"/>
      <c r="M160" s="53"/>
      <c r="P160" s="53"/>
    </row>
    <row r="161">
      <c r="B161" s="53"/>
      <c r="C161" s="53"/>
      <c r="D161" s="53"/>
      <c r="E161" s="53"/>
      <c r="I161" s="53"/>
      <c r="J161" s="53"/>
      <c r="K161" s="53"/>
      <c r="L161" s="53"/>
      <c r="M161" s="53"/>
      <c r="P161" s="53"/>
    </row>
    <row r="162">
      <c r="B162" s="53"/>
      <c r="C162" s="53"/>
      <c r="D162" s="53"/>
      <c r="E162" s="53"/>
      <c r="I162" s="53"/>
      <c r="J162" s="53"/>
      <c r="K162" s="53"/>
      <c r="L162" s="53"/>
      <c r="M162" s="53"/>
      <c r="P162" s="53"/>
    </row>
    <row r="163">
      <c r="B163" s="53"/>
      <c r="C163" s="53"/>
      <c r="D163" s="53"/>
      <c r="E163" s="53"/>
      <c r="I163" s="53"/>
      <c r="J163" s="53"/>
      <c r="K163" s="53"/>
      <c r="L163" s="53"/>
      <c r="M163" s="53"/>
      <c r="P163" s="53"/>
    </row>
    <row r="164">
      <c r="B164" s="53"/>
      <c r="C164" s="53"/>
      <c r="D164" s="53"/>
      <c r="E164" s="53"/>
      <c r="I164" s="53"/>
      <c r="J164" s="53"/>
      <c r="K164" s="53"/>
      <c r="L164" s="53"/>
      <c r="M164" s="53"/>
      <c r="P164" s="53"/>
    </row>
    <row r="165">
      <c r="B165" s="53"/>
      <c r="C165" s="53"/>
      <c r="D165" s="53"/>
      <c r="E165" s="53"/>
      <c r="I165" s="53"/>
      <c r="J165" s="53"/>
      <c r="K165" s="53"/>
      <c r="L165" s="53"/>
      <c r="M165" s="53"/>
      <c r="P165" s="53"/>
    </row>
    <row r="166">
      <c r="B166" s="53"/>
      <c r="C166" s="53"/>
      <c r="D166" s="53"/>
      <c r="E166" s="53"/>
      <c r="I166" s="53"/>
      <c r="J166" s="53"/>
      <c r="K166" s="53"/>
      <c r="L166" s="53"/>
      <c r="M166" s="53"/>
      <c r="P166" s="53"/>
    </row>
    <row r="167">
      <c r="B167" s="53"/>
      <c r="C167" s="53"/>
      <c r="D167" s="53"/>
      <c r="E167" s="53"/>
      <c r="I167" s="53"/>
      <c r="J167" s="53"/>
      <c r="K167" s="53"/>
      <c r="L167" s="53"/>
      <c r="M167" s="53"/>
      <c r="P167" s="53"/>
    </row>
    <row r="168">
      <c r="B168" s="53"/>
      <c r="C168" s="53"/>
      <c r="D168" s="53"/>
      <c r="E168" s="53"/>
      <c r="I168" s="53"/>
      <c r="J168" s="53"/>
      <c r="K168" s="53"/>
      <c r="L168" s="53"/>
      <c r="M168" s="53"/>
      <c r="P168" s="53"/>
    </row>
    <row r="169">
      <c r="B169" s="53"/>
      <c r="C169" s="53"/>
      <c r="D169" s="53"/>
      <c r="E169" s="53"/>
      <c r="I169" s="53"/>
      <c r="J169" s="53"/>
      <c r="K169" s="53"/>
      <c r="L169" s="53"/>
      <c r="M169" s="53"/>
      <c r="P169" s="53"/>
    </row>
    <row r="170">
      <c r="B170" s="53"/>
      <c r="C170" s="53"/>
      <c r="D170" s="53"/>
      <c r="E170" s="53"/>
      <c r="I170" s="53"/>
      <c r="J170" s="53"/>
      <c r="K170" s="53"/>
      <c r="L170" s="53"/>
      <c r="M170" s="53"/>
      <c r="P170" s="53"/>
    </row>
    <row r="171">
      <c r="B171" s="53"/>
      <c r="C171" s="53"/>
      <c r="D171" s="53"/>
      <c r="E171" s="53"/>
      <c r="I171" s="53"/>
      <c r="J171" s="53"/>
      <c r="K171" s="53"/>
      <c r="L171" s="53"/>
      <c r="M171" s="53"/>
      <c r="P171" s="53"/>
    </row>
    <row r="172">
      <c r="B172" s="53"/>
      <c r="C172" s="53"/>
      <c r="D172" s="53"/>
      <c r="E172" s="53"/>
      <c r="I172" s="53"/>
      <c r="J172" s="53"/>
      <c r="K172" s="53"/>
      <c r="L172" s="53"/>
      <c r="M172" s="53"/>
      <c r="P172" s="53"/>
    </row>
    <row r="173">
      <c r="B173" s="53"/>
      <c r="C173" s="53"/>
      <c r="D173" s="53"/>
      <c r="E173" s="53"/>
      <c r="I173" s="53"/>
      <c r="J173" s="53"/>
      <c r="K173" s="53"/>
      <c r="L173" s="53"/>
      <c r="M173" s="53"/>
      <c r="P173" s="53"/>
    </row>
    <row r="174">
      <c r="B174" s="53"/>
      <c r="C174" s="53"/>
      <c r="D174" s="53"/>
      <c r="E174" s="53"/>
      <c r="I174" s="53"/>
      <c r="J174" s="53"/>
      <c r="K174" s="53"/>
      <c r="L174" s="53"/>
      <c r="M174" s="53"/>
      <c r="P174" s="53"/>
    </row>
    <row r="175">
      <c r="B175" s="53"/>
      <c r="C175" s="53"/>
      <c r="D175" s="53"/>
      <c r="E175" s="53"/>
      <c r="I175" s="53"/>
      <c r="J175" s="53"/>
      <c r="K175" s="53"/>
      <c r="L175" s="53"/>
      <c r="M175" s="53"/>
      <c r="P175" s="53"/>
    </row>
    <row r="176">
      <c r="B176" s="53"/>
      <c r="C176" s="53"/>
      <c r="D176" s="53"/>
      <c r="E176" s="53"/>
      <c r="I176" s="53"/>
      <c r="J176" s="53"/>
      <c r="K176" s="53"/>
      <c r="L176" s="53"/>
      <c r="M176" s="53"/>
      <c r="P176" s="53"/>
    </row>
    <row r="177">
      <c r="B177" s="53"/>
      <c r="C177" s="53"/>
      <c r="D177" s="53"/>
      <c r="E177" s="53"/>
      <c r="I177" s="53"/>
      <c r="J177" s="53"/>
      <c r="K177" s="53"/>
      <c r="L177" s="53"/>
      <c r="M177" s="53"/>
      <c r="P177" s="53"/>
    </row>
    <row r="178">
      <c r="B178" s="53"/>
      <c r="C178" s="53"/>
      <c r="D178" s="53"/>
      <c r="E178" s="53"/>
      <c r="I178" s="53"/>
      <c r="J178" s="53"/>
      <c r="K178" s="53"/>
      <c r="L178" s="53"/>
      <c r="M178" s="53"/>
      <c r="P178" s="53"/>
    </row>
    <row r="179">
      <c r="B179" s="53"/>
      <c r="C179" s="53"/>
      <c r="D179" s="53"/>
      <c r="E179" s="53"/>
      <c r="I179" s="53"/>
      <c r="J179" s="53"/>
      <c r="K179" s="53"/>
      <c r="L179" s="53"/>
      <c r="M179" s="53"/>
      <c r="P179" s="53"/>
    </row>
    <row r="180">
      <c r="B180" s="53"/>
      <c r="C180" s="53"/>
      <c r="D180" s="53"/>
      <c r="E180" s="53"/>
      <c r="I180" s="53"/>
      <c r="J180" s="53"/>
      <c r="K180" s="53"/>
      <c r="L180" s="53"/>
      <c r="M180" s="53"/>
      <c r="P180" s="53"/>
    </row>
    <row r="181">
      <c r="B181" s="53"/>
      <c r="C181" s="53"/>
      <c r="D181" s="53"/>
      <c r="E181" s="53"/>
      <c r="I181" s="53"/>
      <c r="J181" s="53"/>
      <c r="K181" s="53"/>
      <c r="L181" s="53"/>
      <c r="M181" s="53"/>
      <c r="P181" s="53"/>
    </row>
    <row r="182">
      <c r="B182" s="53"/>
      <c r="C182" s="53"/>
      <c r="D182" s="53"/>
      <c r="E182" s="53"/>
      <c r="I182" s="53"/>
      <c r="J182" s="53"/>
      <c r="K182" s="53"/>
      <c r="L182" s="53"/>
      <c r="M182" s="53"/>
      <c r="P182" s="53"/>
    </row>
    <row r="183">
      <c r="B183" s="53"/>
      <c r="C183" s="53"/>
      <c r="D183" s="53"/>
      <c r="E183" s="53"/>
      <c r="I183" s="53"/>
      <c r="J183" s="53"/>
      <c r="K183" s="53"/>
      <c r="L183" s="53"/>
      <c r="M183" s="53"/>
      <c r="P183" s="53"/>
    </row>
    <row r="184">
      <c r="B184" s="53"/>
      <c r="C184" s="53"/>
      <c r="D184" s="53"/>
      <c r="E184" s="53"/>
      <c r="I184" s="53"/>
      <c r="J184" s="53"/>
      <c r="K184" s="53"/>
      <c r="L184" s="53"/>
      <c r="M184" s="53"/>
      <c r="P184" s="53"/>
    </row>
    <row r="185">
      <c r="B185" s="53"/>
      <c r="C185" s="53"/>
      <c r="D185" s="53"/>
      <c r="E185" s="53"/>
      <c r="I185" s="53"/>
      <c r="J185" s="53"/>
      <c r="K185" s="53"/>
      <c r="L185" s="53"/>
      <c r="M185" s="53"/>
      <c r="P185" s="53"/>
    </row>
    <row r="186">
      <c r="B186" s="53"/>
      <c r="C186" s="53"/>
      <c r="D186" s="53"/>
      <c r="E186" s="53"/>
      <c r="I186" s="53"/>
      <c r="J186" s="53"/>
      <c r="K186" s="53"/>
      <c r="L186" s="53"/>
      <c r="M186" s="53"/>
      <c r="P186" s="53"/>
    </row>
    <row r="187">
      <c r="B187" s="53"/>
      <c r="C187" s="53"/>
      <c r="D187" s="53"/>
      <c r="E187" s="53"/>
      <c r="I187" s="53"/>
      <c r="J187" s="53"/>
      <c r="K187" s="53"/>
      <c r="L187" s="53"/>
      <c r="M187" s="53"/>
      <c r="P187" s="53"/>
    </row>
    <row r="188">
      <c r="B188" s="53"/>
      <c r="C188" s="53"/>
      <c r="D188" s="53"/>
      <c r="E188" s="53"/>
      <c r="I188" s="53"/>
      <c r="J188" s="53"/>
      <c r="K188" s="53"/>
      <c r="L188" s="53"/>
      <c r="M188" s="53"/>
      <c r="P188" s="53"/>
    </row>
    <row r="189">
      <c r="B189" s="53"/>
      <c r="C189" s="53"/>
      <c r="D189" s="53"/>
      <c r="E189" s="53"/>
      <c r="I189" s="53"/>
      <c r="J189" s="53"/>
      <c r="K189" s="53"/>
      <c r="L189" s="53"/>
      <c r="M189" s="53"/>
      <c r="P189" s="53"/>
    </row>
    <row r="190">
      <c r="B190" s="53"/>
      <c r="C190" s="53"/>
      <c r="D190" s="53"/>
      <c r="E190" s="53"/>
      <c r="I190" s="53"/>
      <c r="J190" s="53"/>
      <c r="K190" s="53"/>
      <c r="L190" s="53"/>
      <c r="M190" s="53"/>
      <c r="P190" s="53"/>
    </row>
    <row r="191">
      <c r="B191" s="53"/>
      <c r="C191" s="53"/>
      <c r="D191" s="53"/>
      <c r="E191" s="53"/>
      <c r="I191" s="53"/>
      <c r="J191" s="53"/>
      <c r="K191" s="53"/>
      <c r="L191" s="53"/>
      <c r="M191" s="53"/>
      <c r="P191" s="53"/>
    </row>
    <row r="192">
      <c r="B192" s="53"/>
      <c r="C192" s="53"/>
      <c r="D192" s="53"/>
      <c r="E192" s="53"/>
      <c r="I192" s="53"/>
      <c r="J192" s="53"/>
      <c r="K192" s="53"/>
      <c r="L192" s="53"/>
      <c r="M192" s="53"/>
      <c r="P192" s="53"/>
    </row>
    <row r="193">
      <c r="B193" s="53"/>
      <c r="C193" s="53"/>
      <c r="D193" s="53"/>
      <c r="E193" s="53"/>
      <c r="I193" s="53"/>
      <c r="J193" s="53"/>
      <c r="K193" s="53"/>
      <c r="L193" s="53"/>
      <c r="M193" s="53"/>
      <c r="P193" s="53"/>
    </row>
    <row r="194">
      <c r="B194" s="53"/>
      <c r="C194" s="53"/>
      <c r="D194" s="53"/>
      <c r="E194" s="53"/>
      <c r="I194" s="53"/>
      <c r="J194" s="53"/>
      <c r="K194" s="53"/>
      <c r="L194" s="53"/>
      <c r="M194" s="53"/>
      <c r="P194" s="53"/>
    </row>
    <row r="195">
      <c r="B195" s="53"/>
      <c r="C195" s="53"/>
      <c r="D195" s="53"/>
      <c r="E195" s="53"/>
      <c r="I195" s="53"/>
      <c r="J195" s="53"/>
      <c r="K195" s="53"/>
      <c r="L195" s="53"/>
      <c r="M195" s="53"/>
      <c r="P195" s="53"/>
    </row>
    <row r="196">
      <c r="B196" s="53"/>
      <c r="C196" s="53"/>
      <c r="D196" s="53"/>
      <c r="E196" s="53"/>
      <c r="I196" s="53"/>
      <c r="J196" s="53"/>
      <c r="K196" s="53"/>
      <c r="L196" s="53"/>
      <c r="M196" s="53"/>
      <c r="P196" s="53"/>
    </row>
    <row r="197">
      <c r="B197" s="53"/>
      <c r="C197" s="53"/>
      <c r="D197" s="53"/>
      <c r="E197" s="53"/>
      <c r="I197" s="53"/>
      <c r="J197" s="53"/>
      <c r="K197" s="53"/>
      <c r="L197" s="53"/>
      <c r="M197" s="53"/>
      <c r="P197" s="53"/>
    </row>
    <row r="198">
      <c r="B198" s="53"/>
      <c r="C198" s="53"/>
      <c r="D198" s="53"/>
      <c r="E198" s="53"/>
      <c r="I198" s="53"/>
      <c r="J198" s="53"/>
      <c r="K198" s="53"/>
      <c r="L198" s="53"/>
      <c r="M198" s="53"/>
      <c r="P198" s="53"/>
    </row>
    <row r="199">
      <c r="B199" s="53"/>
      <c r="C199" s="53"/>
      <c r="D199" s="53"/>
      <c r="E199" s="53"/>
      <c r="I199" s="53"/>
      <c r="J199" s="53"/>
      <c r="K199" s="53"/>
      <c r="L199" s="53"/>
      <c r="M199" s="53"/>
      <c r="P199" s="53"/>
    </row>
    <row r="200">
      <c r="B200" s="53"/>
      <c r="C200" s="53"/>
      <c r="D200" s="53"/>
      <c r="E200" s="53"/>
      <c r="I200" s="53"/>
      <c r="J200" s="53"/>
      <c r="K200" s="53"/>
      <c r="L200" s="53"/>
      <c r="M200" s="53"/>
      <c r="P200" s="53"/>
    </row>
    <row r="201">
      <c r="B201" s="53"/>
      <c r="C201" s="53"/>
      <c r="D201" s="53"/>
      <c r="E201" s="53"/>
      <c r="I201" s="53"/>
      <c r="J201" s="53"/>
      <c r="K201" s="53"/>
      <c r="L201" s="53"/>
      <c r="M201" s="53"/>
      <c r="P201" s="53"/>
    </row>
    <row r="202">
      <c r="B202" s="53"/>
      <c r="C202" s="53"/>
      <c r="D202" s="53"/>
      <c r="E202" s="53"/>
      <c r="I202" s="53"/>
      <c r="J202" s="53"/>
      <c r="K202" s="53"/>
      <c r="L202" s="53"/>
      <c r="M202" s="53"/>
      <c r="P202" s="53"/>
    </row>
    <row r="203">
      <c r="B203" s="53"/>
      <c r="C203" s="53"/>
      <c r="D203" s="53"/>
      <c r="E203" s="53"/>
      <c r="I203" s="53"/>
      <c r="J203" s="53"/>
      <c r="K203" s="53"/>
      <c r="L203" s="53"/>
      <c r="M203" s="53"/>
      <c r="P203" s="53"/>
    </row>
    <row r="204">
      <c r="B204" s="53"/>
      <c r="C204" s="53"/>
      <c r="D204" s="53"/>
      <c r="E204" s="53"/>
      <c r="I204" s="53"/>
      <c r="J204" s="53"/>
      <c r="K204" s="53"/>
      <c r="L204" s="53"/>
      <c r="M204" s="53"/>
      <c r="P204" s="53"/>
    </row>
    <row r="205">
      <c r="B205" s="53"/>
      <c r="C205" s="53"/>
      <c r="D205" s="53"/>
      <c r="E205" s="53"/>
      <c r="I205" s="53"/>
      <c r="J205" s="53"/>
      <c r="K205" s="53"/>
      <c r="L205" s="53"/>
      <c r="M205" s="53"/>
      <c r="P205" s="53"/>
    </row>
    <row r="206">
      <c r="B206" s="53"/>
      <c r="C206" s="53"/>
      <c r="D206" s="53"/>
      <c r="E206" s="53"/>
      <c r="I206" s="53"/>
      <c r="J206" s="53"/>
      <c r="K206" s="53"/>
      <c r="L206" s="53"/>
      <c r="M206" s="53"/>
      <c r="P206" s="53"/>
    </row>
    <row r="207">
      <c r="B207" s="53"/>
      <c r="C207" s="53"/>
      <c r="D207" s="53"/>
      <c r="E207" s="53"/>
      <c r="I207" s="53"/>
      <c r="J207" s="53"/>
      <c r="K207" s="53"/>
      <c r="L207" s="53"/>
      <c r="M207" s="53"/>
      <c r="P207" s="53"/>
    </row>
    <row r="208">
      <c r="B208" s="53"/>
      <c r="C208" s="53"/>
      <c r="D208" s="53"/>
      <c r="E208" s="53"/>
      <c r="I208" s="53"/>
      <c r="J208" s="53"/>
      <c r="K208" s="53"/>
      <c r="L208" s="53"/>
      <c r="M208" s="53"/>
      <c r="P208" s="53"/>
    </row>
    <row r="209">
      <c r="B209" s="53"/>
      <c r="C209" s="53"/>
      <c r="D209" s="53"/>
      <c r="E209" s="53"/>
      <c r="I209" s="53"/>
      <c r="J209" s="53"/>
      <c r="K209" s="53"/>
      <c r="L209" s="53"/>
      <c r="M209" s="53"/>
      <c r="P209" s="53"/>
    </row>
    <row r="210">
      <c r="B210" s="53"/>
      <c r="C210" s="53"/>
      <c r="D210" s="53"/>
      <c r="E210" s="53"/>
      <c r="I210" s="53"/>
      <c r="J210" s="53"/>
      <c r="K210" s="53"/>
      <c r="L210" s="53"/>
      <c r="M210" s="53"/>
      <c r="P210" s="53"/>
    </row>
    <row r="211">
      <c r="B211" s="53"/>
      <c r="C211" s="53"/>
      <c r="D211" s="53"/>
      <c r="E211" s="53"/>
      <c r="I211" s="53"/>
      <c r="J211" s="53"/>
      <c r="K211" s="53"/>
      <c r="L211" s="53"/>
      <c r="M211" s="53"/>
      <c r="P211" s="53"/>
    </row>
    <row r="212">
      <c r="B212" s="53"/>
      <c r="C212" s="53"/>
      <c r="D212" s="53"/>
      <c r="E212" s="53"/>
      <c r="I212" s="53"/>
      <c r="J212" s="53"/>
      <c r="K212" s="53"/>
      <c r="L212" s="53"/>
      <c r="M212" s="53"/>
      <c r="P212" s="53"/>
    </row>
    <row r="213">
      <c r="B213" s="53"/>
      <c r="C213" s="53"/>
      <c r="D213" s="53"/>
      <c r="E213" s="53"/>
      <c r="I213" s="53"/>
      <c r="J213" s="53"/>
      <c r="K213" s="53"/>
      <c r="L213" s="53"/>
      <c r="M213" s="53"/>
      <c r="P213" s="53"/>
    </row>
    <row r="214">
      <c r="B214" s="53"/>
      <c r="C214" s="53"/>
      <c r="D214" s="53"/>
      <c r="E214" s="53"/>
      <c r="I214" s="53"/>
      <c r="J214" s="53"/>
      <c r="K214" s="53"/>
      <c r="L214" s="53"/>
      <c r="M214" s="53"/>
      <c r="P214" s="53"/>
    </row>
    <row r="215">
      <c r="B215" s="53"/>
      <c r="C215" s="53"/>
      <c r="D215" s="53"/>
      <c r="E215" s="53"/>
      <c r="I215" s="53"/>
      <c r="J215" s="53"/>
      <c r="K215" s="53"/>
      <c r="L215" s="53"/>
      <c r="M215" s="53"/>
      <c r="P215" s="53"/>
    </row>
    <row r="216">
      <c r="B216" s="53"/>
      <c r="C216" s="53"/>
      <c r="D216" s="53"/>
      <c r="E216" s="53"/>
      <c r="I216" s="53"/>
      <c r="J216" s="53"/>
      <c r="K216" s="53"/>
      <c r="L216" s="53"/>
      <c r="M216" s="53"/>
      <c r="P216" s="53"/>
    </row>
    <row r="217">
      <c r="B217" s="53"/>
      <c r="C217" s="53"/>
      <c r="D217" s="53"/>
      <c r="E217" s="53"/>
      <c r="I217" s="53"/>
      <c r="J217" s="53"/>
      <c r="K217" s="53"/>
      <c r="L217" s="53"/>
      <c r="M217" s="53"/>
      <c r="P217" s="53"/>
    </row>
    <row r="218">
      <c r="B218" s="53"/>
      <c r="C218" s="53"/>
      <c r="D218" s="53"/>
      <c r="E218" s="53"/>
      <c r="I218" s="53"/>
      <c r="J218" s="53"/>
      <c r="K218" s="53"/>
      <c r="L218" s="53"/>
      <c r="M218" s="53"/>
      <c r="P218" s="53"/>
    </row>
    <row r="219">
      <c r="B219" s="53"/>
      <c r="C219" s="53"/>
      <c r="D219" s="53"/>
      <c r="E219" s="53"/>
      <c r="I219" s="53"/>
      <c r="J219" s="53"/>
      <c r="K219" s="53"/>
      <c r="L219" s="53"/>
      <c r="M219" s="53"/>
      <c r="P219" s="53"/>
    </row>
    <row r="220">
      <c r="B220" s="53"/>
      <c r="C220" s="53"/>
      <c r="D220" s="53"/>
      <c r="E220" s="53"/>
      <c r="I220" s="53"/>
      <c r="J220" s="53"/>
      <c r="K220" s="53"/>
      <c r="L220" s="53"/>
      <c r="M220" s="53"/>
      <c r="P220" s="53"/>
    </row>
    <row r="221">
      <c r="B221" s="53"/>
      <c r="C221" s="53"/>
      <c r="D221" s="53"/>
      <c r="E221" s="53"/>
      <c r="I221" s="53"/>
      <c r="J221" s="53"/>
      <c r="K221" s="53"/>
      <c r="L221" s="53"/>
      <c r="M221" s="53"/>
      <c r="P221" s="53"/>
    </row>
    <row r="222">
      <c r="B222" s="53"/>
      <c r="C222" s="53"/>
      <c r="D222" s="53"/>
      <c r="E222" s="53"/>
      <c r="I222" s="53"/>
      <c r="J222" s="53"/>
      <c r="K222" s="53"/>
      <c r="L222" s="53"/>
      <c r="M222" s="53"/>
      <c r="P222" s="53"/>
    </row>
    <row r="223">
      <c r="B223" s="53"/>
      <c r="C223" s="53"/>
      <c r="D223" s="53"/>
      <c r="E223" s="53"/>
      <c r="I223" s="53"/>
      <c r="J223" s="53"/>
      <c r="K223" s="53"/>
      <c r="L223" s="53"/>
      <c r="M223" s="53"/>
      <c r="P223" s="53"/>
    </row>
    <row r="224">
      <c r="B224" s="53"/>
      <c r="C224" s="53"/>
      <c r="D224" s="53"/>
      <c r="E224" s="53"/>
      <c r="I224" s="53"/>
      <c r="J224" s="53"/>
      <c r="K224" s="53"/>
      <c r="L224" s="53"/>
      <c r="M224" s="53"/>
      <c r="P224" s="53"/>
    </row>
    <row r="225">
      <c r="B225" s="53"/>
      <c r="C225" s="53"/>
      <c r="D225" s="53"/>
      <c r="E225" s="53"/>
      <c r="I225" s="53"/>
      <c r="J225" s="53"/>
      <c r="K225" s="53"/>
      <c r="L225" s="53"/>
      <c r="M225" s="53"/>
      <c r="P225" s="53"/>
    </row>
    <row r="226">
      <c r="B226" s="53"/>
      <c r="C226" s="53"/>
      <c r="D226" s="53"/>
      <c r="E226" s="53"/>
      <c r="I226" s="53"/>
      <c r="J226" s="53"/>
      <c r="K226" s="53"/>
      <c r="L226" s="53"/>
      <c r="M226" s="53"/>
      <c r="P226" s="53"/>
    </row>
    <row r="227">
      <c r="B227" s="53"/>
      <c r="C227" s="53"/>
      <c r="D227" s="53"/>
      <c r="E227" s="53"/>
      <c r="I227" s="53"/>
      <c r="J227" s="53"/>
      <c r="K227" s="53"/>
      <c r="L227" s="53"/>
      <c r="M227" s="53"/>
      <c r="P227" s="53"/>
    </row>
    <row r="228">
      <c r="B228" s="53"/>
      <c r="C228" s="53"/>
      <c r="D228" s="53"/>
      <c r="E228" s="53"/>
      <c r="I228" s="53"/>
      <c r="J228" s="53"/>
      <c r="K228" s="53"/>
      <c r="L228" s="53"/>
      <c r="M228" s="53"/>
      <c r="P228" s="53"/>
    </row>
    <row r="229">
      <c r="B229" s="53"/>
      <c r="C229" s="53"/>
      <c r="D229" s="53"/>
      <c r="E229" s="53"/>
      <c r="I229" s="53"/>
      <c r="J229" s="53"/>
      <c r="K229" s="53"/>
      <c r="L229" s="53"/>
      <c r="M229" s="53"/>
      <c r="P229" s="53"/>
    </row>
    <row r="230">
      <c r="B230" s="53"/>
      <c r="C230" s="53"/>
      <c r="D230" s="53"/>
      <c r="E230" s="53"/>
      <c r="I230" s="53"/>
      <c r="J230" s="53"/>
      <c r="K230" s="53"/>
      <c r="L230" s="53"/>
      <c r="M230" s="53"/>
      <c r="P230" s="53"/>
    </row>
    <row r="231">
      <c r="B231" s="53"/>
      <c r="C231" s="53"/>
      <c r="D231" s="53"/>
      <c r="E231" s="53"/>
      <c r="I231" s="53"/>
      <c r="J231" s="53"/>
      <c r="K231" s="53"/>
      <c r="L231" s="53"/>
      <c r="M231" s="53"/>
      <c r="P231" s="53"/>
    </row>
    <row r="232">
      <c r="B232" s="53"/>
      <c r="C232" s="53"/>
      <c r="D232" s="53"/>
      <c r="E232" s="53"/>
      <c r="I232" s="53"/>
      <c r="J232" s="53"/>
      <c r="K232" s="53"/>
      <c r="L232" s="53"/>
      <c r="M232" s="53"/>
      <c r="P232" s="53"/>
    </row>
    <row r="233">
      <c r="B233" s="53"/>
      <c r="C233" s="53"/>
      <c r="D233" s="53"/>
      <c r="E233" s="53"/>
      <c r="I233" s="53"/>
      <c r="J233" s="53"/>
      <c r="K233" s="53"/>
      <c r="L233" s="53"/>
      <c r="M233" s="53"/>
      <c r="P233" s="53"/>
    </row>
    <row r="234">
      <c r="B234" s="53"/>
      <c r="C234" s="53"/>
      <c r="D234" s="53"/>
      <c r="E234" s="53"/>
      <c r="I234" s="53"/>
      <c r="J234" s="53"/>
      <c r="K234" s="53"/>
      <c r="L234" s="53"/>
      <c r="M234" s="53"/>
      <c r="P234" s="53"/>
    </row>
    <row r="235">
      <c r="B235" s="53"/>
      <c r="C235" s="53"/>
      <c r="D235" s="53"/>
      <c r="E235" s="53"/>
      <c r="I235" s="53"/>
      <c r="J235" s="53"/>
      <c r="K235" s="53"/>
      <c r="L235" s="53"/>
      <c r="M235" s="53"/>
      <c r="P235" s="53"/>
    </row>
    <row r="236">
      <c r="B236" s="53"/>
      <c r="C236" s="53"/>
      <c r="D236" s="53"/>
      <c r="E236" s="53"/>
      <c r="I236" s="53"/>
      <c r="J236" s="53"/>
      <c r="K236" s="53"/>
      <c r="L236" s="53"/>
      <c r="M236" s="53"/>
      <c r="P236" s="53"/>
    </row>
    <row r="237">
      <c r="B237" s="53"/>
      <c r="C237" s="53"/>
      <c r="D237" s="53"/>
      <c r="E237" s="53"/>
      <c r="I237" s="53"/>
      <c r="J237" s="53"/>
      <c r="K237" s="53"/>
      <c r="L237" s="53"/>
      <c r="M237" s="53"/>
      <c r="P237" s="53"/>
    </row>
    <row r="238">
      <c r="B238" s="53"/>
      <c r="C238" s="53"/>
      <c r="D238" s="53"/>
      <c r="E238" s="53"/>
      <c r="I238" s="53"/>
      <c r="J238" s="53"/>
      <c r="K238" s="53"/>
      <c r="L238" s="53"/>
      <c r="M238" s="53"/>
      <c r="P238" s="53"/>
    </row>
    <row r="239">
      <c r="B239" s="53"/>
      <c r="C239" s="53"/>
      <c r="D239" s="53"/>
      <c r="E239" s="53"/>
      <c r="I239" s="53"/>
      <c r="J239" s="53"/>
      <c r="K239" s="53"/>
      <c r="L239" s="53"/>
      <c r="M239" s="53"/>
      <c r="P239" s="53"/>
    </row>
    <row r="240">
      <c r="B240" s="53"/>
      <c r="C240" s="53"/>
      <c r="D240" s="53"/>
      <c r="E240" s="53"/>
      <c r="I240" s="53"/>
      <c r="J240" s="53"/>
      <c r="K240" s="53"/>
      <c r="L240" s="53"/>
      <c r="M240" s="53"/>
      <c r="P240" s="53"/>
    </row>
    <row r="241">
      <c r="B241" s="53"/>
      <c r="C241" s="53"/>
      <c r="D241" s="53"/>
      <c r="E241" s="53"/>
      <c r="I241" s="53"/>
      <c r="J241" s="53"/>
      <c r="K241" s="53"/>
      <c r="L241" s="53"/>
      <c r="M241" s="53"/>
      <c r="P241" s="53"/>
    </row>
    <row r="242">
      <c r="B242" s="53"/>
      <c r="C242" s="53"/>
      <c r="D242" s="53"/>
      <c r="E242" s="53"/>
      <c r="I242" s="53"/>
      <c r="J242" s="53"/>
      <c r="K242" s="53"/>
      <c r="L242" s="53"/>
      <c r="M242" s="53"/>
      <c r="P242" s="53"/>
    </row>
    <row r="243">
      <c r="B243" s="53"/>
      <c r="C243" s="53"/>
      <c r="D243" s="53"/>
      <c r="E243" s="53"/>
      <c r="I243" s="53"/>
      <c r="J243" s="53"/>
      <c r="K243" s="53"/>
      <c r="L243" s="53"/>
      <c r="M243" s="53"/>
      <c r="P243" s="53"/>
    </row>
    <row r="244">
      <c r="B244" s="53"/>
      <c r="C244" s="53"/>
      <c r="D244" s="53"/>
      <c r="E244" s="53"/>
      <c r="I244" s="53"/>
      <c r="J244" s="53"/>
      <c r="K244" s="53"/>
      <c r="L244" s="53"/>
      <c r="M244" s="53"/>
      <c r="P244" s="53"/>
    </row>
    <row r="245">
      <c r="B245" s="53"/>
      <c r="C245" s="53"/>
      <c r="D245" s="53"/>
      <c r="E245" s="53"/>
      <c r="I245" s="53"/>
      <c r="J245" s="53"/>
      <c r="K245" s="53"/>
      <c r="L245" s="53"/>
      <c r="M245" s="53"/>
      <c r="P245" s="53"/>
    </row>
    <row r="246">
      <c r="B246" s="53"/>
      <c r="C246" s="53"/>
      <c r="D246" s="53"/>
      <c r="E246" s="53"/>
      <c r="I246" s="53"/>
      <c r="J246" s="53"/>
      <c r="K246" s="53"/>
      <c r="L246" s="53"/>
      <c r="M246" s="53"/>
      <c r="P246" s="53"/>
    </row>
    <row r="247">
      <c r="B247" s="53"/>
      <c r="C247" s="53"/>
      <c r="D247" s="53"/>
      <c r="E247" s="53"/>
      <c r="I247" s="53"/>
      <c r="J247" s="53"/>
      <c r="K247" s="53"/>
      <c r="L247" s="53"/>
      <c r="M247" s="53"/>
      <c r="P247" s="53"/>
    </row>
    <row r="248">
      <c r="B248" s="53"/>
      <c r="C248" s="53"/>
      <c r="D248" s="53"/>
      <c r="E248" s="53"/>
      <c r="I248" s="53"/>
      <c r="J248" s="53"/>
      <c r="K248" s="53"/>
      <c r="L248" s="53"/>
      <c r="M248" s="53"/>
      <c r="P248" s="53"/>
    </row>
    <row r="249">
      <c r="B249" s="53"/>
      <c r="C249" s="53"/>
      <c r="D249" s="53"/>
      <c r="E249" s="53"/>
      <c r="I249" s="53"/>
      <c r="J249" s="53"/>
      <c r="K249" s="53"/>
      <c r="L249" s="53"/>
      <c r="M249" s="53"/>
      <c r="P249" s="53"/>
    </row>
    <row r="250">
      <c r="B250" s="53"/>
      <c r="C250" s="53"/>
      <c r="D250" s="53"/>
      <c r="E250" s="53"/>
      <c r="I250" s="53"/>
      <c r="J250" s="53"/>
      <c r="K250" s="53"/>
      <c r="L250" s="53"/>
      <c r="M250" s="53"/>
      <c r="P250" s="53"/>
    </row>
    <row r="251">
      <c r="B251" s="53"/>
      <c r="C251" s="53"/>
      <c r="D251" s="53"/>
      <c r="E251" s="53"/>
      <c r="I251" s="53"/>
      <c r="J251" s="53"/>
      <c r="K251" s="53"/>
      <c r="L251" s="53"/>
      <c r="M251" s="53"/>
      <c r="P251" s="53"/>
    </row>
    <row r="252">
      <c r="B252" s="53"/>
      <c r="C252" s="53"/>
      <c r="D252" s="53"/>
      <c r="E252" s="53"/>
      <c r="I252" s="53"/>
      <c r="J252" s="53"/>
      <c r="K252" s="53"/>
      <c r="L252" s="53"/>
      <c r="M252" s="53"/>
      <c r="P252" s="53"/>
    </row>
    <row r="253">
      <c r="B253" s="53"/>
      <c r="C253" s="53"/>
      <c r="D253" s="53"/>
      <c r="E253" s="53"/>
      <c r="I253" s="53"/>
      <c r="J253" s="53"/>
      <c r="K253" s="53"/>
      <c r="L253" s="53"/>
      <c r="M253" s="53"/>
      <c r="P253" s="53"/>
    </row>
    <row r="254">
      <c r="B254" s="53"/>
      <c r="C254" s="53"/>
      <c r="D254" s="53"/>
      <c r="E254" s="53"/>
      <c r="I254" s="53"/>
      <c r="J254" s="53"/>
      <c r="K254" s="53"/>
      <c r="L254" s="53"/>
      <c r="M254" s="53"/>
      <c r="P254" s="53"/>
    </row>
    <row r="255">
      <c r="B255" s="53"/>
      <c r="C255" s="53"/>
      <c r="D255" s="53"/>
      <c r="E255" s="53"/>
      <c r="I255" s="53"/>
      <c r="J255" s="53"/>
      <c r="K255" s="53"/>
      <c r="L255" s="53"/>
      <c r="M255" s="53"/>
      <c r="P255" s="53"/>
    </row>
    <row r="256">
      <c r="B256" s="53"/>
      <c r="C256" s="53"/>
      <c r="D256" s="53"/>
      <c r="E256" s="53"/>
      <c r="I256" s="53"/>
      <c r="J256" s="53"/>
      <c r="K256" s="53"/>
      <c r="L256" s="53"/>
      <c r="M256" s="53"/>
      <c r="P256" s="53"/>
    </row>
    <row r="257">
      <c r="B257" s="53"/>
      <c r="C257" s="53"/>
      <c r="D257" s="53"/>
      <c r="E257" s="53"/>
      <c r="I257" s="53"/>
      <c r="J257" s="53"/>
      <c r="K257" s="53"/>
      <c r="L257" s="53"/>
      <c r="M257" s="53"/>
      <c r="P257" s="53"/>
    </row>
    <row r="258">
      <c r="B258" s="53"/>
      <c r="C258" s="53"/>
      <c r="D258" s="53"/>
      <c r="E258" s="53"/>
      <c r="I258" s="53"/>
      <c r="J258" s="53"/>
      <c r="K258" s="53"/>
      <c r="L258" s="53"/>
      <c r="M258" s="53"/>
      <c r="P258" s="53"/>
    </row>
    <row r="259">
      <c r="B259" s="53"/>
      <c r="C259" s="53"/>
      <c r="D259" s="53"/>
      <c r="E259" s="53"/>
      <c r="I259" s="53"/>
      <c r="J259" s="53"/>
      <c r="K259" s="53"/>
      <c r="L259" s="53"/>
      <c r="M259" s="53"/>
      <c r="P259" s="53"/>
    </row>
    <row r="260">
      <c r="B260" s="53"/>
      <c r="C260" s="53"/>
      <c r="D260" s="53"/>
      <c r="E260" s="53"/>
      <c r="I260" s="53"/>
      <c r="J260" s="53"/>
      <c r="K260" s="53"/>
      <c r="L260" s="53"/>
      <c r="M260" s="53"/>
      <c r="P260" s="53"/>
    </row>
    <row r="261">
      <c r="B261" s="53"/>
      <c r="C261" s="53"/>
      <c r="D261" s="53"/>
      <c r="E261" s="53"/>
      <c r="I261" s="53"/>
      <c r="J261" s="53"/>
      <c r="K261" s="53"/>
      <c r="L261" s="53"/>
      <c r="M261" s="53"/>
      <c r="P261" s="53"/>
    </row>
    <row r="262">
      <c r="B262" s="53"/>
      <c r="C262" s="53"/>
      <c r="D262" s="53"/>
      <c r="E262" s="53"/>
      <c r="I262" s="53"/>
      <c r="J262" s="53"/>
      <c r="K262" s="53"/>
      <c r="L262" s="53"/>
      <c r="M262" s="53"/>
      <c r="P262" s="53"/>
    </row>
    <row r="263">
      <c r="B263" s="53"/>
      <c r="C263" s="53"/>
      <c r="D263" s="53"/>
      <c r="E263" s="53"/>
      <c r="I263" s="53"/>
      <c r="J263" s="53"/>
      <c r="K263" s="53"/>
      <c r="L263" s="53"/>
      <c r="M263" s="53"/>
      <c r="P263" s="53"/>
    </row>
    <row r="264">
      <c r="B264" s="53"/>
      <c r="C264" s="53"/>
      <c r="D264" s="53"/>
      <c r="E264" s="53"/>
      <c r="I264" s="53"/>
      <c r="J264" s="53"/>
      <c r="K264" s="53"/>
      <c r="L264" s="53"/>
      <c r="M264" s="53"/>
      <c r="P264" s="53"/>
    </row>
    <row r="265">
      <c r="B265" s="53"/>
      <c r="C265" s="53"/>
      <c r="D265" s="53"/>
      <c r="E265" s="53"/>
      <c r="I265" s="53"/>
      <c r="J265" s="53"/>
      <c r="K265" s="53"/>
      <c r="L265" s="53"/>
      <c r="M265" s="53"/>
      <c r="P265" s="53"/>
    </row>
    <row r="266">
      <c r="B266" s="53"/>
      <c r="C266" s="53"/>
      <c r="D266" s="53"/>
      <c r="E266" s="53"/>
      <c r="I266" s="53"/>
      <c r="J266" s="53"/>
      <c r="K266" s="53"/>
      <c r="L266" s="53"/>
      <c r="M266" s="53"/>
      <c r="P266" s="53"/>
    </row>
    <row r="267">
      <c r="B267" s="53"/>
      <c r="C267" s="53"/>
      <c r="D267" s="53"/>
      <c r="E267" s="53"/>
      <c r="I267" s="53"/>
      <c r="J267" s="53"/>
      <c r="K267" s="53"/>
      <c r="L267" s="53"/>
      <c r="M267" s="53"/>
      <c r="P267" s="53"/>
    </row>
    <row r="268">
      <c r="B268" s="53"/>
      <c r="C268" s="53"/>
      <c r="D268" s="53"/>
      <c r="E268" s="53"/>
      <c r="I268" s="53"/>
      <c r="J268" s="53"/>
      <c r="K268" s="53"/>
      <c r="L268" s="53"/>
      <c r="M268" s="53"/>
      <c r="P268" s="53"/>
    </row>
    <row r="269">
      <c r="B269" s="53"/>
      <c r="C269" s="53"/>
      <c r="D269" s="53"/>
      <c r="E269" s="53"/>
      <c r="I269" s="53"/>
      <c r="J269" s="53"/>
      <c r="K269" s="53"/>
      <c r="L269" s="53"/>
      <c r="M269" s="53"/>
      <c r="P269" s="53"/>
    </row>
    <row r="270">
      <c r="B270" s="53"/>
      <c r="C270" s="53"/>
      <c r="D270" s="53"/>
      <c r="E270" s="53"/>
      <c r="I270" s="53"/>
      <c r="J270" s="53"/>
      <c r="K270" s="53"/>
      <c r="L270" s="53"/>
      <c r="M270" s="53"/>
      <c r="P270" s="53"/>
    </row>
    <row r="271">
      <c r="B271" s="53"/>
      <c r="C271" s="53"/>
      <c r="D271" s="53"/>
      <c r="E271" s="53"/>
      <c r="I271" s="53"/>
      <c r="J271" s="53"/>
      <c r="K271" s="53"/>
      <c r="L271" s="53"/>
      <c r="M271" s="53"/>
      <c r="P271" s="53"/>
    </row>
    <row r="272">
      <c r="B272" s="53"/>
      <c r="C272" s="53"/>
      <c r="D272" s="53"/>
      <c r="E272" s="53"/>
      <c r="I272" s="53"/>
      <c r="J272" s="53"/>
      <c r="K272" s="53"/>
      <c r="L272" s="53"/>
      <c r="M272" s="53"/>
      <c r="P272" s="53"/>
    </row>
    <row r="273">
      <c r="B273" s="53"/>
      <c r="C273" s="53"/>
      <c r="D273" s="53"/>
      <c r="E273" s="53"/>
      <c r="I273" s="53"/>
      <c r="J273" s="53"/>
      <c r="K273" s="53"/>
      <c r="L273" s="53"/>
      <c r="M273" s="53"/>
      <c r="P273" s="53"/>
    </row>
    <row r="274">
      <c r="B274" s="53"/>
      <c r="C274" s="53"/>
      <c r="D274" s="53"/>
      <c r="E274" s="53"/>
      <c r="I274" s="53"/>
      <c r="J274" s="53"/>
      <c r="K274" s="53"/>
      <c r="L274" s="53"/>
      <c r="M274" s="53"/>
      <c r="P274" s="53"/>
    </row>
    <row r="275">
      <c r="B275" s="53"/>
      <c r="C275" s="53"/>
      <c r="D275" s="53"/>
      <c r="E275" s="53"/>
      <c r="I275" s="53"/>
      <c r="J275" s="53"/>
      <c r="K275" s="53"/>
      <c r="L275" s="53"/>
      <c r="M275" s="53"/>
      <c r="P275" s="53"/>
    </row>
    <row r="276">
      <c r="B276" s="53"/>
      <c r="C276" s="53"/>
      <c r="D276" s="53"/>
      <c r="E276" s="53"/>
      <c r="I276" s="53"/>
      <c r="J276" s="53"/>
      <c r="K276" s="53"/>
      <c r="L276" s="53"/>
      <c r="M276" s="53"/>
      <c r="P276" s="53"/>
    </row>
    <row r="277">
      <c r="B277" s="53"/>
      <c r="C277" s="53"/>
      <c r="D277" s="53"/>
      <c r="E277" s="53"/>
      <c r="I277" s="53"/>
      <c r="J277" s="53"/>
      <c r="K277" s="53"/>
      <c r="L277" s="53"/>
      <c r="M277" s="53"/>
      <c r="P277" s="53"/>
    </row>
    <row r="278">
      <c r="B278" s="53"/>
      <c r="C278" s="53"/>
      <c r="D278" s="53"/>
      <c r="E278" s="53"/>
      <c r="I278" s="53"/>
      <c r="J278" s="53"/>
      <c r="K278" s="53"/>
      <c r="L278" s="53"/>
      <c r="M278" s="53"/>
      <c r="P278" s="53"/>
    </row>
    <row r="279">
      <c r="B279" s="53"/>
      <c r="C279" s="53"/>
      <c r="D279" s="53"/>
      <c r="E279" s="53"/>
      <c r="I279" s="53"/>
      <c r="J279" s="53"/>
      <c r="K279" s="53"/>
      <c r="L279" s="53"/>
      <c r="M279" s="53"/>
      <c r="P279" s="53"/>
    </row>
    <row r="280">
      <c r="B280" s="53"/>
      <c r="C280" s="53"/>
      <c r="D280" s="53"/>
      <c r="E280" s="53"/>
      <c r="I280" s="53"/>
      <c r="J280" s="53"/>
      <c r="K280" s="53"/>
      <c r="L280" s="53"/>
      <c r="M280" s="53"/>
      <c r="P280" s="53"/>
    </row>
    <row r="281">
      <c r="B281" s="53"/>
      <c r="C281" s="53"/>
      <c r="D281" s="53"/>
      <c r="E281" s="53"/>
      <c r="I281" s="53"/>
      <c r="J281" s="53"/>
      <c r="K281" s="53"/>
      <c r="L281" s="53"/>
      <c r="M281" s="53"/>
      <c r="P281" s="53"/>
    </row>
    <row r="282">
      <c r="B282" s="53"/>
      <c r="C282" s="53"/>
      <c r="D282" s="53"/>
      <c r="E282" s="53"/>
      <c r="I282" s="53"/>
      <c r="J282" s="53"/>
      <c r="K282" s="53"/>
      <c r="L282" s="53"/>
      <c r="M282" s="53"/>
      <c r="P282" s="53"/>
    </row>
    <row r="283">
      <c r="B283" s="53"/>
      <c r="C283" s="53"/>
      <c r="D283" s="53"/>
      <c r="E283" s="53"/>
      <c r="I283" s="53"/>
      <c r="J283" s="53"/>
      <c r="K283" s="53"/>
      <c r="L283" s="53"/>
      <c r="M283" s="53"/>
      <c r="P283" s="53"/>
    </row>
    <row r="284">
      <c r="B284" s="53"/>
      <c r="C284" s="53"/>
      <c r="D284" s="53"/>
      <c r="E284" s="53"/>
      <c r="I284" s="53"/>
      <c r="J284" s="53"/>
      <c r="K284" s="53"/>
      <c r="L284" s="53"/>
      <c r="M284" s="53"/>
      <c r="P284" s="53"/>
    </row>
    <row r="285">
      <c r="B285" s="53"/>
      <c r="C285" s="53"/>
      <c r="D285" s="53"/>
      <c r="E285" s="53"/>
      <c r="I285" s="53"/>
      <c r="J285" s="53"/>
      <c r="K285" s="53"/>
      <c r="L285" s="53"/>
      <c r="M285" s="53"/>
      <c r="P285" s="53"/>
    </row>
    <row r="286">
      <c r="B286" s="53"/>
      <c r="C286" s="53"/>
      <c r="D286" s="53"/>
      <c r="E286" s="53"/>
      <c r="I286" s="53"/>
      <c r="J286" s="53"/>
      <c r="K286" s="53"/>
      <c r="L286" s="53"/>
      <c r="M286" s="53"/>
      <c r="P286" s="53"/>
    </row>
    <row r="287">
      <c r="B287" s="53"/>
      <c r="C287" s="53"/>
      <c r="D287" s="53"/>
      <c r="E287" s="53"/>
      <c r="I287" s="53"/>
      <c r="J287" s="53"/>
      <c r="K287" s="53"/>
      <c r="L287" s="53"/>
      <c r="M287" s="53"/>
      <c r="P287" s="53"/>
    </row>
    <row r="288">
      <c r="B288" s="53"/>
      <c r="C288" s="53"/>
      <c r="D288" s="53"/>
      <c r="E288" s="53"/>
      <c r="I288" s="53"/>
      <c r="J288" s="53"/>
      <c r="K288" s="53"/>
      <c r="L288" s="53"/>
      <c r="M288" s="53"/>
      <c r="P288" s="53"/>
    </row>
    <row r="289">
      <c r="B289" s="53"/>
      <c r="C289" s="53"/>
      <c r="D289" s="53"/>
      <c r="E289" s="53"/>
      <c r="I289" s="53"/>
      <c r="J289" s="53"/>
      <c r="K289" s="53"/>
      <c r="L289" s="53"/>
      <c r="M289" s="53"/>
      <c r="P289" s="53"/>
    </row>
    <row r="290">
      <c r="B290" s="53"/>
      <c r="C290" s="53"/>
      <c r="D290" s="53"/>
      <c r="E290" s="53"/>
      <c r="I290" s="53"/>
      <c r="J290" s="53"/>
      <c r="K290" s="53"/>
      <c r="L290" s="53"/>
      <c r="M290" s="53"/>
      <c r="P290" s="53"/>
    </row>
    <row r="291">
      <c r="B291" s="53"/>
      <c r="C291" s="53"/>
      <c r="D291" s="53"/>
      <c r="E291" s="53"/>
      <c r="I291" s="53"/>
      <c r="J291" s="53"/>
      <c r="K291" s="53"/>
      <c r="L291" s="53"/>
      <c r="M291" s="53"/>
      <c r="P291" s="53"/>
    </row>
    <row r="292">
      <c r="B292" s="53"/>
      <c r="C292" s="53"/>
      <c r="D292" s="53"/>
      <c r="E292" s="53"/>
      <c r="I292" s="53"/>
      <c r="J292" s="53"/>
      <c r="K292" s="53"/>
      <c r="L292" s="53"/>
      <c r="M292" s="53"/>
      <c r="P292" s="53"/>
    </row>
    <row r="293">
      <c r="B293" s="53"/>
      <c r="C293" s="53"/>
      <c r="D293" s="53"/>
      <c r="E293" s="53"/>
      <c r="I293" s="53"/>
      <c r="J293" s="53"/>
      <c r="K293" s="53"/>
      <c r="L293" s="53"/>
      <c r="M293" s="53"/>
      <c r="P293" s="53"/>
    </row>
    <row r="294">
      <c r="B294" s="53"/>
      <c r="C294" s="53"/>
      <c r="D294" s="53"/>
      <c r="E294" s="53"/>
      <c r="I294" s="53"/>
      <c r="J294" s="53"/>
      <c r="K294" s="53"/>
      <c r="L294" s="53"/>
      <c r="M294" s="53"/>
      <c r="P294" s="53"/>
    </row>
    <row r="295">
      <c r="B295" s="53"/>
      <c r="C295" s="53"/>
      <c r="D295" s="53"/>
      <c r="E295" s="53"/>
      <c r="I295" s="53"/>
      <c r="J295" s="53"/>
      <c r="K295" s="53"/>
      <c r="L295" s="53"/>
      <c r="M295" s="53"/>
      <c r="P295" s="53"/>
    </row>
    <row r="296">
      <c r="B296" s="53"/>
      <c r="C296" s="53"/>
      <c r="D296" s="53"/>
      <c r="E296" s="53"/>
      <c r="I296" s="53"/>
      <c r="J296" s="53"/>
      <c r="K296" s="53"/>
      <c r="L296" s="53"/>
      <c r="M296" s="53"/>
      <c r="P296" s="53"/>
    </row>
    <row r="297">
      <c r="B297" s="53"/>
      <c r="C297" s="53"/>
      <c r="D297" s="53"/>
      <c r="E297" s="53"/>
      <c r="I297" s="53"/>
      <c r="J297" s="53"/>
      <c r="K297" s="53"/>
      <c r="L297" s="53"/>
      <c r="M297" s="53"/>
      <c r="P297" s="53"/>
    </row>
    <row r="298">
      <c r="B298" s="53"/>
      <c r="C298" s="53"/>
      <c r="D298" s="53"/>
      <c r="E298" s="53"/>
      <c r="I298" s="53"/>
      <c r="J298" s="53"/>
      <c r="K298" s="53"/>
      <c r="L298" s="53"/>
      <c r="M298" s="53"/>
      <c r="P298" s="53"/>
    </row>
    <row r="299">
      <c r="B299" s="53"/>
      <c r="C299" s="53"/>
      <c r="D299" s="53"/>
      <c r="E299" s="53"/>
      <c r="I299" s="53"/>
      <c r="J299" s="53"/>
      <c r="K299" s="53"/>
      <c r="L299" s="53"/>
      <c r="M299" s="53"/>
      <c r="P299" s="53"/>
    </row>
    <row r="300">
      <c r="B300" s="53"/>
      <c r="C300" s="53"/>
      <c r="D300" s="53"/>
      <c r="E300" s="53"/>
      <c r="I300" s="53"/>
      <c r="J300" s="53"/>
      <c r="K300" s="53"/>
      <c r="L300" s="53"/>
      <c r="M300" s="53"/>
      <c r="P300" s="53"/>
    </row>
    <row r="301">
      <c r="B301" s="53"/>
      <c r="C301" s="53"/>
      <c r="D301" s="53"/>
      <c r="E301" s="53"/>
      <c r="I301" s="53"/>
      <c r="J301" s="53"/>
      <c r="K301" s="53"/>
      <c r="L301" s="53"/>
      <c r="M301" s="53"/>
      <c r="P301" s="53"/>
    </row>
    <row r="302">
      <c r="B302" s="53"/>
      <c r="C302" s="53"/>
      <c r="D302" s="53"/>
      <c r="E302" s="53"/>
      <c r="I302" s="53"/>
      <c r="J302" s="53"/>
      <c r="K302" s="53"/>
      <c r="L302" s="53"/>
      <c r="M302" s="53"/>
      <c r="P302" s="53"/>
    </row>
    <row r="303">
      <c r="B303" s="53"/>
      <c r="C303" s="53"/>
      <c r="D303" s="53"/>
      <c r="E303" s="53"/>
      <c r="I303" s="53"/>
      <c r="J303" s="53"/>
      <c r="K303" s="53"/>
      <c r="L303" s="53"/>
      <c r="M303" s="53"/>
      <c r="P303" s="53"/>
    </row>
    <row r="304">
      <c r="B304" s="53"/>
      <c r="C304" s="53"/>
      <c r="D304" s="53"/>
      <c r="E304" s="53"/>
      <c r="I304" s="53"/>
      <c r="J304" s="53"/>
      <c r="K304" s="53"/>
      <c r="L304" s="53"/>
      <c r="M304" s="53"/>
      <c r="P304" s="53"/>
    </row>
    <row r="305">
      <c r="B305" s="53"/>
      <c r="C305" s="53"/>
      <c r="D305" s="53"/>
      <c r="E305" s="53"/>
      <c r="I305" s="53"/>
      <c r="J305" s="53"/>
      <c r="K305" s="53"/>
      <c r="L305" s="53"/>
      <c r="M305" s="53"/>
      <c r="P305" s="53"/>
    </row>
    <row r="306">
      <c r="B306" s="53"/>
      <c r="C306" s="53"/>
      <c r="D306" s="53"/>
      <c r="E306" s="53"/>
      <c r="I306" s="53"/>
      <c r="J306" s="53"/>
      <c r="K306" s="53"/>
      <c r="L306" s="53"/>
      <c r="M306" s="53"/>
      <c r="P306" s="53"/>
    </row>
    <row r="307">
      <c r="B307" s="53"/>
      <c r="C307" s="53"/>
      <c r="D307" s="53"/>
      <c r="E307" s="53"/>
      <c r="I307" s="53"/>
      <c r="J307" s="53"/>
      <c r="K307" s="53"/>
      <c r="L307" s="53"/>
      <c r="M307" s="53"/>
      <c r="P307" s="53"/>
    </row>
    <row r="308">
      <c r="B308" s="53"/>
      <c r="C308" s="53"/>
      <c r="D308" s="53"/>
      <c r="E308" s="53"/>
      <c r="I308" s="53"/>
      <c r="J308" s="53"/>
      <c r="K308" s="53"/>
      <c r="L308" s="53"/>
      <c r="M308" s="53"/>
      <c r="P308" s="53"/>
    </row>
    <row r="309">
      <c r="B309" s="53"/>
      <c r="C309" s="53"/>
      <c r="D309" s="53"/>
      <c r="E309" s="53"/>
      <c r="I309" s="53"/>
      <c r="J309" s="53"/>
      <c r="K309" s="53"/>
      <c r="L309" s="53"/>
      <c r="M309" s="53"/>
      <c r="P309" s="53"/>
    </row>
    <row r="310">
      <c r="B310" s="53"/>
      <c r="C310" s="53"/>
      <c r="D310" s="53"/>
      <c r="E310" s="53"/>
      <c r="I310" s="53"/>
      <c r="J310" s="53"/>
      <c r="K310" s="53"/>
      <c r="L310" s="53"/>
      <c r="M310" s="53"/>
      <c r="P310" s="53"/>
    </row>
    <row r="311">
      <c r="B311" s="53"/>
      <c r="C311" s="53"/>
      <c r="D311" s="53"/>
      <c r="E311" s="53"/>
      <c r="I311" s="53"/>
      <c r="J311" s="53"/>
      <c r="K311" s="53"/>
      <c r="L311" s="53"/>
      <c r="M311" s="53"/>
      <c r="P311" s="53"/>
    </row>
    <row r="312">
      <c r="B312" s="53"/>
      <c r="C312" s="53"/>
      <c r="D312" s="53"/>
      <c r="E312" s="53"/>
      <c r="I312" s="53"/>
      <c r="J312" s="53"/>
      <c r="K312" s="53"/>
      <c r="L312" s="53"/>
      <c r="M312" s="53"/>
      <c r="P312" s="53"/>
    </row>
    <row r="313">
      <c r="B313" s="53"/>
      <c r="C313" s="53"/>
      <c r="D313" s="53"/>
      <c r="E313" s="53"/>
      <c r="I313" s="53"/>
      <c r="J313" s="53"/>
      <c r="K313" s="53"/>
      <c r="L313" s="53"/>
      <c r="M313" s="53"/>
      <c r="P313" s="53"/>
    </row>
    <row r="314">
      <c r="B314" s="53"/>
      <c r="C314" s="53"/>
      <c r="D314" s="53"/>
      <c r="E314" s="53"/>
      <c r="I314" s="53"/>
      <c r="J314" s="53"/>
      <c r="K314" s="53"/>
      <c r="L314" s="53"/>
      <c r="M314" s="53"/>
      <c r="P314" s="53"/>
    </row>
    <row r="315">
      <c r="B315" s="53"/>
      <c r="C315" s="53"/>
      <c r="D315" s="53"/>
      <c r="E315" s="53"/>
      <c r="I315" s="53"/>
      <c r="J315" s="53"/>
      <c r="K315" s="53"/>
      <c r="L315" s="53"/>
      <c r="M315" s="53"/>
      <c r="P315" s="53"/>
    </row>
    <row r="316">
      <c r="B316" s="53"/>
      <c r="C316" s="53"/>
      <c r="D316" s="53"/>
      <c r="E316" s="53"/>
      <c r="I316" s="53"/>
      <c r="J316" s="53"/>
      <c r="K316" s="53"/>
      <c r="L316" s="53"/>
      <c r="M316" s="53"/>
      <c r="P316" s="53"/>
    </row>
    <row r="317">
      <c r="B317" s="53"/>
      <c r="C317" s="53"/>
      <c r="D317" s="53"/>
      <c r="E317" s="53"/>
      <c r="I317" s="53"/>
      <c r="J317" s="53"/>
      <c r="K317" s="53"/>
      <c r="L317" s="53"/>
      <c r="M317" s="53"/>
      <c r="P317" s="53"/>
    </row>
    <row r="318">
      <c r="B318" s="53"/>
      <c r="C318" s="53"/>
      <c r="D318" s="53"/>
      <c r="E318" s="53"/>
      <c r="I318" s="53"/>
      <c r="J318" s="53"/>
      <c r="K318" s="53"/>
      <c r="L318" s="53"/>
      <c r="M318" s="53"/>
      <c r="P318" s="53"/>
    </row>
    <row r="319">
      <c r="B319" s="53"/>
      <c r="C319" s="53"/>
      <c r="D319" s="53"/>
      <c r="E319" s="53"/>
      <c r="I319" s="53"/>
      <c r="J319" s="53"/>
      <c r="K319" s="53"/>
      <c r="L319" s="53"/>
      <c r="M319" s="53"/>
      <c r="P319" s="53"/>
    </row>
    <row r="320">
      <c r="B320" s="53"/>
      <c r="C320" s="53"/>
      <c r="D320" s="53"/>
      <c r="E320" s="53"/>
      <c r="I320" s="53"/>
      <c r="J320" s="53"/>
      <c r="K320" s="53"/>
      <c r="L320" s="53"/>
      <c r="M320" s="53"/>
      <c r="P320" s="53"/>
    </row>
    <row r="321">
      <c r="B321" s="53"/>
      <c r="C321" s="53"/>
      <c r="D321" s="53"/>
      <c r="E321" s="53"/>
      <c r="I321" s="53"/>
      <c r="J321" s="53"/>
      <c r="K321" s="53"/>
      <c r="L321" s="53"/>
      <c r="M321" s="53"/>
      <c r="P321" s="53"/>
    </row>
    <row r="322">
      <c r="B322" s="53"/>
      <c r="C322" s="53"/>
      <c r="D322" s="53"/>
      <c r="E322" s="53"/>
      <c r="I322" s="53"/>
      <c r="J322" s="53"/>
      <c r="K322" s="53"/>
      <c r="L322" s="53"/>
      <c r="M322" s="53"/>
      <c r="P322" s="53"/>
    </row>
    <row r="323">
      <c r="B323" s="53"/>
      <c r="C323" s="53"/>
      <c r="D323" s="53"/>
      <c r="E323" s="53"/>
      <c r="I323" s="53"/>
      <c r="J323" s="53"/>
      <c r="K323" s="53"/>
      <c r="L323" s="53"/>
      <c r="M323" s="53"/>
      <c r="P323" s="53"/>
    </row>
    <row r="324">
      <c r="B324" s="53"/>
      <c r="C324" s="53"/>
      <c r="D324" s="53"/>
      <c r="E324" s="53"/>
      <c r="I324" s="53"/>
      <c r="J324" s="53"/>
      <c r="K324" s="53"/>
      <c r="L324" s="53"/>
      <c r="M324" s="53"/>
      <c r="P324" s="53"/>
    </row>
    <row r="325">
      <c r="B325" s="53"/>
      <c r="C325" s="53"/>
      <c r="D325" s="53"/>
      <c r="E325" s="53"/>
      <c r="I325" s="53"/>
      <c r="J325" s="53"/>
      <c r="K325" s="53"/>
      <c r="L325" s="53"/>
      <c r="M325" s="53"/>
      <c r="P325" s="53"/>
    </row>
    <row r="326">
      <c r="B326" s="53"/>
      <c r="C326" s="53"/>
      <c r="D326" s="53"/>
      <c r="E326" s="53"/>
      <c r="I326" s="53"/>
      <c r="J326" s="53"/>
      <c r="K326" s="53"/>
      <c r="L326" s="53"/>
      <c r="M326" s="53"/>
      <c r="P326" s="53"/>
    </row>
    <row r="327">
      <c r="B327" s="53"/>
      <c r="C327" s="53"/>
      <c r="D327" s="53"/>
      <c r="E327" s="53"/>
      <c r="I327" s="53"/>
      <c r="J327" s="53"/>
      <c r="K327" s="53"/>
      <c r="L327" s="53"/>
      <c r="M327" s="53"/>
      <c r="P327" s="53"/>
    </row>
    <row r="328">
      <c r="B328" s="53"/>
      <c r="C328" s="53"/>
      <c r="D328" s="53"/>
      <c r="E328" s="53"/>
      <c r="I328" s="53"/>
      <c r="J328" s="53"/>
      <c r="K328" s="53"/>
      <c r="L328" s="53"/>
      <c r="M328" s="53"/>
      <c r="P328" s="53"/>
    </row>
    <row r="329">
      <c r="B329" s="53"/>
      <c r="C329" s="53"/>
      <c r="D329" s="53"/>
      <c r="E329" s="53"/>
      <c r="I329" s="53"/>
      <c r="J329" s="53"/>
      <c r="K329" s="53"/>
      <c r="L329" s="53"/>
      <c r="M329" s="53"/>
      <c r="P329" s="53"/>
    </row>
    <row r="330">
      <c r="B330" s="53"/>
      <c r="C330" s="53"/>
      <c r="D330" s="53"/>
      <c r="E330" s="53"/>
      <c r="I330" s="53"/>
      <c r="J330" s="53"/>
      <c r="K330" s="53"/>
      <c r="L330" s="53"/>
      <c r="M330" s="53"/>
      <c r="P330" s="53"/>
    </row>
    <row r="331">
      <c r="B331" s="53"/>
      <c r="C331" s="53"/>
      <c r="D331" s="53"/>
      <c r="E331" s="53"/>
      <c r="I331" s="53"/>
      <c r="J331" s="53"/>
      <c r="K331" s="53"/>
      <c r="L331" s="53"/>
      <c r="M331" s="53"/>
      <c r="P331" s="53"/>
    </row>
    <row r="332">
      <c r="B332" s="53"/>
      <c r="C332" s="53"/>
      <c r="D332" s="53"/>
      <c r="E332" s="53"/>
      <c r="I332" s="53"/>
      <c r="J332" s="53"/>
      <c r="K332" s="53"/>
      <c r="L332" s="53"/>
      <c r="M332" s="53"/>
      <c r="P332" s="53"/>
    </row>
    <row r="333">
      <c r="B333" s="53"/>
      <c r="C333" s="53"/>
      <c r="D333" s="53"/>
      <c r="E333" s="53"/>
      <c r="I333" s="53"/>
      <c r="J333" s="53"/>
      <c r="K333" s="53"/>
      <c r="L333" s="53"/>
      <c r="M333" s="53"/>
      <c r="P333" s="53"/>
    </row>
    <row r="334">
      <c r="B334" s="53"/>
      <c r="C334" s="53"/>
      <c r="D334" s="53"/>
      <c r="E334" s="53"/>
      <c r="I334" s="53"/>
      <c r="J334" s="53"/>
      <c r="K334" s="53"/>
      <c r="L334" s="53"/>
      <c r="M334" s="53"/>
      <c r="P334" s="53"/>
    </row>
    <row r="335">
      <c r="B335" s="53"/>
      <c r="C335" s="53"/>
      <c r="D335" s="53"/>
      <c r="E335" s="53"/>
      <c r="I335" s="53"/>
      <c r="J335" s="53"/>
      <c r="K335" s="53"/>
      <c r="L335" s="53"/>
      <c r="M335" s="53"/>
      <c r="P335" s="53"/>
    </row>
    <row r="336">
      <c r="B336" s="53"/>
      <c r="C336" s="53"/>
      <c r="D336" s="53"/>
      <c r="E336" s="53"/>
      <c r="I336" s="53"/>
      <c r="J336" s="53"/>
      <c r="K336" s="53"/>
      <c r="L336" s="53"/>
      <c r="M336" s="53"/>
      <c r="P336" s="53"/>
    </row>
    <row r="337">
      <c r="B337" s="53"/>
      <c r="C337" s="53"/>
      <c r="D337" s="53"/>
      <c r="E337" s="53"/>
      <c r="I337" s="53"/>
      <c r="J337" s="53"/>
      <c r="K337" s="53"/>
      <c r="L337" s="53"/>
      <c r="M337" s="53"/>
      <c r="P337" s="53"/>
    </row>
    <row r="338">
      <c r="B338" s="53"/>
      <c r="C338" s="53"/>
      <c r="D338" s="53"/>
      <c r="E338" s="53"/>
      <c r="I338" s="53"/>
      <c r="J338" s="53"/>
      <c r="K338" s="53"/>
      <c r="L338" s="53"/>
      <c r="M338" s="53"/>
      <c r="P338" s="53"/>
    </row>
    <row r="339">
      <c r="B339" s="53"/>
      <c r="C339" s="53"/>
      <c r="D339" s="53"/>
      <c r="E339" s="53"/>
      <c r="I339" s="53"/>
      <c r="J339" s="53"/>
      <c r="K339" s="53"/>
      <c r="L339" s="53"/>
      <c r="M339" s="53"/>
      <c r="P339" s="53"/>
    </row>
    <row r="340">
      <c r="B340" s="53"/>
      <c r="C340" s="53"/>
      <c r="D340" s="53"/>
      <c r="E340" s="53"/>
      <c r="I340" s="53"/>
      <c r="J340" s="53"/>
      <c r="K340" s="53"/>
      <c r="L340" s="53"/>
      <c r="M340" s="53"/>
      <c r="P340" s="53"/>
    </row>
    <row r="341">
      <c r="B341" s="53"/>
      <c r="C341" s="53"/>
      <c r="D341" s="53"/>
      <c r="E341" s="53"/>
      <c r="I341" s="53"/>
      <c r="J341" s="53"/>
      <c r="K341" s="53"/>
      <c r="L341" s="53"/>
      <c r="M341" s="53"/>
      <c r="P341" s="53"/>
    </row>
    <row r="342">
      <c r="B342" s="53"/>
      <c r="C342" s="53"/>
      <c r="D342" s="53"/>
      <c r="E342" s="53"/>
      <c r="I342" s="53"/>
      <c r="J342" s="53"/>
      <c r="K342" s="53"/>
      <c r="L342" s="53"/>
      <c r="M342" s="53"/>
      <c r="P342" s="53"/>
    </row>
    <row r="343">
      <c r="B343" s="53"/>
      <c r="C343" s="53"/>
      <c r="D343" s="53"/>
      <c r="E343" s="53"/>
      <c r="I343" s="53"/>
      <c r="J343" s="53"/>
      <c r="K343" s="53"/>
      <c r="L343" s="53"/>
      <c r="M343" s="53"/>
      <c r="P343" s="53"/>
    </row>
    <row r="344">
      <c r="B344" s="53"/>
      <c r="C344" s="53"/>
      <c r="D344" s="53"/>
      <c r="E344" s="53"/>
      <c r="I344" s="53"/>
      <c r="J344" s="53"/>
      <c r="K344" s="53"/>
      <c r="L344" s="53"/>
      <c r="M344" s="53"/>
      <c r="P344" s="53"/>
    </row>
    <row r="345">
      <c r="B345" s="53"/>
      <c r="C345" s="53"/>
      <c r="D345" s="53"/>
      <c r="E345" s="53"/>
      <c r="I345" s="53"/>
      <c r="J345" s="53"/>
      <c r="K345" s="53"/>
      <c r="L345" s="53"/>
      <c r="M345" s="53"/>
      <c r="P345" s="53"/>
    </row>
    <row r="346">
      <c r="B346" s="53"/>
      <c r="C346" s="53"/>
      <c r="D346" s="53"/>
      <c r="E346" s="53"/>
      <c r="I346" s="53"/>
      <c r="J346" s="53"/>
      <c r="K346" s="53"/>
      <c r="L346" s="53"/>
      <c r="M346" s="53"/>
      <c r="P346" s="53"/>
    </row>
    <row r="347">
      <c r="B347" s="53"/>
      <c r="C347" s="53"/>
      <c r="D347" s="53"/>
      <c r="E347" s="53"/>
      <c r="I347" s="53"/>
      <c r="J347" s="53"/>
      <c r="K347" s="53"/>
      <c r="L347" s="53"/>
      <c r="M347" s="53"/>
      <c r="P347" s="53"/>
    </row>
    <row r="348">
      <c r="B348" s="53"/>
      <c r="C348" s="53"/>
      <c r="D348" s="53"/>
      <c r="E348" s="53"/>
      <c r="I348" s="53"/>
      <c r="J348" s="53"/>
      <c r="K348" s="53"/>
      <c r="L348" s="53"/>
      <c r="M348" s="53"/>
      <c r="P348" s="53"/>
    </row>
    <row r="349">
      <c r="B349" s="53"/>
      <c r="C349" s="53"/>
      <c r="D349" s="53"/>
      <c r="E349" s="53"/>
      <c r="I349" s="53"/>
      <c r="J349" s="53"/>
      <c r="K349" s="53"/>
      <c r="L349" s="53"/>
      <c r="M349" s="53"/>
      <c r="P349" s="53"/>
    </row>
    <row r="350">
      <c r="B350" s="53"/>
      <c r="C350" s="53"/>
      <c r="D350" s="53"/>
      <c r="E350" s="53"/>
      <c r="I350" s="53"/>
      <c r="J350" s="53"/>
      <c r="K350" s="53"/>
      <c r="L350" s="53"/>
      <c r="M350" s="53"/>
      <c r="P350" s="53"/>
    </row>
    <row r="351">
      <c r="B351" s="53"/>
      <c r="C351" s="53"/>
      <c r="D351" s="53"/>
      <c r="E351" s="53"/>
      <c r="I351" s="53"/>
      <c r="J351" s="53"/>
      <c r="K351" s="53"/>
      <c r="L351" s="53"/>
      <c r="M351" s="53"/>
      <c r="P351" s="53"/>
    </row>
    <row r="352">
      <c r="B352" s="53"/>
      <c r="C352" s="53"/>
      <c r="D352" s="53"/>
      <c r="E352" s="53"/>
      <c r="I352" s="53"/>
      <c r="J352" s="53"/>
      <c r="K352" s="53"/>
      <c r="L352" s="53"/>
      <c r="M352" s="53"/>
      <c r="P352" s="53"/>
    </row>
    <row r="353">
      <c r="B353" s="53"/>
      <c r="C353" s="53"/>
      <c r="D353" s="53"/>
      <c r="E353" s="53"/>
      <c r="I353" s="53"/>
      <c r="J353" s="53"/>
      <c r="K353" s="53"/>
      <c r="L353" s="53"/>
      <c r="M353" s="53"/>
      <c r="P353" s="53"/>
    </row>
    <row r="354">
      <c r="B354" s="53"/>
      <c r="C354" s="53"/>
      <c r="D354" s="53"/>
      <c r="E354" s="53"/>
      <c r="I354" s="53"/>
      <c r="J354" s="53"/>
      <c r="K354" s="53"/>
      <c r="L354" s="53"/>
      <c r="M354" s="53"/>
      <c r="P354" s="53"/>
    </row>
    <row r="355">
      <c r="B355" s="53"/>
      <c r="C355" s="53"/>
      <c r="D355" s="53"/>
      <c r="E355" s="53"/>
      <c r="I355" s="53"/>
      <c r="J355" s="53"/>
      <c r="K355" s="53"/>
      <c r="L355" s="53"/>
      <c r="M355" s="53"/>
      <c r="P355" s="53"/>
    </row>
    <row r="356">
      <c r="B356" s="53"/>
      <c r="C356" s="53"/>
      <c r="D356" s="53"/>
      <c r="E356" s="53"/>
      <c r="I356" s="53"/>
      <c r="J356" s="53"/>
      <c r="K356" s="53"/>
      <c r="L356" s="53"/>
      <c r="M356" s="53"/>
      <c r="P356" s="53"/>
    </row>
    <row r="357">
      <c r="B357" s="53"/>
      <c r="C357" s="53"/>
      <c r="D357" s="53"/>
      <c r="E357" s="53"/>
      <c r="I357" s="53"/>
      <c r="J357" s="53"/>
      <c r="K357" s="53"/>
      <c r="L357" s="53"/>
      <c r="M357" s="53"/>
      <c r="P357" s="53"/>
    </row>
    <row r="358">
      <c r="B358" s="53"/>
      <c r="C358" s="53"/>
      <c r="D358" s="53"/>
      <c r="E358" s="53"/>
      <c r="I358" s="53"/>
      <c r="J358" s="53"/>
      <c r="K358" s="53"/>
      <c r="L358" s="53"/>
      <c r="M358" s="53"/>
      <c r="P358" s="53"/>
    </row>
    <row r="359">
      <c r="B359" s="53"/>
      <c r="C359" s="53"/>
      <c r="D359" s="53"/>
      <c r="E359" s="53"/>
      <c r="I359" s="53"/>
      <c r="J359" s="53"/>
      <c r="K359" s="53"/>
      <c r="L359" s="53"/>
      <c r="M359" s="53"/>
      <c r="P359" s="53"/>
    </row>
    <row r="360">
      <c r="B360" s="53"/>
      <c r="C360" s="53"/>
      <c r="D360" s="53"/>
      <c r="E360" s="53"/>
      <c r="I360" s="53"/>
      <c r="J360" s="53"/>
      <c r="K360" s="53"/>
      <c r="L360" s="53"/>
      <c r="M360" s="53"/>
      <c r="P360" s="53"/>
    </row>
    <row r="361">
      <c r="B361" s="53"/>
      <c r="C361" s="53"/>
      <c r="D361" s="53"/>
      <c r="E361" s="53"/>
      <c r="I361" s="53"/>
      <c r="J361" s="53"/>
      <c r="K361" s="53"/>
      <c r="L361" s="53"/>
      <c r="M361" s="53"/>
      <c r="P361" s="53"/>
    </row>
    <row r="362">
      <c r="B362" s="53"/>
      <c r="C362" s="53"/>
      <c r="D362" s="53"/>
      <c r="E362" s="53"/>
      <c r="I362" s="53"/>
      <c r="J362" s="53"/>
      <c r="K362" s="53"/>
      <c r="L362" s="53"/>
      <c r="M362" s="53"/>
      <c r="P362" s="53"/>
    </row>
    <row r="363">
      <c r="B363" s="53"/>
      <c r="C363" s="53"/>
      <c r="D363" s="53"/>
      <c r="E363" s="53"/>
      <c r="I363" s="53"/>
      <c r="J363" s="53"/>
      <c r="K363" s="53"/>
      <c r="L363" s="53"/>
      <c r="M363" s="53"/>
      <c r="P363" s="53"/>
    </row>
    <row r="364">
      <c r="B364" s="53"/>
      <c r="C364" s="53"/>
      <c r="D364" s="53"/>
      <c r="E364" s="53"/>
      <c r="I364" s="53"/>
      <c r="J364" s="53"/>
      <c r="K364" s="53"/>
      <c r="L364" s="53"/>
      <c r="M364" s="53"/>
      <c r="P364" s="53"/>
    </row>
    <row r="365">
      <c r="B365" s="53"/>
      <c r="C365" s="53"/>
      <c r="D365" s="53"/>
      <c r="E365" s="53"/>
      <c r="I365" s="53"/>
      <c r="J365" s="53"/>
      <c r="K365" s="53"/>
      <c r="L365" s="53"/>
      <c r="M365" s="53"/>
      <c r="P365" s="53"/>
    </row>
    <row r="366">
      <c r="B366" s="53"/>
      <c r="C366" s="53"/>
      <c r="D366" s="53"/>
      <c r="E366" s="53"/>
      <c r="I366" s="53"/>
      <c r="J366" s="53"/>
      <c r="K366" s="53"/>
      <c r="L366" s="53"/>
      <c r="M366" s="53"/>
      <c r="P366" s="53"/>
    </row>
    <row r="367">
      <c r="B367" s="53"/>
      <c r="C367" s="53"/>
      <c r="D367" s="53"/>
      <c r="E367" s="53"/>
      <c r="I367" s="53"/>
      <c r="J367" s="53"/>
      <c r="K367" s="53"/>
      <c r="L367" s="53"/>
      <c r="M367" s="53"/>
      <c r="P367" s="53"/>
    </row>
    <row r="368">
      <c r="B368" s="53"/>
      <c r="C368" s="53"/>
      <c r="D368" s="53"/>
      <c r="E368" s="53"/>
      <c r="I368" s="53"/>
      <c r="J368" s="53"/>
      <c r="K368" s="53"/>
      <c r="L368" s="53"/>
      <c r="M368" s="53"/>
      <c r="P368" s="53"/>
    </row>
    <row r="369">
      <c r="B369" s="53"/>
      <c r="C369" s="53"/>
      <c r="D369" s="53"/>
      <c r="E369" s="53"/>
      <c r="I369" s="53"/>
      <c r="J369" s="53"/>
      <c r="K369" s="53"/>
      <c r="L369" s="53"/>
      <c r="M369" s="53"/>
      <c r="P369" s="53"/>
    </row>
    <row r="370">
      <c r="B370" s="53"/>
      <c r="C370" s="53"/>
      <c r="D370" s="53"/>
      <c r="E370" s="53"/>
      <c r="I370" s="53"/>
      <c r="J370" s="53"/>
      <c r="K370" s="53"/>
      <c r="L370" s="53"/>
      <c r="M370" s="53"/>
      <c r="P370" s="53"/>
    </row>
    <row r="371">
      <c r="B371" s="53"/>
      <c r="C371" s="53"/>
      <c r="D371" s="53"/>
      <c r="E371" s="53"/>
      <c r="I371" s="53"/>
      <c r="J371" s="53"/>
      <c r="K371" s="53"/>
      <c r="L371" s="53"/>
      <c r="M371" s="53"/>
      <c r="P371" s="53"/>
    </row>
    <row r="372">
      <c r="B372" s="53"/>
      <c r="C372" s="53"/>
      <c r="D372" s="53"/>
      <c r="E372" s="53"/>
      <c r="I372" s="53"/>
      <c r="J372" s="53"/>
      <c r="K372" s="53"/>
      <c r="L372" s="53"/>
      <c r="M372" s="53"/>
      <c r="P372" s="53"/>
    </row>
    <row r="373">
      <c r="B373" s="53"/>
      <c r="C373" s="53"/>
      <c r="D373" s="53"/>
      <c r="E373" s="53"/>
      <c r="I373" s="53"/>
      <c r="J373" s="53"/>
      <c r="K373" s="53"/>
      <c r="L373" s="53"/>
      <c r="M373" s="53"/>
      <c r="P373" s="53"/>
    </row>
    <row r="374">
      <c r="B374" s="53"/>
      <c r="C374" s="53"/>
      <c r="D374" s="53"/>
      <c r="E374" s="53"/>
      <c r="I374" s="53"/>
      <c r="J374" s="53"/>
      <c r="K374" s="53"/>
      <c r="L374" s="53"/>
      <c r="M374" s="53"/>
      <c r="P374" s="53"/>
    </row>
    <row r="375">
      <c r="B375" s="53"/>
      <c r="C375" s="53"/>
      <c r="D375" s="53"/>
      <c r="E375" s="53"/>
      <c r="I375" s="53"/>
      <c r="J375" s="53"/>
      <c r="K375" s="53"/>
      <c r="L375" s="53"/>
      <c r="M375" s="53"/>
      <c r="P375" s="53"/>
    </row>
    <row r="376">
      <c r="B376" s="53"/>
      <c r="C376" s="53"/>
      <c r="D376" s="53"/>
      <c r="E376" s="53"/>
      <c r="I376" s="53"/>
      <c r="J376" s="53"/>
      <c r="K376" s="53"/>
      <c r="L376" s="53"/>
      <c r="M376" s="53"/>
      <c r="P376" s="53"/>
    </row>
    <row r="377">
      <c r="B377" s="53"/>
      <c r="C377" s="53"/>
      <c r="D377" s="53"/>
      <c r="E377" s="53"/>
      <c r="I377" s="53"/>
      <c r="J377" s="53"/>
      <c r="K377" s="53"/>
      <c r="L377" s="53"/>
      <c r="M377" s="53"/>
      <c r="P377" s="53"/>
    </row>
    <row r="378">
      <c r="B378" s="53"/>
      <c r="C378" s="53"/>
      <c r="D378" s="53"/>
      <c r="E378" s="53"/>
      <c r="I378" s="53"/>
      <c r="J378" s="53"/>
      <c r="K378" s="53"/>
      <c r="L378" s="53"/>
      <c r="M378" s="53"/>
      <c r="P378" s="53"/>
    </row>
    <row r="379">
      <c r="B379" s="53"/>
      <c r="C379" s="53"/>
      <c r="D379" s="53"/>
      <c r="E379" s="53"/>
      <c r="I379" s="53"/>
      <c r="J379" s="53"/>
      <c r="K379" s="53"/>
      <c r="L379" s="53"/>
      <c r="M379" s="53"/>
      <c r="P379" s="53"/>
    </row>
    <row r="380">
      <c r="B380" s="53"/>
      <c r="C380" s="53"/>
      <c r="D380" s="53"/>
      <c r="E380" s="53"/>
      <c r="I380" s="53"/>
      <c r="J380" s="53"/>
      <c r="K380" s="53"/>
      <c r="L380" s="53"/>
      <c r="M380" s="53"/>
      <c r="P380" s="53"/>
    </row>
    <row r="381">
      <c r="B381" s="53"/>
      <c r="C381" s="53"/>
      <c r="D381" s="53"/>
      <c r="E381" s="53"/>
      <c r="I381" s="53"/>
      <c r="J381" s="53"/>
      <c r="K381" s="53"/>
      <c r="L381" s="53"/>
      <c r="M381" s="53"/>
      <c r="P381" s="53"/>
    </row>
    <row r="382">
      <c r="B382" s="53"/>
      <c r="C382" s="53"/>
      <c r="D382" s="53"/>
      <c r="E382" s="53"/>
      <c r="I382" s="53"/>
      <c r="J382" s="53"/>
      <c r="K382" s="53"/>
      <c r="L382" s="53"/>
      <c r="M382" s="53"/>
      <c r="P382" s="53"/>
    </row>
    <row r="383">
      <c r="B383" s="53"/>
      <c r="C383" s="53"/>
      <c r="D383" s="53"/>
      <c r="E383" s="53"/>
      <c r="I383" s="53"/>
      <c r="J383" s="53"/>
      <c r="K383" s="53"/>
      <c r="L383" s="53"/>
      <c r="M383" s="53"/>
      <c r="P383" s="53"/>
    </row>
    <row r="384">
      <c r="B384" s="53"/>
      <c r="C384" s="53"/>
      <c r="D384" s="53"/>
      <c r="E384" s="53"/>
      <c r="I384" s="53"/>
      <c r="J384" s="53"/>
      <c r="K384" s="53"/>
      <c r="L384" s="53"/>
      <c r="M384" s="53"/>
      <c r="P384" s="53"/>
    </row>
    <row r="385">
      <c r="B385" s="53"/>
      <c r="C385" s="53"/>
      <c r="D385" s="53"/>
      <c r="E385" s="53"/>
      <c r="I385" s="53"/>
      <c r="J385" s="53"/>
      <c r="K385" s="53"/>
      <c r="L385" s="53"/>
      <c r="M385" s="53"/>
      <c r="P385" s="53"/>
    </row>
    <row r="386">
      <c r="B386" s="53"/>
      <c r="C386" s="53"/>
      <c r="D386" s="53"/>
      <c r="E386" s="53"/>
      <c r="I386" s="53"/>
      <c r="J386" s="53"/>
      <c r="K386" s="53"/>
      <c r="L386" s="53"/>
      <c r="M386" s="53"/>
      <c r="P386" s="53"/>
    </row>
    <row r="387">
      <c r="B387" s="53"/>
      <c r="C387" s="53"/>
      <c r="D387" s="53"/>
      <c r="E387" s="53"/>
      <c r="I387" s="53"/>
      <c r="J387" s="53"/>
      <c r="K387" s="53"/>
      <c r="L387" s="53"/>
      <c r="M387" s="53"/>
      <c r="P387" s="53"/>
    </row>
    <row r="388">
      <c r="B388" s="53"/>
      <c r="C388" s="53"/>
      <c r="D388" s="53"/>
      <c r="E388" s="53"/>
      <c r="I388" s="53"/>
      <c r="J388" s="53"/>
      <c r="K388" s="53"/>
      <c r="L388" s="53"/>
      <c r="M388" s="53"/>
      <c r="P388" s="53"/>
    </row>
    <row r="389">
      <c r="B389" s="53"/>
      <c r="C389" s="53"/>
      <c r="D389" s="53"/>
      <c r="E389" s="53"/>
      <c r="I389" s="53"/>
      <c r="J389" s="53"/>
      <c r="K389" s="53"/>
      <c r="L389" s="53"/>
      <c r="M389" s="53"/>
      <c r="P389" s="53"/>
    </row>
    <row r="390">
      <c r="B390" s="53"/>
      <c r="C390" s="53"/>
      <c r="D390" s="53"/>
      <c r="E390" s="53"/>
      <c r="I390" s="53"/>
      <c r="J390" s="53"/>
      <c r="K390" s="53"/>
      <c r="L390" s="53"/>
      <c r="M390" s="53"/>
      <c r="P390" s="53"/>
    </row>
    <row r="391">
      <c r="B391" s="53"/>
      <c r="C391" s="53"/>
      <c r="D391" s="53"/>
      <c r="E391" s="53"/>
      <c r="I391" s="53"/>
      <c r="J391" s="53"/>
      <c r="K391" s="53"/>
      <c r="L391" s="53"/>
      <c r="M391" s="53"/>
      <c r="P391" s="53"/>
    </row>
    <row r="392">
      <c r="B392" s="53"/>
      <c r="C392" s="53"/>
      <c r="D392" s="53"/>
      <c r="E392" s="53"/>
      <c r="I392" s="53"/>
      <c r="J392" s="53"/>
      <c r="K392" s="53"/>
      <c r="L392" s="53"/>
      <c r="M392" s="53"/>
      <c r="P392" s="53"/>
    </row>
    <row r="393">
      <c r="B393" s="53"/>
      <c r="C393" s="53"/>
      <c r="D393" s="53"/>
      <c r="E393" s="53"/>
      <c r="I393" s="53"/>
      <c r="J393" s="53"/>
      <c r="K393" s="53"/>
      <c r="L393" s="53"/>
      <c r="M393" s="53"/>
      <c r="P393" s="53"/>
    </row>
    <row r="394">
      <c r="B394" s="53"/>
      <c r="C394" s="53"/>
      <c r="D394" s="53"/>
      <c r="E394" s="53"/>
      <c r="I394" s="53"/>
      <c r="J394" s="53"/>
      <c r="K394" s="53"/>
      <c r="L394" s="53"/>
      <c r="M394" s="53"/>
      <c r="P394" s="53"/>
    </row>
    <row r="395">
      <c r="B395" s="53"/>
      <c r="C395" s="53"/>
      <c r="D395" s="53"/>
      <c r="E395" s="53"/>
      <c r="I395" s="53"/>
      <c r="J395" s="53"/>
      <c r="K395" s="53"/>
      <c r="L395" s="53"/>
      <c r="M395" s="53"/>
      <c r="P395" s="53"/>
    </row>
    <row r="396">
      <c r="B396" s="53"/>
      <c r="C396" s="53"/>
      <c r="D396" s="53"/>
      <c r="E396" s="53"/>
      <c r="I396" s="53"/>
      <c r="J396" s="53"/>
      <c r="K396" s="53"/>
      <c r="L396" s="53"/>
      <c r="M396" s="53"/>
      <c r="P396" s="53"/>
    </row>
    <row r="397">
      <c r="B397" s="53"/>
      <c r="C397" s="53"/>
      <c r="D397" s="53"/>
      <c r="E397" s="53"/>
      <c r="I397" s="53"/>
      <c r="J397" s="53"/>
      <c r="K397" s="53"/>
      <c r="L397" s="53"/>
      <c r="M397" s="53"/>
      <c r="P397" s="53"/>
    </row>
    <row r="398">
      <c r="B398" s="53"/>
      <c r="C398" s="53"/>
      <c r="D398" s="53"/>
      <c r="E398" s="53"/>
      <c r="I398" s="53"/>
      <c r="J398" s="53"/>
      <c r="K398" s="53"/>
      <c r="L398" s="53"/>
      <c r="M398" s="53"/>
      <c r="P398" s="53"/>
    </row>
    <row r="399">
      <c r="B399" s="53"/>
      <c r="C399" s="53"/>
      <c r="D399" s="53"/>
      <c r="E399" s="53"/>
      <c r="I399" s="53"/>
      <c r="J399" s="53"/>
      <c r="K399" s="53"/>
      <c r="L399" s="53"/>
      <c r="M399" s="53"/>
      <c r="P399" s="53"/>
    </row>
    <row r="400">
      <c r="B400" s="53"/>
      <c r="C400" s="53"/>
      <c r="D400" s="53"/>
      <c r="E400" s="53"/>
      <c r="I400" s="53"/>
      <c r="J400" s="53"/>
      <c r="K400" s="53"/>
      <c r="L400" s="53"/>
      <c r="M400" s="53"/>
      <c r="P400" s="53"/>
    </row>
    <row r="401">
      <c r="B401" s="53"/>
      <c r="C401" s="53"/>
      <c r="D401" s="53"/>
      <c r="E401" s="53"/>
      <c r="I401" s="53"/>
      <c r="J401" s="53"/>
      <c r="K401" s="53"/>
      <c r="L401" s="53"/>
      <c r="M401" s="53"/>
      <c r="P401" s="53"/>
    </row>
    <row r="402">
      <c r="B402" s="53"/>
      <c r="C402" s="53"/>
      <c r="D402" s="53"/>
      <c r="E402" s="53"/>
      <c r="I402" s="53"/>
      <c r="J402" s="53"/>
      <c r="K402" s="53"/>
      <c r="L402" s="53"/>
      <c r="M402" s="53"/>
      <c r="P402" s="53"/>
    </row>
    <row r="403">
      <c r="B403" s="53"/>
      <c r="C403" s="53"/>
      <c r="D403" s="53"/>
      <c r="E403" s="53"/>
      <c r="I403" s="53"/>
      <c r="J403" s="53"/>
      <c r="K403" s="53"/>
      <c r="L403" s="53"/>
      <c r="M403" s="53"/>
      <c r="P403" s="53"/>
    </row>
    <row r="404">
      <c r="B404" s="53"/>
      <c r="C404" s="53"/>
      <c r="D404" s="53"/>
      <c r="E404" s="53"/>
      <c r="I404" s="53"/>
      <c r="J404" s="53"/>
      <c r="K404" s="53"/>
      <c r="L404" s="53"/>
      <c r="M404" s="53"/>
      <c r="P404" s="53"/>
    </row>
    <row r="405">
      <c r="B405" s="53"/>
      <c r="C405" s="53"/>
      <c r="D405" s="53"/>
      <c r="E405" s="53"/>
      <c r="I405" s="53"/>
      <c r="J405" s="53"/>
      <c r="K405" s="53"/>
      <c r="L405" s="53"/>
      <c r="M405" s="53"/>
      <c r="P405" s="53"/>
    </row>
    <row r="406">
      <c r="B406" s="53"/>
      <c r="C406" s="53"/>
      <c r="D406" s="53"/>
      <c r="E406" s="53"/>
      <c r="I406" s="53"/>
      <c r="J406" s="53"/>
      <c r="K406" s="53"/>
      <c r="L406" s="53"/>
      <c r="M406" s="53"/>
      <c r="P406" s="53"/>
    </row>
    <row r="407">
      <c r="B407" s="53"/>
      <c r="C407" s="53"/>
      <c r="D407" s="53"/>
      <c r="E407" s="53"/>
      <c r="I407" s="53"/>
      <c r="J407" s="53"/>
      <c r="K407" s="53"/>
      <c r="L407" s="53"/>
      <c r="M407" s="53"/>
      <c r="P407" s="53"/>
    </row>
    <row r="408">
      <c r="B408" s="53"/>
      <c r="C408" s="53"/>
      <c r="D408" s="53"/>
      <c r="E408" s="53"/>
      <c r="I408" s="53"/>
      <c r="J408" s="53"/>
      <c r="K408" s="53"/>
      <c r="L408" s="53"/>
      <c r="M408" s="53"/>
      <c r="P408" s="53"/>
    </row>
    <row r="409">
      <c r="B409" s="53"/>
      <c r="C409" s="53"/>
      <c r="D409" s="53"/>
      <c r="E409" s="53"/>
      <c r="I409" s="53"/>
      <c r="J409" s="53"/>
      <c r="K409" s="53"/>
      <c r="L409" s="53"/>
      <c r="M409" s="53"/>
      <c r="P409" s="53"/>
    </row>
    <row r="410">
      <c r="B410" s="53"/>
      <c r="C410" s="53"/>
      <c r="D410" s="53"/>
      <c r="E410" s="53"/>
      <c r="I410" s="53"/>
      <c r="J410" s="53"/>
      <c r="K410" s="53"/>
      <c r="L410" s="53"/>
      <c r="M410" s="53"/>
      <c r="P410" s="53"/>
    </row>
    <row r="411">
      <c r="B411" s="53"/>
      <c r="C411" s="53"/>
      <c r="D411" s="53"/>
      <c r="E411" s="53"/>
      <c r="I411" s="53"/>
      <c r="J411" s="53"/>
      <c r="K411" s="53"/>
      <c r="L411" s="53"/>
      <c r="M411" s="53"/>
      <c r="P411" s="53"/>
    </row>
    <row r="412">
      <c r="B412" s="53"/>
      <c r="C412" s="53"/>
      <c r="D412" s="53"/>
      <c r="E412" s="53"/>
      <c r="I412" s="53"/>
      <c r="J412" s="53"/>
      <c r="K412" s="53"/>
      <c r="L412" s="53"/>
      <c r="M412" s="53"/>
      <c r="P412" s="53"/>
    </row>
    <row r="413">
      <c r="B413" s="53"/>
      <c r="C413" s="53"/>
      <c r="D413" s="53"/>
      <c r="E413" s="53"/>
      <c r="I413" s="53"/>
      <c r="J413" s="53"/>
      <c r="K413" s="53"/>
      <c r="L413" s="53"/>
      <c r="M413" s="53"/>
      <c r="P413" s="53"/>
    </row>
    <row r="414">
      <c r="B414" s="53"/>
      <c r="C414" s="53"/>
      <c r="D414" s="53"/>
      <c r="E414" s="53"/>
      <c r="I414" s="53"/>
      <c r="J414" s="53"/>
      <c r="K414" s="53"/>
      <c r="L414" s="53"/>
      <c r="M414" s="53"/>
      <c r="P414" s="53"/>
    </row>
    <row r="415">
      <c r="B415" s="53"/>
      <c r="C415" s="53"/>
      <c r="D415" s="53"/>
      <c r="E415" s="53"/>
      <c r="I415" s="53"/>
      <c r="J415" s="53"/>
      <c r="K415" s="53"/>
      <c r="L415" s="53"/>
      <c r="M415" s="53"/>
      <c r="P415" s="53"/>
    </row>
    <row r="416">
      <c r="B416" s="53"/>
      <c r="C416" s="53"/>
      <c r="D416" s="53"/>
      <c r="E416" s="53"/>
      <c r="I416" s="53"/>
      <c r="J416" s="53"/>
      <c r="K416" s="53"/>
      <c r="L416" s="53"/>
      <c r="M416" s="53"/>
      <c r="P416" s="53"/>
    </row>
    <row r="417">
      <c r="B417" s="53"/>
      <c r="C417" s="53"/>
      <c r="D417" s="53"/>
      <c r="E417" s="53"/>
      <c r="I417" s="53"/>
      <c r="J417" s="53"/>
      <c r="K417" s="53"/>
      <c r="L417" s="53"/>
      <c r="M417" s="53"/>
      <c r="P417" s="53"/>
    </row>
    <row r="418">
      <c r="B418" s="53"/>
      <c r="C418" s="53"/>
      <c r="D418" s="53"/>
      <c r="E418" s="53"/>
      <c r="I418" s="53"/>
      <c r="J418" s="53"/>
      <c r="K418" s="53"/>
      <c r="L418" s="53"/>
      <c r="M418" s="53"/>
      <c r="P418" s="53"/>
    </row>
    <row r="419">
      <c r="B419" s="53"/>
      <c r="C419" s="53"/>
      <c r="D419" s="53"/>
      <c r="E419" s="53"/>
      <c r="I419" s="53"/>
      <c r="J419" s="53"/>
      <c r="K419" s="53"/>
      <c r="L419" s="53"/>
      <c r="M419" s="53"/>
      <c r="P419" s="53"/>
    </row>
    <row r="420">
      <c r="B420" s="53"/>
      <c r="C420" s="53"/>
      <c r="D420" s="53"/>
      <c r="E420" s="53"/>
      <c r="I420" s="53"/>
      <c r="J420" s="53"/>
      <c r="K420" s="53"/>
      <c r="L420" s="53"/>
      <c r="M420" s="53"/>
      <c r="P420" s="53"/>
    </row>
    <row r="421">
      <c r="B421" s="53"/>
      <c r="C421" s="53"/>
      <c r="D421" s="53"/>
      <c r="E421" s="53"/>
      <c r="I421" s="53"/>
      <c r="J421" s="53"/>
      <c r="K421" s="53"/>
      <c r="L421" s="53"/>
      <c r="M421" s="53"/>
      <c r="P421" s="53"/>
    </row>
    <row r="422">
      <c r="B422" s="53"/>
      <c r="C422" s="53"/>
      <c r="D422" s="53"/>
      <c r="E422" s="53"/>
      <c r="I422" s="53"/>
      <c r="J422" s="53"/>
      <c r="K422" s="53"/>
      <c r="L422" s="53"/>
      <c r="M422" s="53"/>
      <c r="P422" s="53"/>
    </row>
    <row r="423">
      <c r="B423" s="53"/>
      <c r="C423" s="53"/>
      <c r="D423" s="53"/>
      <c r="E423" s="53"/>
      <c r="I423" s="53"/>
      <c r="J423" s="53"/>
      <c r="K423" s="53"/>
      <c r="L423" s="53"/>
      <c r="M423" s="53"/>
      <c r="P423" s="53"/>
    </row>
    <row r="424">
      <c r="B424" s="53"/>
      <c r="C424" s="53"/>
      <c r="D424" s="53"/>
      <c r="E424" s="53"/>
      <c r="I424" s="53"/>
      <c r="J424" s="53"/>
      <c r="K424" s="53"/>
      <c r="L424" s="53"/>
      <c r="M424" s="53"/>
      <c r="P424" s="53"/>
    </row>
    <row r="425">
      <c r="B425" s="53"/>
      <c r="C425" s="53"/>
      <c r="D425" s="53"/>
      <c r="E425" s="53"/>
      <c r="I425" s="53"/>
      <c r="J425" s="53"/>
      <c r="K425" s="53"/>
      <c r="L425" s="53"/>
      <c r="M425" s="53"/>
      <c r="P425" s="53"/>
    </row>
    <row r="426">
      <c r="B426" s="53"/>
      <c r="C426" s="53"/>
      <c r="D426" s="53"/>
      <c r="E426" s="53"/>
      <c r="I426" s="53"/>
      <c r="J426" s="53"/>
      <c r="K426" s="53"/>
      <c r="L426" s="53"/>
      <c r="M426" s="53"/>
      <c r="P426" s="53"/>
    </row>
    <row r="427">
      <c r="B427" s="53"/>
      <c r="C427" s="53"/>
      <c r="D427" s="53"/>
      <c r="E427" s="53"/>
      <c r="I427" s="53"/>
      <c r="J427" s="53"/>
      <c r="K427" s="53"/>
      <c r="L427" s="53"/>
      <c r="M427" s="53"/>
      <c r="P427" s="53"/>
    </row>
    <row r="428">
      <c r="B428" s="53"/>
      <c r="C428" s="53"/>
      <c r="D428" s="53"/>
      <c r="E428" s="53"/>
      <c r="I428" s="53"/>
      <c r="J428" s="53"/>
      <c r="K428" s="53"/>
      <c r="L428" s="53"/>
      <c r="M428" s="53"/>
      <c r="P428" s="53"/>
    </row>
    <row r="429">
      <c r="B429" s="53"/>
      <c r="C429" s="53"/>
      <c r="D429" s="53"/>
      <c r="E429" s="53"/>
      <c r="I429" s="53"/>
      <c r="J429" s="53"/>
      <c r="K429" s="53"/>
      <c r="L429" s="53"/>
      <c r="M429" s="53"/>
      <c r="P429" s="53"/>
    </row>
    <row r="430">
      <c r="B430" s="53"/>
      <c r="C430" s="53"/>
      <c r="D430" s="53"/>
      <c r="E430" s="53"/>
      <c r="I430" s="53"/>
      <c r="J430" s="53"/>
      <c r="K430" s="53"/>
      <c r="L430" s="53"/>
      <c r="M430" s="53"/>
      <c r="P430" s="53"/>
    </row>
    <row r="431">
      <c r="B431" s="53"/>
      <c r="C431" s="53"/>
      <c r="D431" s="53"/>
      <c r="E431" s="53"/>
      <c r="I431" s="53"/>
      <c r="J431" s="53"/>
      <c r="K431" s="53"/>
      <c r="L431" s="53"/>
      <c r="M431" s="53"/>
      <c r="P431" s="53"/>
    </row>
    <row r="432">
      <c r="B432" s="53"/>
      <c r="C432" s="53"/>
      <c r="D432" s="53"/>
      <c r="E432" s="53"/>
      <c r="I432" s="53"/>
      <c r="J432" s="53"/>
      <c r="K432" s="53"/>
      <c r="L432" s="53"/>
      <c r="M432" s="53"/>
      <c r="P432" s="53"/>
    </row>
    <row r="433">
      <c r="B433" s="53"/>
      <c r="C433" s="53"/>
      <c r="D433" s="53"/>
      <c r="E433" s="53"/>
      <c r="I433" s="53"/>
      <c r="J433" s="53"/>
      <c r="K433" s="53"/>
      <c r="L433" s="53"/>
      <c r="M433" s="53"/>
      <c r="P433" s="53"/>
    </row>
    <row r="434">
      <c r="B434" s="53"/>
      <c r="C434" s="53"/>
      <c r="D434" s="53"/>
      <c r="E434" s="53"/>
      <c r="I434" s="53"/>
      <c r="J434" s="53"/>
      <c r="K434" s="53"/>
      <c r="L434" s="53"/>
      <c r="M434" s="53"/>
      <c r="P434" s="53"/>
    </row>
    <row r="435">
      <c r="B435" s="53"/>
      <c r="C435" s="53"/>
      <c r="D435" s="53"/>
      <c r="E435" s="53"/>
      <c r="I435" s="53"/>
      <c r="J435" s="53"/>
      <c r="K435" s="53"/>
      <c r="L435" s="53"/>
      <c r="M435" s="53"/>
      <c r="P435" s="53"/>
    </row>
    <row r="436">
      <c r="B436" s="53"/>
      <c r="C436" s="53"/>
      <c r="D436" s="53"/>
      <c r="E436" s="53"/>
      <c r="I436" s="53"/>
      <c r="J436" s="53"/>
      <c r="K436" s="53"/>
      <c r="L436" s="53"/>
      <c r="M436" s="53"/>
      <c r="P436" s="53"/>
    </row>
    <row r="437">
      <c r="B437" s="53"/>
      <c r="C437" s="53"/>
      <c r="D437" s="53"/>
      <c r="E437" s="53"/>
      <c r="I437" s="53"/>
      <c r="J437" s="53"/>
      <c r="K437" s="53"/>
      <c r="L437" s="53"/>
      <c r="M437" s="53"/>
      <c r="P437" s="53"/>
    </row>
    <row r="438">
      <c r="B438" s="53"/>
      <c r="C438" s="53"/>
      <c r="D438" s="53"/>
      <c r="E438" s="53"/>
      <c r="I438" s="53"/>
      <c r="J438" s="53"/>
      <c r="K438" s="53"/>
      <c r="L438" s="53"/>
      <c r="M438" s="53"/>
      <c r="P438" s="53"/>
    </row>
    <row r="439">
      <c r="B439" s="53"/>
      <c r="C439" s="53"/>
      <c r="D439" s="53"/>
      <c r="E439" s="53"/>
      <c r="I439" s="53"/>
      <c r="J439" s="53"/>
      <c r="K439" s="53"/>
      <c r="L439" s="53"/>
      <c r="M439" s="53"/>
      <c r="P439" s="53"/>
    </row>
    <row r="440">
      <c r="B440" s="53"/>
      <c r="C440" s="53"/>
      <c r="D440" s="53"/>
      <c r="E440" s="53"/>
      <c r="I440" s="53"/>
      <c r="J440" s="53"/>
      <c r="K440" s="53"/>
      <c r="L440" s="53"/>
      <c r="M440" s="53"/>
      <c r="P440" s="53"/>
    </row>
    <row r="441">
      <c r="B441" s="53"/>
      <c r="C441" s="53"/>
      <c r="D441" s="53"/>
      <c r="E441" s="53"/>
      <c r="I441" s="53"/>
      <c r="J441" s="53"/>
      <c r="K441" s="53"/>
      <c r="L441" s="53"/>
      <c r="M441" s="53"/>
      <c r="P441" s="53"/>
    </row>
    <row r="442">
      <c r="B442" s="53"/>
      <c r="C442" s="53"/>
      <c r="D442" s="53"/>
      <c r="E442" s="53"/>
      <c r="I442" s="53"/>
      <c r="J442" s="53"/>
      <c r="K442" s="53"/>
      <c r="L442" s="53"/>
      <c r="M442" s="53"/>
      <c r="P442" s="53"/>
    </row>
    <row r="443">
      <c r="B443" s="53"/>
      <c r="C443" s="53"/>
      <c r="D443" s="53"/>
      <c r="E443" s="53"/>
      <c r="I443" s="53"/>
      <c r="J443" s="53"/>
      <c r="K443" s="53"/>
      <c r="L443" s="53"/>
      <c r="M443" s="53"/>
      <c r="P443" s="53"/>
    </row>
    <row r="444">
      <c r="B444" s="53"/>
      <c r="C444" s="53"/>
      <c r="D444" s="53"/>
      <c r="E444" s="53"/>
      <c r="I444" s="53"/>
      <c r="J444" s="53"/>
      <c r="K444" s="53"/>
      <c r="L444" s="53"/>
      <c r="M444" s="53"/>
      <c r="P444" s="53"/>
    </row>
    <row r="445">
      <c r="B445" s="53"/>
      <c r="C445" s="53"/>
      <c r="D445" s="53"/>
      <c r="E445" s="53"/>
      <c r="I445" s="53"/>
      <c r="J445" s="53"/>
      <c r="K445" s="53"/>
      <c r="L445" s="53"/>
      <c r="M445" s="53"/>
      <c r="P445" s="53"/>
    </row>
    <row r="446">
      <c r="B446" s="53"/>
      <c r="C446" s="53"/>
      <c r="D446" s="53"/>
      <c r="E446" s="53"/>
      <c r="I446" s="53"/>
      <c r="J446" s="53"/>
      <c r="K446" s="53"/>
      <c r="L446" s="53"/>
      <c r="M446" s="53"/>
      <c r="P446" s="53"/>
    </row>
    <row r="447">
      <c r="B447" s="53"/>
      <c r="C447" s="53"/>
      <c r="D447" s="53"/>
      <c r="E447" s="53"/>
      <c r="I447" s="53"/>
      <c r="J447" s="53"/>
      <c r="K447" s="53"/>
      <c r="L447" s="53"/>
      <c r="M447" s="53"/>
      <c r="P447" s="53"/>
    </row>
    <row r="448">
      <c r="B448" s="53"/>
      <c r="C448" s="53"/>
      <c r="D448" s="53"/>
      <c r="E448" s="53"/>
      <c r="I448" s="53"/>
      <c r="J448" s="53"/>
      <c r="K448" s="53"/>
      <c r="L448" s="53"/>
      <c r="M448" s="53"/>
      <c r="P448" s="53"/>
    </row>
    <row r="449">
      <c r="B449" s="53"/>
      <c r="C449" s="53"/>
      <c r="D449" s="53"/>
      <c r="E449" s="53"/>
      <c r="I449" s="53"/>
      <c r="J449" s="53"/>
      <c r="K449" s="53"/>
      <c r="L449" s="53"/>
      <c r="M449" s="53"/>
      <c r="P449" s="53"/>
    </row>
    <row r="450">
      <c r="B450" s="53"/>
      <c r="C450" s="53"/>
      <c r="D450" s="53"/>
      <c r="E450" s="53"/>
      <c r="I450" s="53"/>
      <c r="J450" s="53"/>
      <c r="K450" s="53"/>
      <c r="L450" s="53"/>
      <c r="M450" s="53"/>
      <c r="P450" s="53"/>
    </row>
    <row r="451">
      <c r="B451" s="53"/>
      <c r="C451" s="53"/>
      <c r="D451" s="53"/>
      <c r="E451" s="53"/>
      <c r="I451" s="53"/>
      <c r="J451" s="53"/>
      <c r="K451" s="53"/>
      <c r="L451" s="53"/>
      <c r="M451" s="53"/>
      <c r="P451" s="53"/>
    </row>
    <row r="452">
      <c r="B452" s="53"/>
      <c r="C452" s="53"/>
      <c r="D452" s="53"/>
      <c r="E452" s="53"/>
      <c r="I452" s="53"/>
      <c r="J452" s="53"/>
      <c r="K452" s="53"/>
      <c r="L452" s="53"/>
      <c r="M452" s="53"/>
      <c r="P452" s="53"/>
    </row>
    <row r="453">
      <c r="B453" s="53"/>
      <c r="C453" s="53"/>
      <c r="D453" s="53"/>
      <c r="E453" s="53"/>
      <c r="I453" s="53"/>
      <c r="J453" s="53"/>
      <c r="K453" s="53"/>
      <c r="L453" s="53"/>
      <c r="M453" s="53"/>
      <c r="P453" s="53"/>
    </row>
    <row r="454">
      <c r="B454" s="53"/>
      <c r="C454" s="53"/>
      <c r="D454" s="53"/>
      <c r="E454" s="53"/>
      <c r="I454" s="53"/>
      <c r="J454" s="53"/>
      <c r="K454" s="53"/>
      <c r="L454" s="53"/>
      <c r="M454" s="53"/>
      <c r="P454" s="53"/>
    </row>
    <row r="455">
      <c r="B455" s="53"/>
      <c r="C455" s="53"/>
      <c r="D455" s="53"/>
      <c r="E455" s="53"/>
      <c r="I455" s="53"/>
      <c r="J455" s="53"/>
      <c r="K455" s="53"/>
      <c r="L455" s="53"/>
      <c r="M455" s="53"/>
      <c r="P455" s="53"/>
    </row>
    <row r="456">
      <c r="B456" s="53"/>
      <c r="C456" s="53"/>
      <c r="D456" s="53"/>
      <c r="E456" s="53"/>
      <c r="I456" s="53"/>
      <c r="J456" s="53"/>
      <c r="K456" s="53"/>
      <c r="L456" s="53"/>
      <c r="M456" s="53"/>
      <c r="P456" s="53"/>
    </row>
    <row r="457">
      <c r="B457" s="53"/>
      <c r="C457" s="53"/>
      <c r="D457" s="53"/>
      <c r="E457" s="53"/>
      <c r="I457" s="53"/>
      <c r="J457" s="53"/>
      <c r="K457" s="53"/>
      <c r="L457" s="53"/>
      <c r="M457" s="53"/>
      <c r="P457" s="53"/>
    </row>
    <row r="458">
      <c r="B458" s="53"/>
      <c r="C458" s="53"/>
      <c r="D458" s="53"/>
      <c r="E458" s="53"/>
      <c r="I458" s="53"/>
      <c r="J458" s="53"/>
      <c r="K458" s="53"/>
      <c r="L458" s="53"/>
      <c r="M458" s="53"/>
      <c r="P458" s="53"/>
    </row>
    <row r="459">
      <c r="B459" s="53"/>
      <c r="C459" s="53"/>
      <c r="D459" s="53"/>
      <c r="E459" s="53"/>
      <c r="I459" s="53"/>
      <c r="J459" s="53"/>
      <c r="K459" s="53"/>
      <c r="L459" s="53"/>
      <c r="M459" s="53"/>
      <c r="P459" s="53"/>
    </row>
    <row r="460">
      <c r="B460" s="53"/>
      <c r="C460" s="53"/>
      <c r="D460" s="53"/>
      <c r="E460" s="53"/>
      <c r="I460" s="53"/>
      <c r="J460" s="53"/>
      <c r="K460" s="53"/>
      <c r="L460" s="53"/>
      <c r="M460" s="53"/>
      <c r="P460" s="53"/>
    </row>
    <row r="461">
      <c r="B461" s="53"/>
      <c r="C461" s="53"/>
      <c r="D461" s="53"/>
      <c r="E461" s="53"/>
      <c r="I461" s="53"/>
      <c r="J461" s="53"/>
      <c r="K461" s="53"/>
      <c r="L461" s="53"/>
      <c r="M461" s="53"/>
      <c r="P461" s="53"/>
    </row>
    <row r="462">
      <c r="B462" s="53"/>
      <c r="C462" s="53"/>
      <c r="D462" s="53"/>
      <c r="E462" s="53"/>
      <c r="I462" s="53"/>
      <c r="J462" s="53"/>
      <c r="K462" s="53"/>
      <c r="L462" s="53"/>
      <c r="M462" s="53"/>
      <c r="P462" s="53"/>
    </row>
    <row r="463">
      <c r="B463" s="53"/>
      <c r="C463" s="53"/>
      <c r="D463" s="53"/>
      <c r="E463" s="53"/>
      <c r="I463" s="53"/>
      <c r="J463" s="53"/>
      <c r="K463" s="53"/>
      <c r="L463" s="53"/>
      <c r="M463" s="53"/>
      <c r="P463" s="53"/>
    </row>
    <row r="464">
      <c r="B464" s="53"/>
      <c r="C464" s="53"/>
      <c r="D464" s="53"/>
      <c r="E464" s="53"/>
      <c r="I464" s="53"/>
      <c r="J464" s="53"/>
      <c r="K464" s="53"/>
      <c r="L464" s="53"/>
      <c r="M464" s="53"/>
      <c r="P464" s="53"/>
    </row>
    <row r="465">
      <c r="B465" s="53"/>
      <c r="C465" s="53"/>
      <c r="D465" s="53"/>
      <c r="E465" s="53"/>
      <c r="I465" s="53"/>
      <c r="J465" s="53"/>
      <c r="K465" s="53"/>
      <c r="L465" s="53"/>
      <c r="M465" s="53"/>
      <c r="P465" s="53"/>
    </row>
    <row r="466">
      <c r="B466" s="53"/>
      <c r="C466" s="53"/>
      <c r="D466" s="53"/>
      <c r="E466" s="53"/>
      <c r="I466" s="53"/>
      <c r="J466" s="53"/>
      <c r="K466" s="53"/>
      <c r="L466" s="53"/>
      <c r="M466" s="53"/>
      <c r="P466" s="53"/>
    </row>
    <row r="467">
      <c r="B467" s="53"/>
      <c r="C467" s="53"/>
      <c r="D467" s="53"/>
      <c r="E467" s="53"/>
      <c r="I467" s="53"/>
      <c r="J467" s="53"/>
      <c r="K467" s="53"/>
      <c r="L467" s="53"/>
      <c r="M467" s="53"/>
      <c r="P467" s="53"/>
    </row>
    <row r="468">
      <c r="B468" s="53"/>
      <c r="C468" s="53"/>
      <c r="D468" s="53"/>
      <c r="E468" s="53"/>
      <c r="I468" s="53"/>
      <c r="J468" s="53"/>
      <c r="K468" s="53"/>
      <c r="L468" s="53"/>
      <c r="M468" s="53"/>
      <c r="P468" s="53"/>
    </row>
    <row r="469">
      <c r="B469" s="53"/>
      <c r="C469" s="53"/>
      <c r="D469" s="53"/>
      <c r="E469" s="53"/>
      <c r="I469" s="53"/>
      <c r="J469" s="53"/>
      <c r="K469" s="53"/>
      <c r="L469" s="53"/>
      <c r="M469" s="53"/>
      <c r="P469" s="53"/>
    </row>
    <row r="470">
      <c r="B470" s="53"/>
      <c r="C470" s="53"/>
      <c r="D470" s="53"/>
      <c r="E470" s="53"/>
      <c r="I470" s="53"/>
      <c r="J470" s="53"/>
      <c r="K470" s="53"/>
      <c r="L470" s="53"/>
      <c r="M470" s="53"/>
      <c r="P470" s="53"/>
    </row>
    <row r="471">
      <c r="B471" s="53"/>
      <c r="C471" s="53"/>
      <c r="D471" s="53"/>
      <c r="E471" s="53"/>
      <c r="I471" s="53"/>
      <c r="J471" s="53"/>
      <c r="K471" s="53"/>
      <c r="L471" s="53"/>
      <c r="M471" s="53"/>
      <c r="P471" s="53"/>
    </row>
    <row r="472">
      <c r="B472" s="53"/>
      <c r="C472" s="53"/>
      <c r="D472" s="53"/>
      <c r="E472" s="53"/>
      <c r="I472" s="53"/>
      <c r="J472" s="53"/>
      <c r="K472" s="53"/>
      <c r="L472" s="53"/>
      <c r="M472" s="53"/>
      <c r="P472" s="53"/>
    </row>
    <row r="473">
      <c r="B473" s="53"/>
      <c r="C473" s="53"/>
      <c r="D473" s="53"/>
      <c r="E473" s="53"/>
      <c r="I473" s="53"/>
      <c r="J473" s="53"/>
      <c r="K473" s="53"/>
      <c r="L473" s="53"/>
      <c r="M473" s="53"/>
      <c r="P473" s="53"/>
    </row>
    <row r="474">
      <c r="B474" s="53"/>
      <c r="C474" s="53"/>
      <c r="D474" s="53"/>
      <c r="E474" s="53"/>
      <c r="I474" s="53"/>
      <c r="J474" s="53"/>
      <c r="K474" s="53"/>
      <c r="L474" s="53"/>
      <c r="M474" s="53"/>
      <c r="P474" s="53"/>
    </row>
    <row r="475">
      <c r="B475" s="53"/>
      <c r="C475" s="53"/>
      <c r="D475" s="53"/>
      <c r="E475" s="53"/>
      <c r="I475" s="53"/>
      <c r="J475" s="53"/>
      <c r="K475" s="53"/>
      <c r="L475" s="53"/>
      <c r="M475" s="53"/>
      <c r="P475" s="53"/>
    </row>
    <row r="476">
      <c r="B476" s="53"/>
      <c r="C476" s="53"/>
      <c r="D476" s="53"/>
      <c r="E476" s="53"/>
      <c r="I476" s="53"/>
      <c r="J476" s="53"/>
      <c r="K476" s="53"/>
      <c r="L476" s="53"/>
      <c r="M476" s="53"/>
      <c r="P476" s="53"/>
    </row>
    <row r="477">
      <c r="B477" s="53"/>
      <c r="C477" s="53"/>
      <c r="D477" s="53"/>
      <c r="E477" s="53"/>
      <c r="I477" s="53"/>
      <c r="J477" s="53"/>
      <c r="K477" s="53"/>
      <c r="L477" s="53"/>
      <c r="M477" s="53"/>
      <c r="P477" s="53"/>
    </row>
    <row r="478">
      <c r="B478" s="53"/>
      <c r="C478" s="53"/>
      <c r="D478" s="53"/>
      <c r="E478" s="53"/>
      <c r="I478" s="53"/>
      <c r="J478" s="53"/>
      <c r="K478" s="53"/>
      <c r="L478" s="53"/>
      <c r="M478" s="53"/>
      <c r="P478" s="53"/>
    </row>
    <row r="479">
      <c r="B479" s="53"/>
      <c r="C479" s="53"/>
      <c r="D479" s="53"/>
      <c r="E479" s="53"/>
      <c r="I479" s="53"/>
      <c r="J479" s="53"/>
      <c r="K479" s="53"/>
      <c r="L479" s="53"/>
      <c r="M479" s="53"/>
      <c r="P479" s="53"/>
    </row>
    <row r="480">
      <c r="B480" s="53"/>
      <c r="C480" s="53"/>
      <c r="D480" s="53"/>
      <c r="E480" s="53"/>
      <c r="I480" s="53"/>
      <c r="J480" s="53"/>
      <c r="K480" s="53"/>
      <c r="L480" s="53"/>
      <c r="M480" s="53"/>
      <c r="P480" s="53"/>
    </row>
    <row r="481">
      <c r="B481" s="53"/>
      <c r="C481" s="53"/>
      <c r="D481" s="53"/>
      <c r="E481" s="53"/>
      <c r="I481" s="53"/>
      <c r="J481" s="53"/>
      <c r="K481" s="53"/>
      <c r="L481" s="53"/>
      <c r="M481" s="53"/>
      <c r="P481" s="53"/>
    </row>
    <row r="482">
      <c r="B482" s="53"/>
      <c r="C482" s="53"/>
      <c r="D482" s="53"/>
      <c r="E482" s="53"/>
      <c r="I482" s="53"/>
      <c r="J482" s="53"/>
      <c r="K482" s="53"/>
      <c r="L482" s="53"/>
      <c r="M482" s="53"/>
      <c r="P482" s="53"/>
    </row>
    <row r="483">
      <c r="B483" s="53"/>
      <c r="C483" s="53"/>
      <c r="D483" s="53"/>
      <c r="E483" s="53"/>
      <c r="I483" s="53"/>
      <c r="J483" s="53"/>
      <c r="K483" s="53"/>
      <c r="L483" s="53"/>
      <c r="M483" s="53"/>
      <c r="P483" s="53"/>
    </row>
    <row r="484">
      <c r="B484" s="53"/>
      <c r="C484" s="53"/>
      <c r="D484" s="53"/>
      <c r="E484" s="53"/>
      <c r="I484" s="53"/>
      <c r="J484" s="53"/>
      <c r="K484" s="53"/>
      <c r="L484" s="53"/>
      <c r="M484" s="53"/>
      <c r="P484" s="53"/>
    </row>
    <row r="485">
      <c r="B485" s="53"/>
      <c r="C485" s="53"/>
      <c r="D485" s="53"/>
      <c r="E485" s="53"/>
      <c r="I485" s="53"/>
      <c r="J485" s="53"/>
      <c r="K485" s="53"/>
      <c r="L485" s="53"/>
      <c r="M485" s="53"/>
      <c r="P485" s="53"/>
    </row>
    <row r="486">
      <c r="B486" s="53"/>
      <c r="C486" s="53"/>
      <c r="D486" s="53"/>
      <c r="E486" s="53"/>
      <c r="I486" s="53"/>
      <c r="J486" s="53"/>
      <c r="K486" s="53"/>
      <c r="L486" s="53"/>
      <c r="M486" s="53"/>
      <c r="P486" s="53"/>
    </row>
    <row r="487">
      <c r="B487" s="53"/>
      <c r="C487" s="53"/>
      <c r="D487" s="53"/>
      <c r="E487" s="53"/>
      <c r="I487" s="53"/>
      <c r="J487" s="53"/>
      <c r="K487" s="53"/>
      <c r="L487" s="53"/>
      <c r="M487" s="53"/>
      <c r="P487" s="53"/>
    </row>
    <row r="488">
      <c r="B488" s="53"/>
      <c r="C488" s="53"/>
      <c r="D488" s="53"/>
      <c r="E488" s="53"/>
      <c r="I488" s="53"/>
      <c r="J488" s="53"/>
      <c r="K488" s="53"/>
      <c r="L488" s="53"/>
      <c r="M488" s="53"/>
      <c r="P488" s="53"/>
    </row>
    <row r="489">
      <c r="B489" s="53"/>
      <c r="C489" s="53"/>
      <c r="D489" s="53"/>
      <c r="E489" s="53"/>
      <c r="I489" s="53"/>
      <c r="J489" s="53"/>
      <c r="K489" s="53"/>
      <c r="L489" s="53"/>
      <c r="M489" s="53"/>
      <c r="P489" s="53"/>
    </row>
    <row r="490">
      <c r="B490" s="53"/>
      <c r="C490" s="53"/>
      <c r="D490" s="53"/>
      <c r="E490" s="53"/>
      <c r="I490" s="53"/>
      <c r="J490" s="53"/>
      <c r="K490" s="53"/>
      <c r="L490" s="53"/>
      <c r="M490" s="53"/>
      <c r="P490" s="53"/>
    </row>
    <row r="491">
      <c r="B491" s="53"/>
      <c r="C491" s="53"/>
      <c r="D491" s="53"/>
      <c r="E491" s="53"/>
      <c r="I491" s="53"/>
      <c r="J491" s="53"/>
      <c r="K491" s="53"/>
      <c r="L491" s="53"/>
      <c r="M491" s="53"/>
      <c r="P491" s="53"/>
    </row>
    <row r="492">
      <c r="B492" s="53"/>
      <c r="C492" s="53"/>
      <c r="D492" s="53"/>
      <c r="E492" s="53"/>
      <c r="I492" s="53"/>
      <c r="J492" s="53"/>
      <c r="K492" s="53"/>
      <c r="L492" s="53"/>
      <c r="M492" s="53"/>
      <c r="P492" s="53"/>
    </row>
    <row r="493">
      <c r="B493" s="53"/>
      <c r="C493" s="53"/>
      <c r="D493" s="53"/>
      <c r="E493" s="53"/>
      <c r="I493" s="53"/>
      <c r="J493" s="53"/>
      <c r="K493" s="53"/>
      <c r="L493" s="53"/>
      <c r="M493" s="53"/>
      <c r="P493" s="53"/>
    </row>
    <row r="494">
      <c r="B494" s="53"/>
      <c r="C494" s="53"/>
      <c r="D494" s="53"/>
      <c r="E494" s="53"/>
      <c r="I494" s="53"/>
      <c r="J494" s="53"/>
      <c r="K494" s="53"/>
      <c r="L494" s="53"/>
      <c r="M494" s="53"/>
      <c r="P494" s="53"/>
    </row>
    <row r="495">
      <c r="B495" s="53"/>
      <c r="C495" s="53"/>
      <c r="D495" s="53"/>
      <c r="E495" s="53"/>
      <c r="I495" s="53"/>
      <c r="J495" s="53"/>
      <c r="K495" s="53"/>
      <c r="L495" s="53"/>
      <c r="M495" s="53"/>
      <c r="P495" s="53"/>
    </row>
    <row r="496">
      <c r="B496" s="53"/>
      <c r="C496" s="53"/>
      <c r="D496" s="53"/>
      <c r="E496" s="53"/>
      <c r="I496" s="53"/>
      <c r="J496" s="53"/>
      <c r="K496" s="53"/>
      <c r="L496" s="53"/>
      <c r="M496" s="53"/>
      <c r="P496" s="53"/>
    </row>
    <row r="497">
      <c r="B497" s="53"/>
      <c r="C497" s="53"/>
      <c r="D497" s="53"/>
      <c r="E497" s="53"/>
      <c r="I497" s="53"/>
      <c r="J497" s="53"/>
      <c r="K497" s="53"/>
      <c r="L497" s="53"/>
      <c r="M497" s="53"/>
      <c r="P497" s="53"/>
    </row>
    <row r="498">
      <c r="B498" s="53"/>
      <c r="C498" s="53"/>
      <c r="D498" s="53"/>
      <c r="E498" s="53"/>
      <c r="I498" s="53"/>
      <c r="J498" s="53"/>
      <c r="K498" s="53"/>
      <c r="L498" s="53"/>
      <c r="M498" s="53"/>
      <c r="P498" s="53"/>
    </row>
    <row r="499">
      <c r="B499" s="53"/>
      <c r="C499" s="53"/>
      <c r="D499" s="53"/>
      <c r="E499" s="53"/>
      <c r="I499" s="53"/>
      <c r="J499" s="53"/>
      <c r="K499" s="53"/>
      <c r="L499" s="53"/>
      <c r="M499" s="53"/>
      <c r="P499" s="53"/>
    </row>
    <row r="500">
      <c r="B500" s="53"/>
      <c r="C500" s="53"/>
      <c r="D500" s="53"/>
      <c r="E500" s="53"/>
      <c r="I500" s="53"/>
      <c r="J500" s="53"/>
      <c r="K500" s="53"/>
      <c r="L500" s="53"/>
      <c r="M500" s="53"/>
      <c r="P500" s="53"/>
    </row>
    <row r="501">
      <c r="B501" s="53"/>
      <c r="C501" s="53"/>
      <c r="D501" s="53"/>
      <c r="E501" s="53"/>
      <c r="I501" s="53"/>
      <c r="J501" s="53"/>
      <c r="K501" s="53"/>
      <c r="L501" s="53"/>
      <c r="M501" s="53"/>
      <c r="P501" s="53"/>
    </row>
    <row r="502">
      <c r="B502" s="53"/>
      <c r="C502" s="53"/>
      <c r="D502" s="53"/>
      <c r="E502" s="53"/>
      <c r="I502" s="53"/>
      <c r="J502" s="53"/>
      <c r="K502" s="53"/>
      <c r="L502" s="53"/>
      <c r="M502" s="53"/>
      <c r="P502" s="53"/>
    </row>
    <row r="503">
      <c r="B503" s="53"/>
      <c r="C503" s="53"/>
      <c r="D503" s="53"/>
      <c r="E503" s="53"/>
      <c r="I503" s="53"/>
      <c r="J503" s="53"/>
      <c r="K503" s="53"/>
      <c r="L503" s="53"/>
      <c r="M503" s="53"/>
      <c r="P503" s="53"/>
    </row>
    <row r="504">
      <c r="B504" s="53"/>
      <c r="C504" s="53"/>
      <c r="D504" s="53"/>
      <c r="E504" s="53"/>
      <c r="I504" s="53"/>
      <c r="J504" s="53"/>
      <c r="K504" s="53"/>
      <c r="L504" s="53"/>
      <c r="M504" s="53"/>
      <c r="P504" s="53"/>
    </row>
    <row r="505">
      <c r="B505" s="53"/>
      <c r="C505" s="53"/>
      <c r="D505" s="53"/>
      <c r="E505" s="53"/>
      <c r="I505" s="53"/>
      <c r="J505" s="53"/>
      <c r="K505" s="53"/>
      <c r="L505" s="53"/>
      <c r="M505" s="53"/>
      <c r="P505" s="53"/>
    </row>
    <row r="506">
      <c r="B506" s="53"/>
      <c r="C506" s="53"/>
      <c r="D506" s="53"/>
      <c r="E506" s="53"/>
      <c r="I506" s="53"/>
      <c r="J506" s="53"/>
      <c r="K506" s="53"/>
      <c r="L506" s="53"/>
      <c r="M506" s="53"/>
      <c r="P506" s="53"/>
    </row>
    <row r="507">
      <c r="B507" s="53"/>
      <c r="C507" s="53"/>
      <c r="D507" s="53"/>
      <c r="E507" s="53"/>
      <c r="I507" s="53"/>
      <c r="J507" s="53"/>
      <c r="K507" s="53"/>
      <c r="L507" s="53"/>
      <c r="M507" s="53"/>
      <c r="P507" s="53"/>
    </row>
    <row r="508">
      <c r="B508" s="53"/>
      <c r="C508" s="53"/>
      <c r="D508" s="53"/>
      <c r="E508" s="53"/>
      <c r="I508" s="53"/>
      <c r="J508" s="53"/>
      <c r="K508" s="53"/>
      <c r="L508" s="53"/>
      <c r="M508" s="53"/>
      <c r="P508" s="53"/>
    </row>
    <row r="509">
      <c r="B509" s="53"/>
      <c r="C509" s="53"/>
      <c r="D509" s="53"/>
      <c r="E509" s="53"/>
      <c r="I509" s="53"/>
      <c r="J509" s="53"/>
      <c r="K509" s="53"/>
      <c r="L509" s="53"/>
      <c r="M509" s="53"/>
      <c r="P509" s="53"/>
    </row>
    <row r="510">
      <c r="B510" s="53"/>
      <c r="C510" s="53"/>
      <c r="D510" s="53"/>
      <c r="E510" s="53"/>
      <c r="I510" s="53"/>
      <c r="J510" s="53"/>
      <c r="K510" s="53"/>
      <c r="L510" s="53"/>
      <c r="M510" s="53"/>
      <c r="P510" s="53"/>
    </row>
    <row r="511">
      <c r="B511" s="53"/>
      <c r="C511" s="53"/>
      <c r="D511" s="53"/>
      <c r="E511" s="53"/>
      <c r="I511" s="53"/>
      <c r="J511" s="53"/>
      <c r="K511" s="53"/>
      <c r="L511" s="53"/>
      <c r="M511" s="53"/>
      <c r="P511" s="53"/>
    </row>
    <row r="512">
      <c r="B512" s="53"/>
      <c r="C512" s="53"/>
      <c r="D512" s="53"/>
      <c r="E512" s="53"/>
      <c r="I512" s="53"/>
      <c r="J512" s="53"/>
      <c r="K512" s="53"/>
      <c r="L512" s="53"/>
      <c r="M512" s="53"/>
      <c r="P512" s="53"/>
    </row>
    <row r="513">
      <c r="B513" s="53"/>
      <c r="C513" s="53"/>
      <c r="D513" s="53"/>
      <c r="E513" s="53"/>
      <c r="I513" s="53"/>
      <c r="J513" s="53"/>
      <c r="K513" s="53"/>
      <c r="L513" s="53"/>
      <c r="M513" s="53"/>
      <c r="P513" s="53"/>
    </row>
    <row r="514">
      <c r="B514" s="53"/>
      <c r="C514" s="53"/>
      <c r="D514" s="53"/>
      <c r="E514" s="53"/>
      <c r="I514" s="53"/>
      <c r="J514" s="53"/>
      <c r="K514" s="53"/>
      <c r="L514" s="53"/>
      <c r="M514" s="53"/>
      <c r="P514" s="53"/>
    </row>
    <row r="515">
      <c r="B515" s="53"/>
      <c r="C515" s="53"/>
      <c r="D515" s="53"/>
      <c r="E515" s="53"/>
      <c r="I515" s="53"/>
      <c r="J515" s="53"/>
      <c r="K515" s="53"/>
      <c r="L515" s="53"/>
      <c r="M515" s="53"/>
      <c r="P515" s="53"/>
    </row>
    <row r="516">
      <c r="B516" s="53"/>
      <c r="C516" s="53"/>
      <c r="D516" s="53"/>
      <c r="E516" s="53"/>
      <c r="I516" s="53"/>
      <c r="J516" s="53"/>
      <c r="K516" s="53"/>
      <c r="L516" s="53"/>
      <c r="M516" s="53"/>
      <c r="P516" s="53"/>
    </row>
    <row r="517">
      <c r="B517" s="53"/>
      <c r="C517" s="53"/>
      <c r="D517" s="53"/>
      <c r="E517" s="53"/>
      <c r="I517" s="53"/>
      <c r="J517" s="53"/>
      <c r="K517" s="53"/>
      <c r="L517" s="53"/>
      <c r="M517" s="53"/>
      <c r="P517" s="53"/>
    </row>
    <row r="518">
      <c r="B518" s="53"/>
      <c r="C518" s="53"/>
      <c r="D518" s="53"/>
      <c r="E518" s="53"/>
      <c r="I518" s="53"/>
      <c r="J518" s="53"/>
      <c r="K518" s="53"/>
      <c r="L518" s="53"/>
      <c r="M518" s="53"/>
      <c r="P518" s="53"/>
    </row>
    <row r="519">
      <c r="B519" s="53"/>
      <c r="C519" s="53"/>
      <c r="D519" s="53"/>
      <c r="E519" s="53"/>
      <c r="I519" s="53"/>
      <c r="J519" s="53"/>
      <c r="K519" s="53"/>
      <c r="L519" s="53"/>
      <c r="M519" s="53"/>
      <c r="P519" s="53"/>
    </row>
    <row r="520">
      <c r="B520" s="53"/>
      <c r="C520" s="53"/>
      <c r="D520" s="53"/>
      <c r="E520" s="53"/>
      <c r="I520" s="53"/>
      <c r="J520" s="53"/>
      <c r="K520" s="53"/>
      <c r="L520" s="53"/>
      <c r="M520" s="53"/>
      <c r="P520" s="53"/>
    </row>
    <row r="521">
      <c r="B521" s="53"/>
      <c r="C521" s="53"/>
      <c r="D521" s="53"/>
      <c r="E521" s="53"/>
      <c r="I521" s="53"/>
      <c r="J521" s="53"/>
      <c r="K521" s="53"/>
      <c r="L521" s="53"/>
      <c r="M521" s="53"/>
      <c r="P521" s="53"/>
    </row>
    <row r="522">
      <c r="B522" s="53"/>
      <c r="C522" s="53"/>
      <c r="D522" s="53"/>
      <c r="E522" s="53"/>
      <c r="I522" s="53"/>
      <c r="J522" s="53"/>
      <c r="K522" s="53"/>
      <c r="L522" s="53"/>
      <c r="M522" s="53"/>
      <c r="P522" s="53"/>
    </row>
    <row r="523">
      <c r="B523" s="53"/>
      <c r="C523" s="53"/>
      <c r="D523" s="53"/>
      <c r="E523" s="53"/>
      <c r="I523" s="53"/>
      <c r="J523" s="53"/>
      <c r="K523" s="53"/>
      <c r="L523" s="53"/>
      <c r="M523" s="53"/>
      <c r="P523" s="53"/>
    </row>
    <row r="524">
      <c r="B524" s="53"/>
      <c r="C524" s="53"/>
      <c r="D524" s="53"/>
      <c r="E524" s="53"/>
      <c r="I524" s="53"/>
      <c r="J524" s="53"/>
      <c r="K524" s="53"/>
      <c r="L524" s="53"/>
      <c r="M524" s="53"/>
      <c r="P524" s="53"/>
    </row>
    <row r="525">
      <c r="B525" s="53"/>
      <c r="C525" s="53"/>
      <c r="D525" s="53"/>
      <c r="E525" s="53"/>
      <c r="I525" s="53"/>
      <c r="J525" s="53"/>
      <c r="K525" s="53"/>
      <c r="L525" s="53"/>
      <c r="M525" s="53"/>
      <c r="P525" s="53"/>
    </row>
    <row r="526">
      <c r="B526" s="53"/>
      <c r="C526" s="53"/>
      <c r="D526" s="53"/>
      <c r="E526" s="53"/>
      <c r="I526" s="53"/>
      <c r="J526" s="53"/>
      <c r="K526" s="53"/>
      <c r="L526" s="53"/>
      <c r="M526" s="53"/>
      <c r="P526" s="53"/>
    </row>
    <row r="527">
      <c r="B527" s="53"/>
      <c r="C527" s="53"/>
      <c r="D527" s="53"/>
      <c r="E527" s="53"/>
      <c r="I527" s="53"/>
      <c r="J527" s="53"/>
      <c r="K527" s="53"/>
      <c r="L527" s="53"/>
      <c r="M527" s="53"/>
      <c r="P527" s="53"/>
    </row>
    <row r="528">
      <c r="B528" s="53"/>
      <c r="C528" s="53"/>
      <c r="D528" s="53"/>
      <c r="E528" s="53"/>
      <c r="I528" s="53"/>
      <c r="J528" s="53"/>
      <c r="K528" s="53"/>
      <c r="L528" s="53"/>
      <c r="M528" s="53"/>
      <c r="P528" s="53"/>
    </row>
    <row r="529">
      <c r="B529" s="53"/>
      <c r="C529" s="53"/>
      <c r="D529" s="53"/>
      <c r="E529" s="53"/>
      <c r="I529" s="53"/>
      <c r="J529" s="53"/>
      <c r="K529" s="53"/>
      <c r="L529" s="53"/>
      <c r="M529" s="53"/>
      <c r="P529" s="53"/>
    </row>
    <row r="530">
      <c r="B530" s="53"/>
      <c r="C530" s="53"/>
      <c r="D530" s="53"/>
      <c r="E530" s="53"/>
      <c r="I530" s="53"/>
      <c r="J530" s="53"/>
      <c r="K530" s="53"/>
      <c r="L530" s="53"/>
      <c r="M530" s="53"/>
      <c r="P530" s="53"/>
    </row>
    <row r="531">
      <c r="B531" s="53"/>
      <c r="C531" s="53"/>
      <c r="D531" s="53"/>
      <c r="E531" s="53"/>
      <c r="I531" s="53"/>
      <c r="J531" s="53"/>
      <c r="K531" s="53"/>
      <c r="L531" s="53"/>
      <c r="M531" s="53"/>
      <c r="P531" s="53"/>
    </row>
    <row r="532">
      <c r="B532" s="53"/>
      <c r="C532" s="53"/>
      <c r="D532" s="53"/>
      <c r="E532" s="53"/>
      <c r="I532" s="53"/>
      <c r="J532" s="53"/>
      <c r="K532" s="53"/>
      <c r="L532" s="53"/>
      <c r="M532" s="53"/>
      <c r="P532" s="53"/>
    </row>
    <row r="533">
      <c r="B533" s="53"/>
      <c r="C533" s="53"/>
      <c r="D533" s="53"/>
      <c r="E533" s="53"/>
      <c r="I533" s="53"/>
      <c r="J533" s="53"/>
      <c r="K533" s="53"/>
      <c r="L533" s="53"/>
      <c r="M533" s="53"/>
      <c r="P533" s="53"/>
    </row>
    <row r="534">
      <c r="B534" s="53"/>
      <c r="C534" s="53"/>
      <c r="D534" s="53"/>
      <c r="E534" s="53"/>
      <c r="I534" s="53"/>
      <c r="J534" s="53"/>
      <c r="K534" s="53"/>
      <c r="L534" s="53"/>
      <c r="M534" s="53"/>
      <c r="P534" s="53"/>
    </row>
    <row r="535">
      <c r="B535" s="53"/>
      <c r="C535" s="53"/>
      <c r="D535" s="53"/>
      <c r="E535" s="53"/>
      <c r="I535" s="53"/>
      <c r="J535" s="53"/>
      <c r="K535" s="53"/>
      <c r="L535" s="53"/>
      <c r="M535" s="53"/>
      <c r="P535" s="53"/>
    </row>
    <row r="536">
      <c r="B536" s="53"/>
      <c r="C536" s="53"/>
      <c r="D536" s="53"/>
      <c r="E536" s="53"/>
      <c r="I536" s="53"/>
      <c r="J536" s="53"/>
      <c r="K536" s="53"/>
      <c r="L536" s="53"/>
      <c r="M536" s="53"/>
      <c r="P536" s="53"/>
    </row>
    <row r="537">
      <c r="B537" s="53"/>
      <c r="C537" s="53"/>
      <c r="D537" s="53"/>
      <c r="E537" s="53"/>
      <c r="I537" s="53"/>
      <c r="J537" s="53"/>
      <c r="K537" s="53"/>
      <c r="L537" s="53"/>
      <c r="M537" s="53"/>
      <c r="P537" s="53"/>
    </row>
    <row r="538">
      <c r="B538" s="53"/>
      <c r="C538" s="53"/>
      <c r="D538" s="53"/>
      <c r="E538" s="53"/>
      <c r="I538" s="53"/>
      <c r="J538" s="53"/>
      <c r="K538" s="53"/>
      <c r="L538" s="53"/>
      <c r="M538" s="53"/>
      <c r="P538" s="53"/>
    </row>
    <row r="539">
      <c r="B539" s="53"/>
      <c r="C539" s="53"/>
      <c r="D539" s="53"/>
      <c r="E539" s="53"/>
      <c r="I539" s="53"/>
      <c r="J539" s="53"/>
      <c r="K539" s="53"/>
      <c r="L539" s="53"/>
      <c r="M539" s="53"/>
      <c r="P539" s="53"/>
    </row>
    <row r="540">
      <c r="B540" s="53"/>
      <c r="C540" s="53"/>
      <c r="D540" s="53"/>
      <c r="E540" s="53"/>
      <c r="I540" s="53"/>
      <c r="J540" s="53"/>
      <c r="K540" s="53"/>
      <c r="L540" s="53"/>
      <c r="M540" s="53"/>
      <c r="P540" s="53"/>
    </row>
    <row r="541">
      <c r="B541" s="53"/>
      <c r="C541" s="53"/>
      <c r="D541" s="53"/>
      <c r="E541" s="53"/>
      <c r="I541" s="53"/>
      <c r="J541" s="53"/>
      <c r="K541" s="53"/>
      <c r="L541" s="53"/>
      <c r="M541" s="53"/>
      <c r="P541" s="53"/>
    </row>
    <row r="542">
      <c r="B542" s="53"/>
      <c r="C542" s="53"/>
      <c r="D542" s="53"/>
      <c r="E542" s="53"/>
      <c r="I542" s="53"/>
      <c r="J542" s="53"/>
      <c r="K542" s="53"/>
      <c r="L542" s="53"/>
      <c r="M542" s="53"/>
      <c r="P542" s="53"/>
    </row>
    <row r="543">
      <c r="B543" s="53"/>
      <c r="C543" s="53"/>
      <c r="D543" s="53"/>
      <c r="E543" s="53"/>
      <c r="I543" s="53"/>
      <c r="J543" s="53"/>
      <c r="K543" s="53"/>
      <c r="L543" s="53"/>
      <c r="M543" s="53"/>
      <c r="P543" s="53"/>
    </row>
    <row r="544">
      <c r="B544" s="53"/>
      <c r="C544" s="53"/>
      <c r="D544" s="53"/>
      <c r="E544" s="53"/>
      <c r="I544" s="53"/>
      <c r="J544" s="53"/>
      <c r="K544" s="53"/>
      <c r="L544" s="53"/>
      <c r="M544" s="53"/>
      <c r="P544" s="53"/>
    </row>
    <row r="545">
      <c r="B545" s="53"/>
      <c r="C545" s="53"/>
      <c r="D545" s="53"/>
      <c r="E545" s="53"/>
      <c r="I545" s="53"/>
      <c r="J545" s="53"/>
      <c r="K545" s="53"/>
      <c r="L545" s="53"/>
      <c r="M545" s="53"/>
      <c r="P545" s="53"/>
    </row>
    <row r="546">
      <c r="B546" s="53"/>
      <c r="C546" s="53"/>
      <c r="D546" s="53"/>
      <c r="E546" s="53"/>
      <c r="I546" s="53"/>
      <c r="J546" s="53"/>
      <c r="K546" s="53"/>
      <c r="L546" s="53"/>
      <c r="M546" s="53"/>
      <c r="P546" s="53"/>
    </row>
    <row r="547">
      <c r="B547" s="53"/>
      <c r="C547" s="53"/>
      <c r="D547" s="53"/>
      <c r="E547" s="53"/>
      <c r="I547" s="53"/>
      <c r="J547" s="53"/>
      <c r="K547" s="53"/>
      <c r="L547" s="53"/>
      <c r="M547" s="53"/>
      <c r="P547" s="53"/>
    </row>
    <row r="548">
      <c r="B548" s="53"/>
      <c r="C548" s="53"/>
      <c r="D548" s="53"/>
      <c r="E548" s="53"/>
      <c r="I548" s="53"/>
      <c r="J548" s="53"/>
      <c r="K548" s="53"/>
      <c r="L548" s="53"/>
      <c r="M548" s="53"/>
      <c r="P548" s="53"/>
    </row>
    <row r="549">
      <c r="B549" s="53"/>
      <c r="C549" s="53"/>
      <c r="D549" s="53"/>
      <c r="E549" s="53"/>
      <c r="I549" s="53"/>
      <c r="J549" s="53"/>
      <c r="K549" s="53"/>
      <c r="L549" s="53"/>
      <c r="M549" s="53"/>
      <c r="P549" s="53"/>
    </row>
    <row r="550">
      <c r="B550" s="53"/>
      <c r="C550" s="53"/>
      <c r="D550" s="53"/>
      <c r="E550" s="53"/>
      <c r="I550" s="53"/>
      <c r="J550" s="53"/>
      <c r="K550" s="53"/>
      <c r="L550" s="53"/>
      <c r="M550" s="53"/>
      <c r="P550" s="53"/>
    </row>
    <row r="551">
      <c r="B551" s="53"/>
      <c r="C551" s="53"/>
      <c r="D551" s="53"/>
      <c r="E551" s="53"/>
      <c r="I551" s="53"/>
      <c r="J551" s="53"/>
      <c r="K551" s="53"/>
      <c r="L551" s="53"/>
      <c r="M551" s="53"/>
      <c r="P551" s="53"/>
    </row>
    <row r="552">
      <c r="B552" s="53"/>
      <c r="C552" s="53"/>
      <c r="D552" s="53"/>
      <c r="E552" s="53"/>
      <c r="I552" s="53"/>
      <c r="J552" s="53"/>
      <c r="K552" s="53"/>
      <c r="L552" s="53"/>
      <c r="M552" s="53"/>
      <c r="P552" s="53"/>
    </row>
    <row r="553">
      <c r="B553" s="53"/>
      <c r="C553" s="53"/>
      <c r="D553" s="53"/>
      <c r="E553" s="53"/>
      <c r="I553" s="53"/>
      <c r="J553" s="53"/>
      <c r="K553" s="53"/>
      <c r="L553" s="53"/>
      <c r="M553" s="53"/>
      <c r="P553" s="53"/>
    </row>
    <row r="554">
      <c r="B554" s="53"/>
      <c r="C554" s="53"/>
      <c r="D554" s="53"/>
      <c r="E554" s="53"/>
      <c r="I554" s="53"/>
      <c r="J554" s="53"/>
      <c r="K554" s="53"/>
      <c r="L554" s="53"/>
      <c r="M554" s="53"/>
      <c r="P554" s="53"/>
    </row>
    <row r="555">
      <c r="B555" s="53"/>
      <c r="C555" s="53"/>
      <c r="D555" s="53"/>
      <c r="E555" s="53"/>
      <c r="I555" s="53"/>
      <c r="J555" s="53"/>
      <c r="K555" s="53"/>
      <c r="L555" s="53"/>
      <c r="M555" s="53"/>
      <c r="P555" s="53"/>
    </row>
    <row r="556">
      <c r="B556" s="53"/>
      <c r="C556" s="53"/>
      <c r="D556" s="53"/>
      <c r="E556" s="53"/>
      <c r="I556" s="53"/>
      <c r="J556" s="53"/>
      <c r="K556" s="53"/>
      <c r="L556" s="53"/>
      <c r="M556" s="53"/>
      <c r="P556" s="53"/>
    </row>
    <row r="557">
      <c r="B557" s="53"/>
      <c r="C557" s="53"/>
      <c r="D557" s="53"/>
      <c r="E557" s="53"/>
      <c r="I557" s="53"/>
      <c r="J557" s="53"/>
      <c r="K557" s="53"/>
      <c r="L557" s="53"/>
      <c r="M557" s="53"/>
      <c r="P557" s="53"/>
    </row>
    <row r="558">
      <c r="B558" s="53"/>
      <c r="C558" s="53"/>
      <c r="D558" s="53"/>
      <c r="E558" s="53"/>
      <c r="I558" s="53"/>
      <c r="J558" s="53"/>
      <c r="K558" s="53"/>
      <c r="L558" s="53"/>
      <c r="M558" s="53"/>
      <c r="P558" s="53"/>
    </row>
    <row r="559">
      <c r="B559" s="53"/>
      <c r="C559" s="53"/>
      <c r="D559" s="53"/>
      <c r="E559" s="53"/>
      <c r="I559" s="53"/>
      <c r="J559" s="53"/>
      <c r="K559" s="53"/>
      <c r="L559" s="53"/>
      <c r="M559" s="53"/>
      <c r="P559" s="53"/>
    </row>
    <row r="560">
      <c r="B560" s="53"/>
      <c r="C560" s="53"/>
      <c r="D560" s="53"/>
      <c r="E560" s="53"/>
      <c r="I560" s="53"/>
      <c r="J560" s="53"/>
      <c r="K560" s="53"/>
      <c r="L560" s="53"/>
      <c r="M560" s="53"/>
      <c r="P560" s="53"/>
    </row>
    <row r="561">
      <c r="B561" s="53"/>
      <c r="C561" s="53"/>
      <c r="D561" s="53"/>
      <c r="E561" s="53"/>
      <c r="I561" s="53"/>
      <c r="J561" s="53"/>
      <c r="K561" s="53"/>
      <c r="L561" s="53"/>
      <c r="M561" s="53"/>
      <c r="P561" s="53"/>
    </row>
    <row r="562">
      <c r="B562" s="53"/>
      <c r="C562" s="53"/>
      <c r="D562" s="53"/>
      <c r="E562" s="53"/>
      <c r="I562" s="53"/>
      <c r="J562" s="53"/>
      <c r="K562" s="53"/>
      <c r="L562" s="53"/>
      <c r="M562" s="53"/>
      <c r="P562" s="53"/>
    </row>
    <row r="563">
      <c r="B563" s="53"/>
      <c r="C563" s="53"/>
      <c r="D563" s="53"/>
      <c r="E563" s="53"/>
      <c r="I563" s="53"/>
      <c r="J563" s="53"/>
      <c r="K563" s="53"/>
      <c r="L563" s="53"/>
      <c r="M563" s="53"/>
      <c r="P563" s="53"/>
    </row>
    <row r="564">
      <c r="B564" s="53"/>
      <c r="C564" s="53"/>
      <c r="D564" s="53"/>
      <c r="E564" s="53"/>
      <c r="I564" s="53"/>
      <c r="J564" s="53"/>
      <c r="K564" s="53"/>
      <c r="L564" s="53"/>
      <c r="M564" s="53"/>
      <c r="P564" s="53"/>
    </row>
    <row r="565">
      <c r="B565" s="53"/>
      <c r="C565" s="53"/>
      <c r="D565" s="53"/>
      <c r="E565" s="53"/>
      <c r="I565" s="53"/>
      <c r="J565" s="53"/>
      <c r="K565" s="53"/>
      <c r="L565" s="53"/>
      <c r="M565" s="53"/>
      <c r="P565" s="53"/>
    </row>
    <row r="566">
      <c r="B566" s="53"/>
      <c r="C566" s="53"/>
      <c r="D566" s="53"/>
      <c r="E566" s="53"/>
      <c r="I566" s="53"/>
      <c r="J566" s="53"/>
      <c r="K566" s="53"/>
      <c r="L566" s="53"/>
      <c r="M566" s="53"/>
      <c r="P566" s="53"/>
    </row>
    <row r="567">
      <c r="B567" s="53"/>
      <c r="C567" s="53"/>
      <c r="D567" s="53"/>
      <c r="E567" s="53"/>
      <c r="I567" s="53"/>
      <c r="J567" s="53"/>
      <c r="K567" s="53"/>
      <c r="L567" s="53"/>
      <c r="M567" s="53"/>
      <c r="P567" s="53"/>
    </row>
    <row r="568">
      <c r="B568" s="53"/>
      <c r="C568" s="53"/>
      <c r="D568" s="53"/>
      <c r="E568" s="53"/>
      <c r="I568" s="53"/>
      <c r="J568" s="53"/>
      <c r="K568" s="53"/>
      <c r="L568" s="53"/>
      <c r="M568" s="53"/>
      <c r="P568" s="53"/>
    </row>
    <row r="569">
      <c r="B569" s="53"/>
      <c r="C569" s="53"/>
      <c r="D569" s="53"/>
      <c r="E569" s="53"/>
      <c r="I569" s="53"/>
      <c r="J569" s="53"/>
      <c r="K569" s="53"/>
      <c r="L569" s="53"/>
      <c r="M569" s="53"/>
      <c r="P569" s="53"/>
    </row>
    <row r="570">
      <c r="B570" s="53"/>
      <c r="C570" s="53"/>
      <c r="D570" s="53"/>
      <c r="E570" s="53"/>
      <c r="I570" s="53"/>
      <c r="J570" s="53"/>
      <c r="K570" s="53"/>
      <c r="L570" s="53"/>
      <c r="M570" s="53"/>
      <c r="P570" s="53"/>
    </row>
    <row r="571">
      <c r="B571" s="53"/>
      <c r="C571" s="53"/>
      <c r="D571" s="53"/>
      <c r="E571" s="53"/>
      <c r="I571" s="53"/>
      <c r="J571" s="53"/>
      <c r="K571" s="53"/>
      <c r="L571" s="53"/>
      <c r="M571" s="53"/>
      <c r="P571" s="53"/>
    </row>
    <row r="572">
      <c r="B572" s="53"/>
      <c r="C572" s="53"/>
      <c r="D572" s="53"/>
      <c r="E572" s="53"/>
      <c r="I572" s="53"/>
      <c r="J572" s="53"/>
      <c r="K572" s="53"/>
      <c r="L572" s="53"/>
      <c r="M572" s="53"/>
      <c r="P572" s="53"/>
    </row>
    <row r="573">
      <c r="B573" s="53"/>
      <c r="C573" s="53"/>
      <c r="D573" s="53"/>
      <c r="E573" s="53"/>
      <c r="I573" s="53"/>
      <c r="J573" s="53"/>
      <c r="K573" s="53"/>
      <c r="L573" s="53"/>
      <c r="M573" s="53"/>
      <c r="P573" s="53"/>
    </row>
    <row r="574">
      <c r="B574" s="53"/>
      <c r="C574" s="53"/>
      <c r="D574" s="53"/>
      <c r="E574" s="53"/>
      <c r="I574" s="53"/>
      <c r="J574" s="53"/>
      <c r="K574" s="53"/>
      <c r="L574" s="53"/>
      <c r="M574" s="53"/>
      <c r="P574" s="53"/>
    </row>
    <row r="575">
      <c r="B575" s="53"/>
      <c r="C575" s="53"/>
      <c r="D575" s="53"/>
      <c r="E575" s="53"/>
      <c r="I575" s="53"/>
      <c r="J575" s="53"/>
      <c r="K575" s="53"/>
      <c r="L575" s="53"/>
      <c r="M575" s="53"/>
      <c r="P575" s="53"/>
    </row>
    <row r="576">
      <c r="B576" s="53"/>
      <c r="C576" s="53"/>
      <c r="D576" s="53"/>
      <c r="E576" s="53"/>
      <c r="I576" s="53"/>
      <c r="J576" s="53"/>
      <c r="K576" s="53"/>
      <c r="L576" s="53"/>
      <c r="M576" s="53"/>
      <c r="P576" s="53"/>
    </row>
    <row r="577">
      <c r="B577" s="53"/>
      <c r="C577" s="53"/>
      <c r="D577" s="53"/>
      <c r="E577" s="53"/>
      <c r="I577" s="53"/>
      <c r="J577" s="53"/>
      <c r="K577" s="53"/>
      <c r="L577" s="53"/>
      <c r="M577" s="53"/>
      <c r="P577" s="53"/>
    </row>
    <row r="578">
      <c r="B578" s="53"/>
      <c r="C578" s="53"/>
      <c r="D578" s="53"/>
      <c r="E578" s="53"/>
      <c r="I578" s="53"/>
      <c r="J578" s="53"/>
      <c r="K578" s="53"/>
      <c r="L578" s="53"/>
      <c r="M578" s="53"/>
      <c r="P578" s="53"/>
    </row>
    <row r="579">
      <c r="B579" s="53"/>
      <c r="C579" s="53"/>
      <c r="D579" s="53"/>
      <c r="E579" s="53"/>
      <c r="I579" s="53"/>
      <c r="J579" s="53"/>
      <c r="K579" s="53"/>
      <c r="L579" s="53"/>
      <c r="M579" s="53"/>
      <c r="P579" s="53"/>
    </row>
    <row r="580">
      <c r="B580" s="53"/>
      <c r="C580" s="53"/>
      <c r="D580" s="53"/>
      <c r="E580" s="53"/>
      <c r="I580" s="53"/>
      <c r="J580" s="53"/>
      <c r="K580" s="53"/>
      <c r="L580" s="53"/>
      <c r="M580" s="53"/>
      <c r="P580" s="53"/>
    </row>
    <row r="581">
      <c r="B581" s="53"/>
      <c r="C581" s="53"/>
      <c r="D581" s="53"/>
      <c r="E581" s="53"/>
      <c r="I581" s="53"/>
      <c r="J581" s="53"/>
      <c r="K581" s="53"/>
      <c r="L581" s="53"/>
      <c r="M581" s="53"/>
      <c r="P581" s="53"/>
    </row>
    <row r="582">
      <c r="B582" s="53"/>
      <c r="C582" s="53"/>
      <c r="D582" s="53"/>
      <c r="E582" s="53"/>
      <c r="I582" s="53"/>
      <c r="J582" s="53"/>
      <c r="K582" s="53"/>
      <c r="L582" s="53"/>
      <c r="M582" s="53"/>
      <c r="P582" s="53"/>
    </row>
    <row r="583">
      <c r="B583" s="53"/>
      <c r="C583" s="53"/>
      <c r="D583" s="53"/>
      <c r="E583" s="53"/>
      <c r="I583" s="53"/>
      <c r="J583" s="53"/>
      <c r="K583" s="53"/>
      <c r="L583" s="53"/>
      <c r="M583" s="53"/>
      <c r="P583" s="53"/>
    </row>
    <row r="584">
      <c r="B584" s="53"/>
      <c r="C584" s="53"/>
      <c r="D584" s="53"/>
      <c r="E584" s="53"/>
      <c r="I584" s="53"/>
      <c r="J584" s="53"/>
      <c r="K584" s="53"/>
      <c r="L584" s="53"/>
      <c r="M584" s="53"/>
      <c r="P584" s="53"/>
    </row>
    <row r="585">
      <c r="B585" s="53"/>
      <c r="C585" s="53"/>
      <c r="D585" s="53"/>
      <c r="E585" s="53"/>
      <c r="I585" s="53"/>
      <c r="J585" s="53"/>
      <c r="K585" s="53"/>
      <c r="L585" s="53"/>
      <c r="M585" s="53"/>
      <c r="P585" s="53"/>
    </row>
    <row r="586">
      <c r="B586" s="53"/>
      <c r="C586" s="53"/>
      <c r="D586" s="53"/>
      <c r="E586" s="53"/>
      <c r="I586" s="53"/>
      <c r="J586" s="53"/>
      <c r="K586" s="53"/>
      <c r="L586" s="53"/>
      <c r="M586" s="53"/>
      <c r="P586" s="53"/>
    </row>
    <row r="587">
      <c r="B587" s="53"/>
      <c r="C587" s="53"/>
      <c r="D587" s="53"/>
      <c r="E587" s="53"/>
      <c r="I587" s="53"/>
      <c r="J587" s="53"/>
      <c r="K587" s="53"/>
      <c r="L587" s="53"/>
      <c r="M587" s="53"/>
      <c r="P587" s="53"/>
    </row>
    <row r="588">
      <c r="B588" s="53"/>
      <c r="C588" s="53"/>
      <c r="D588" s="53"/>
      <c r="E588" s="53"/>
      <c r="I588" s="53"/>
      <c r="J588" s="53"/>
      <c r="K588" s="53"/>
      <c r="L588" s="53"/>
      <c r="M588" s="53"/>
      <c r="P588" s="53"/>
    </row>
    <row r="589">
      <c r="B589" s="53"/>
      <c r="C589" s="53"/>
      <c r="D589" s="53"/>
      <c r="E589" s="53"/>
      <c r="I589" s="53"/>
      <c r="J589" s="53"/>
      <c r="K589" s="53"/>
      <c r="L589" s="53"/>
      <c r="M589" s="53"/>
      <c r="P589" s="53"/>
    </row>
    <row r="590">
      <c r="B590" s="53"/>
      <c r="C590" s="53"/>
      <c r="D590" s="53"/>
      <c r="E590" s="53"/>
      <c r="I590" s="53"/>
      <c r="J590" s="53"/>
      <c r="K590" s="53"/>
      <c r="L590" s="53"/>
      <c r="M590" s="53"/>
      <c r="P590" s="53"/>
    </row>
    <row r="591">
      <c r="B591" s="53"/>
      <c r="C591" s="53"/>
      <c r="D591" s="53"/>
      <c r="E591" s="53"/>
      <c r="I591" s="53"/>
      <c r="J591" s="53"/>
      <c r="K591" s="53"/>
      <c r="L591" s="53"/>
      <c r="M591" s="53"/>
      <c r="P591" s="53"/>
    </row>
    <row r="592">
      <c r="B592" s="53"/>
      <c r="C592" s="53"/>
      <c r="D592" s="53"/>
      <c r="E592" s="53"/>
      <c r="I592" s="53"/>
      <c r="J592" s="53"/>
      <c r="K592" s="53"/>
      <c r="L592" s="53"/>
      <c r="M592" s="53"/>
      <c r="P592" s="53"/>
    </row>
    <row r="593">
      <c r="B593" s="53"/>
      <c r="C593" s="53"/>
      <c r="D593" s="53"/>
      <c r="E593" s="53"/>
      <c r="I593" s="53"/>
      <c r="J593" s="53"/>
      <c r="K593" s="53"/>
      <c r="L593" s="53"/>
      <c r="M593" s="53"/>
      <c r="P593" s="53"/>
    </row>
    <row r="594">
      <c r="B594" s="53"/>
      <c r="C594" s="53"/>
      <c r="D594" s="53"/>
      <c r="E594" s="53"/>
      <c r="I594" s="53"/>
      <c r="J594" s="53"/>
      <c r="K594" s="53"/>
      <c r="L594" s="53"/>
      <c r="M594" s="53"/>
      <c r="P594" s="53"/>
    </row>
    <row r="595">
      <c r="B595" s="53"/>
      <c r="C595" s="53"/>
      <c r="D595" s="53"/>
      <c r="E595" s="53"/>
      <c r="I595" s="53"/>
      <c r="J595" s="53"/>
      <c r="K595" s="53"/>
      <c r="L595" s="53"/>
      <c r="M595" s="53"/>
      <c r="P595" s="53"/>
    </row>
    <row r="596">
      <c r="B596" s="53"/>
      <c r="C596" s="53"/>
      <c r="D596" s="53"/>
      <c r="E596" s="53"/>
      <c r="I596" s="53"/>
      <c r="J596" s="53"/>
      <c r="K596" s="53"/>
      <c r="L596" s="53"/>
      <c r="M596" s="53"/>
      <c r="P596" s="53"/>
    </row>
    <row r="597">
      <c r="B597" s="53"/>
      <c r="C597" s="53"/>
      <c r="D597" s="53"/>
      <c r="E597" s="53"/>
      <c r="I597" s="53"/>
      <c r="J597" s="53"/>
      <c r="K597" s="53"/>
      <c r="L597" s="53"/>
      <c r="M597" s="53"/>
      <c r="P597" s="53"/>
    </row>
    <row r="598">
      <c r="B598" s="53"/>
      <c r="C598" s="53"/>
      <c r="D598" s="53"/>
      <c r="E598" s="53"/>
      <c r="I598" s="53"/>
      <c r="J598" s="53"/>
      <c r="K598" s="53"/>
      <c r="L598" s="53"/>
      <c r="M598" s="53"/>
      <c r="P598" s="53"/>
    </row>
    <row r="599">
      <c r="B599" s="53"/>
      <c r="C599" s="53"/>
      <c r="D599" s="53"/>
      <c r="E599" s="53"/>
      <c r="I599" s="53"/>
      <c r="J599" s="53"/>
      <c r="K599" s="53"/>
      <c r="L599" s="53"/>
      <c r="M599" s="53"/>
      <c r="P599" s="53"/>
    </row>
    <row r="600">
      <c r="B600" s="53"/>
      <c r="C600" s="53"/>
      <c r="D600" s="53"/>
      <c r="E600" s="53"/>
      <c r="I600" s="53"/>
      <c r="J600" s="53"/>
      <c r="K600" s="53"/>
      <c r="L600" s="53"/>
      <c r="M600" s="53"/>
      <c r="P600" s="53"/>
    </row>
    <row r="601">
      <c r="B601" s="53"/>
      <c r="C601" s="53"/>
      <c r="D601" s="53"/>
      <c r="E601" s="53"/>
      <c r="I601" s="53"/>
      <c r="J601" s="53"/>
      <c r="K601" s="53"/>
      <c r="L601" s="53"/>
      <c r="M601" s="53"/>
      <c r="P601" s="53"/>
    </row>
    <row r="602">
      <c r="B602" s="53"/>
      <c r="C602" s="53"/>
      <c r="D602" s="53"/>
      <c r="E602" s="53"/>
      <c r="I602" s="53"/>
      <c r="J602" s="53"/>
      <c r="K602" s="53"/>
      <c r="L602" s="53"/>
      <c r="M602" s="53"/>
      <c r="P602" s="53"/>
    </row>
    <row r="603">
      <c r="B603" s="53"/>
      <c r="C603" s="53"/>
      <c r="D603" s="53"/>
      <c r="E603" s="53"/>
      <c r="I603" s="53"/>
      <c r="J603" s="53"/>
      <c r="K603" s="53"/>
      <c r="L603" s="53"/>
      <c r="M603" s="53"/>
      <c r="P603" s="53"/>
    </row>
    <row r="604">
      <c r="B604" s="53"/>
      <c r="C604" s="53"/>
      <c r="D604" s="53"/>
      <c r="E604" s="53"/>
      <c r="I604" s="53"/>
      <c r="J604" s="53"/>
      <c r="K604" s="53"/>
      <c r="L604" s="53"/>
      <c r="M604" s="53"/>
      <c r="P604" s="53"/>
    </row>
    <row r="605">
      <c r="B605" s="53"/>
      <c r="C605" s="53"/>
      <c r="D605" s="53"/>
      <c r="E605" s="53"/>
      <c r="I605" s="53"/>
      <c r="J605" s="53"/>
      <c r="K605" s="53"/>
      <c r="L605" s="53"/>
      <c r="M605" s="53"/>
      <c r="P605" s="53"/>
    </row>
    <row r="606">
      <c r="B606" s="53"/>
      <c r="C606" s="53"/>
      <c r="D606" s="53"/>
      <c r="E606" s="53"/>
      <c r="I606" s="53"/>
      <c r="J606" s="53"/>
      <c r="K606" s="53"/>
      <c r="L606" s="53"/>
      <c r="M606" s="53"/>
      <c r="P606" s="53"/>
    </row>
    <row r="607">
      <c r="B607" s="53"/>
      <c r="C607" s="53"/>
      <c r="D607" s="53"/>
      <c r="E607" s="53"/>
      <c r="I607" s="53"/>
      <c r="J607" s="53"/>
      <c r="K607" s="53"/>
      <c r="L607" s="53"/>
      <c r="M607" s="53"/>
      <c r="P607" s="53"/>
    </row>
    <row r="608">
      <c r="B608" s="53"/>
      <c r="C608" s="53"/>
      <c r="D608" s="53"/>
      <c r="E608" s="53"/>
      <c r="I608" s="53"/>
      <c r="J608" s="53"/>
      <c r="K608" s="53"/>
      <c r="L608" s="53"/>
      <c r="M608" s="53"/>
      <c r="P608" s="53"/>
    </row>
    <row r="609">
      <c r="B609" s="53"/>
      <c r="C609" s="53"/>
      <c r="D609" s="53"/>
      <c r="E609" s="53"/>
      <c r="I609" s="53"/>
      <c r="J609" s="53"/>
      <c r="K609" s="53"/>
      <c r="L609" s="53"/>
      <c r="M609" s="53"/>
      <c r="P609" s="53"/>
    </row>
    <row r="610">
      <c r="B610" s="53"/>
      <c r="C610" s="53"/>
      <c r="D610" s="53"/>
      <c r="E610" s="53"/>
      <c r="I610" s="53"/>
      <c r="J610" s="53"/>
      <c r="K610" s="53"/>
      <c r="L610" s="53"/>
      <c r="M610" s="53"/>
      <c r="P610" s="53"/>
    </row>
    <row r="611">
      <c r="B611" s="53"/>
      <c r="C611" s="53"/>
      <c r="D611" s="53"/>
      <c r="E611" s="53"/>
      <c r="I611" s="53"/>
      <c r="J611" s="53"/>
      <c r="K611" s="53"/>
      <c r="L611" s="53"/>
      <c r="M611" s="53"/>
      <c r="P611" s="53"/>
    </row>
    <row r="612">
      <c r="B612" s="53"/>
      <c r="C612" s="53"/>
      <c r="D612" s="53"/>
      <c r="E612" s="53"/>
      <c r="I612" s="53"/>
      <c r="J612" s="53"/>
      <c r="K612" s="53"/>
      <c r="L612" s="53"/>
      <c r="M612" s="53"/>
      <c r="P612" s="53"/>
    </row>
    <row r="613">
      <c r="B613" s="53"/>
      <c r="C613" s="53"/>
      <c r="D613" s="53"/>
      <c r="E613" s="53"/>
      <c r="I613" s="53"/>
      <c r="J613" s="53"/>
      <c r="K613" s="53"/>
      <c r="L613" s="53"/>
      <c r="M613" s="53"/>
      <c r="P613" s="53"/>
    </row>
    <row r="614">
      <c r="B614" s="53"/>
      <c r="C614" s="53"/>
      <c r="D614" s="53"/>
      <c r="E614" s="53"/>
      <c r="I614" s="53"/>
      <c r="J614" s="53"/>
      <c r="K614" s="53"/>
      <c r="L614" s="53"/>
      <c r="M614" s="53"/>
      <c r="P614" s="53"/>
    </row>
    <row r="615">
      <c r="B615" s="53"/>
      <c r="C615" s="53"/>
      <c r="D615" s="53"/>
      <c r="E615" s="53"/>
      <c r="I615" s="53"/>
      <c r="J615" s="53"/>
      <c r="K615" s="53"/>
      <c r="L615" s="53"/>
      <c r="M615" s="53"/>
      <c r="P615" s="53"/>
    </row>
    <row r="616">
      <c r="B616" s="53"/>
      <c r="C616" s="53"/>
      <c r="D616" s="53"/>
      <c r="E616" s="53"/>
      <c r="I616" s="53"/>
      <c r="J616" s="53"/>
      <c r="K616" s="53"/>
      <c r="L616" s="53"/>
      <c r="M616" s="53"/>
      <c r="P616" s="53"/>
    </row>
    <row r="617">
      <c r="B617" s="53"/>
      <c r="C617" s="53"/>
      <c r="D617" s="53"/>
      <c r="E617" s="53"/>
      <c r="I617" s="53"/>
      <c r="J617" s="53"/>
      <c r="K617" s="53"/>
      <c r="L617" s="53"/>
      <c r="M617" s="53"/>
      <c r="P617" s="53"/>
    </row>
    <row r="618">
      <c r="B618" s="53"/>
      <c r="C618" s="53"/>
      <c r="D618" s="53"/>
      <c r="E618" s="53"/>
      <c r="I618" s="53"/>
      <c r="J618" s="53"/>
      <c r="K618" s="53"/>
      <c r="L618" s="53"/>
      <c r="M618" s="53"/>
      <c r="P618" s="53"/>
    </row>
    <row r="619">
      <c r="B619" s="53"/>
      <c r="C619" s="53"/>
      <c r="D619" s="53"/>
      <c r="E619" s="53"/>
      <c r="I619" s="53"/>
      <c r="J619" s="53"/>
      <c r="K619" s="53"/>
      <c r="L619" s="53"/>
      <c r="M619" s="53"/>
      <c r="P619" s="53"/>
    </row>
    <row r="620">
      <c r="B620" s="53"/>
      <c r="C620" s="53"/>
      <c r="D620" s="53"/>
      <c r="E620" s="53"/>
      <c r="I620" s="53"/>
      <c r="J620" s="53"/>
      <c r="K620" s="53"/>
      <c r="L620" s="53"/>
      <c r="M620" s="53"/>
      <c r="P620" s="53"/>
    </row>
    <row r="621">
      <c r="B621" s="53"/>
      <c r="C621" s="53"/>
      <c r="D621" s="53"/>
      <c r="E621" s="53"/>
      <c r="I621" s="53"/>
      <c r="J621" s="53"/>
      <c r="K621" s="53"/>
      <c r="L621" s="53"/>
      <c r="M621" s="53"/>
      <c r="P621" s="53"/>
    </row>
    <row r="622">
      <c r="B622" s="53"/>
      <c r="C622" s="53"/>
      <c r="D622" s="53"/>
      <c r="E622" s="53"/>
      <c r="I622" s="53"/>
      <c r="J622" s="53"/>
      <c r="K622" s="53"/>
      <c r="L622" s="53"/>
      <c r="M622" s="53"/>
      <c r="P622" s="53"/>
    </row>
    <row r="623">
      <c r="B623" s="53"/>
      <c r="C623" s="53"/>
      <c r="D623" s="53"/>
      <c r="E623" s="53"/>
      <c r="I623" s="53"/>
      <c r="J623" s="53"/>
      <c r="K623" s="53"/>
      <c r="L623" s="53"/>
      <c r="M623" s="53"/>
      <c r="P623" s="53"/>
    </row>
    <row r="624">
      <c r="B624" s="53"/>
      <c r="C624" s="53"/>
      <c r="D624" s="53"/>
      <c r="E624" s="53"/>
      <c r="I624" s="53"/>
      <c r="J624" s="53"/>
      <c r="K624" s="53"/>
      <c r="L624" s="53"/>
      <c r="M624" s="53"/>
      <c r="P624" s="53"/>
    </row>
    <row r="625">
      <c r="B625" s="53"/>
      <c r="C625" s="53"/>
      <c r="D625" s="53"/>
      <c r="E625" s="53"/>
      <c r="I625" s="53"/>
      <c r="J625" s="53"/>
      <c r="K625" s="53"/>
      <c r="L625" s="53"/>
      <c r="M625" s="53"/>
      <c r="P625" s="53"/>
    </row>
    <row r="626">
      <c r="B626" s="53"/>
      <c r="C626" s="53"/>
      <c r="D626" s="53"/>
      <c r="E626" s="53"/>
      <c r="I626" s="53"/>
      <c r="J626" s="53"/>
      <c r="K626" s="53"/>
      <c r="L626" s="53"/>
      <c r="M626" s="53"/>
      <c r="P626" s="53"/>
    </row>
    <row r="627">
      <c r="B627" s="53"/>
      <c r="C627" s="53"/>
      <c r="D627" s="53"/>
      <c r="E627" s="53"/>
      <c r="I627" s="53"/>
      <c r="J627" s="53"/>
      <c r="K627" s="53"/>
      <c r="L627" s="53"/>
      <c r="M627" s="53"/>
      <c r="P627" s="53"/>
    </row>
    <row r="628">
      <c r="B628" s="53"/>
      <c r="C628" s="53"/>
      <c r="D628" s="53"/>
      <c r="E628" s="53"/>
      <c r="I628" s="53"/>
      <c r="J628" s="53"/>
      <c r="K628" s="53"/>
      <c r="L628" s="53"/>
      <c r="M628" s="53"/>
      <c r="P628" s="53"/>
    </row>
    <row r="629">
      <c r="B629" s="53"/>
      <c r="C629" s="53"/>
      <c r="D629" s="53"/>
      <c r="E629" s="53"/>
      <c r="I629" s="53"/>
      <c r="J629" s="53"/>
      <c r="K629" s="53"/>
      <c r="L629" s="53"/>
      <c r="M629" s="53"/>
      <c r="P629" s="53"/>
    </row>
    <row r="630">
      <c r="B630" s="53"/>
      <c r="C630" s="53"/>
      <c r="D630" s="53"/>
      <c r="E630" s="53"/>
      <c r="I630" s="53"/>
      <c r="J630" s="53"/>
      <c r="K630" s="53"/>
      <c r="L630" s="53"/>
      <c r="M630" s="53"/>
      <c r="P630" s="53"/>
    </row>
    <row r="631">
      <c r="B631" s="53"/>
      <c r="C631" s="53"/>
      <c r="D631" s="53"/>
      <c r="E631" s="53"/>
      <c r="I631" s="53"/>
      <c r="J631" s="53"/>
      <c r="K631" s="53"/>
      <c r="L631" s="53"/>
      <c r="M631" s="53"/>
      <c r="P631" s="53"/>
    </row>
    <row r="632">
      <c r="B632" s="53"/>
      <c r="C632" s="53"/>
      <c r="D632" s="53"/>
      <c r="E632" s="53"/>
      <c r="I632" s="53"/>
      <c r="J632" s="53"/>
      <c r="K632" s="53"/>
      <c r="L632" s="53"/>
      <c r="M632" s="53"/>
      <c r="P632" s="53"/>
    </row>
    <row r="633">
      <c r="B633" s="53"/>
      <c r="C633" s="53"/>
      <c r="D633" s="53"/>
      <c r="E633" s="53"/>
      <c r="I633" s="53"/>
      <c r="J633" s="53"/>
      <c r="K633" s="53"/>
      <c r="L633" s="53"/>
      <c r="M633" s="53"/>
      <c r="P633" s="53"/>
    </row>
    <row r="634">
      <c r="B634" s="53"/>
      <c r="C634" s="53"/>
      <c r="D634" s="53"/>
      <c r="E634" s="53"/>
      <c r="I634" s="53"/>
      <c r="J634" s="53"/>
      <c r="K634" s="53"/>
      <c r="L634" s="53"/>
      <c r="M634" s="53"/>
      <c r="P634" s="53"/>
    </row>
    <row r="635">
      <c r="B635" s="53"/>
      <c r="C635" s="53"/>
      <c r="D635" s="53"/>
      <c r="E635" s="53"/>
      <c r="I635" s="53"/>
      <c r="J635" s="53"/>
      <c r="K635" s="53"/>
      <c r="L635" s="53"/>
      <c r="M635" s="53"/>
      <c r="P635" s="53"/>
    </row>
    <row r="636">
      <c r="B636" s="53"/>
      <c r="C636" s="53"/>
      <c r="D636" s="53"/>
      <c r="E636" s="53"/>
      <c r="I636" s="53"/>
      <c r="J636" s="53"/>
      <c r="K636" s="53"/>
      <c r="L636" s="53"/>
      <c r="M636" s="53"/>
      <c r="P636" s="53"/>
    </row>
    <row r="637">
      <c r="B637" s="53"/>
      <c r="C637" s="53"/>
      <c r="D637" s="53"/>
      <c r="E637" s="53"/>
      <c r="I637" s="53"/>
      <c r="J637" s="53"/>
      <c r="K637" s="53"/>
      <c r="L637" s="53"/>
      <c r="M637" s="53"/>
      <c r="P637" s="53"/>
    </row>
    <row r="638">
      <c r="B638" s="53"/>
      <c r="C638" s="53"/>
      <c r="D638" s="53"/>
      <c r="E638" s="53"/>
      <c r="I638" s="53"/>
      <c r="J638" s="53"/>
      <c r="K638" s="53"/>
      <c r="L638" s="53"/>
      <c r="M638" s="53"/>
      <c r="P638" s="53"/>
    </row>
    <row r="639">
      <c r="B639" s="53"/>
      <c r="C639" s="53"/>
      <c r="D639" s="53"/>
      <c r="E639" s="53"/>
      <c r="I639" s="53"/>
      <c r="J639" s="53"/>
      <c r="K639" s="53"/>
      <c r="L639" s="53"/>
      <c r="M639" s="53"/>
      <c r="P639" s="53"/>
    </row>
    <row r="640">
      <c r="B640" s="53"/>
      <c r="C640" s="53"/>
      <c r="D640" s="53"/>
      <c r="E640" s="53"/>
      <c r="I640" s="53"/>
      <c r="J640" s="53"/>
      <c r="K640" s="53"/>
      <c r="L640" s="53"/>
      <c r="M640" s="53"/>
      <c r="P640" s="53"/>
    </row>
    <row r="641">
      <c r="B641" s="53"/>
      <c r="C641" s="53"/>
      <c r="D641" s="53"/>
      <c r="E641" s="53"/>
      <c r="I641" s="53"/>
      <c r="J641" s="53"/>
      <c r="K641" s="53"/>
      <c r="L641" s="53"/>
      <c r="M641" s="53"/>
      <c r="P641" s="53"/>
    </row>
    <row r="642">
      <c r="B642" s="53"/>
      <c r="C642" s="53"/>
      <c r="D642" s="53"/>
      <c r="E642" s="53"/>
      <c r="I642" s="53"/>
      <c r="J642" s="53"/>
      <c r="K642" s="53"/>
      <c r="L642" s="53"/>
      <c r="M642" s="53"/>
      <c r="P642" s="53"/>
    </row>
    <row r="643">
      <c r="B643" s="53"/>
      <c r="C643" s="53"/>
      <c r="D643" s="53"/>
      <c r="E643" s="53"/>
      <c r="I643" s="53"/>
      <c r="J643" s="53"/>
      <c r="K643" s="53"/>
      <c r="L643" s="53"/>
      <c r="M643" s="53"/>
      <c r="P643" s="53"/>
    </row>
    <row r="644">
      <c r="B644" s="53"/>
      <c r="C644" s="53"/>
      <c r="D644" s="53"/>
      <c r="E644" s="53"/>
      <c r="I644" s="53"/>
      <c r="J644" s="53"/>
      <c r="K644" s="53"/>
      <c r="L644" s="53"/>
      <c r="M644" s="53"/>
      <c r="P644" s="53"/>
    </row>
    <row r="645">
      <c r="B645" s="53"/>
      <c r="C645" s="53"/>
      <c r="D645" s="53"/>
      <c r="E645" s="53"/>
      <c r="I645" s="53"/>
      <c r="J645" s="53"/>
      <c r="K645" s="53"/>
      <c r="L645" s="53"/>
      <c r="M645" s="53"/>
      <c r="P645" s="53"/>
    </row>
    <row r="646">
      <c r="B646" s="53"/>
      <c r="C646" s="53"/>
      <c r="D646" s="53"/>
      <c r="E646" s="53"/>
      <c r="I646" s="53"/>
      <c r="J646" s="53"/>
      <c r="K646" s="53"/>
      <c r="L646" s="53"/>
      <c r="M646" s="53"/>
      <c r="P646" s="53"/>
    </row>
    <row r="647">
      <c r="B647" s="53"/>
      <c r="C647" s="53"/>
      <c r="D647" s="53"/>
      <c r="E647" s="53"/>
      <c r="I647" s="53"/>
      <c r="J647" s="53"/>
      <c r="K647" s="53"/>
      <c r="L647" s="53"/>
      <c r="M647" s="53"/>
      <c r="P647" s="53"/>
    </row>
    <row r="648">
      <c r="B648" s="53"/>
      <c r="C648" s="53"/>
      <c r="D648" s="53"/>
      <c r="E648" s="53"/>
      <c r="I648" s="53"/>
      <c r="J648" s="53"/>
      <c r="K648" s="53"/>
      <c r="L648" s="53"/>
      <c r="M648" s="53"/>
      <c r="P648" s="53"/>
    </row>
    <row r="649">
      <c r="B649" s="53"/>
      <c r="C649" s="53"/>
      <c r="D649" s="53"/>
      <c r="E649" s="53"/>
      <c r="I649" s="53"/>
      <c r="J649" s="53"/>
      <c r="K649" s="53"/>
      <c r="L649" s="53"/>
      <c r="M649" s="53"/>
      <c r="P649" s="53"/>
    </row>
    <row r="650">
      <c r="B650" s="53"/>
      <c r="C650" s="53"/>
      <c r="D650" s="53"/>
      <c r="E650" s="53"/>
      <c r="I650" s="53"/>
      <c r="J650" s="53"/>
      <c r="K650" s="53"/>
      <c r="L650" s="53"/>
      <c r="M650" s="53"/>
      <c r="P650" s="53"/>
    </row>
    <row r="651">
      <c r="B651" s="53"/>
      <c r="C651" s="53"/>
      <c r="D651" s="53"/>
      <c r="E651" s="53"/>
      <c r="I651" s="53"/>
      <c r="J651" s="53"/>
      <c r="K651" s="53"/>
      <c r="L651" s="53"/>
      <c r="M651" s="53"/>
      <c r="P651" s="53"/>
    </row>
    <row r="652">
      <c r="B652" s="53"/>
      <c r="C652" s="53"/>
      <c r="D652" s="53"/>
      <c r="E652" s="53"/>
      <c r="I652" s="53"/>
      <c r="J652" s="53"/>
      <c r="K652" s="53"/>
      <c r="L652" s="53"/>
      <c r="M652" s="53"/>
      <c r="P652" s="53"/>
    </row>
    <row r="653">
      <c r="B653" s="53"/>
      <c r="C653" s="53"/>
      <c r="D653" s="53"/>
      <c r="E653" s="53"/>
      <c r="I653" s="53"/>
      <c r="J653" s="53"/>
      <c r="K653" s="53"/>
      <c r="L653" s="53"/>
      <c r="M653" s="53"/>
      <c r="P653" s="53"/>
    </row>
    <row r="654">
      <c r="B654" s="53"/>
      <c r="C654" s="53"/>
      <c r="D654" s="53"/>
      <c r="E654" s="53"/>
      <c r="I654" s="53"/>
      <c r="J654" s="53"/>
      <c r="K654" s="53"/>
      <c r="L654" s="53"/>
      <c r="M654" s="53"/>
      <c r="P654" s="53"/>
    </row>
    <row r="655">
      <c r="B655" s="53"/>
      <c r="C655" s="53"/>
      <c r="D655" s="53"/>
      <c r="E655" s="53"/>
      <c r="I655" s="53"/>
      <c r="J655" s="53"/>
      <c r="K655" s="53"/>
      <c r="L655" s="53"/>
      <c r="M655" s="53"/>
      <c r="P655" s="53"/>
    </row>
    <row r="656">
      <c r="B656" s="53"/>
      <c r="C656" s="53"/>
      <c r="D656" s="53"/>
      <c r="E656" s="53"/>
      <c r="I656" s="53"/>
      <c r="J656" s="53"/>
      <c r="K656" s="53"/>
      <c r="L656" s="53"/>
      <c r="M656" s="53"/>
      <c r="P656" s="53"/>
    </row>
    <row r="657">
      <c r="B657" s="53"/>
      <c r="C657" s="53"/>
      <c r="D657" s="53"/>
      <c r="E657" s="53"/>
      <c r="I657" s="53"/>
      <c r="J657" s="53"/>
      <c r="K657" s="53"/>
      <c r="L657" s="53"/>
      <c r="M657" s="53"/>
      <c r="P657" s="53"/>
    </row>
    <row r="658">
      <c r="B658" s="53"/>
      <c r="C658" s="53"/>
      <c r="D658" s="53"/>
      <c r="E658" s="53"/>
      <c r="I658" s="53"/>
      <c r="J658" s="53"/>
      <c r="K658" s="53"/>
      <c r="L658" s="53"/>
      <c r="M658" s="53"/>
      <c r="P658" s="53"/>
    </row>
    <row r="659">
      <c r="B659" s="53"/>
      <c r="C659" s="53"/>
      <c r="D659" s="53"/>
      <c r="E659" s="53"/>
      <c r="I659" s="53"/>
      <c r="J659" s="53"/>
      <c r="K659" s="53"/>
      <c r="L659" s="53"/>
      <c r="M659" s="53"/>
      <c r="P659" s="53"/>
    </row>
    <row r="660">
      <c r="B660" s="53"/>
      <c r="C660" s="53"/>
      <c r="D660" s="53"/>
      <c r="E660" s="53"/>
      <c r="I660" s="53"/>
      <c r="J660" s="53"/>
      <c r="K660" s="53"/>
      <c r="L660" s="53"/>
      <c r="M660" s="53"/>
      <c r="P660" s="53"/>
    </row>
    <row r="661">
      <c r="B661" s="53"/>
      <c r="C661" s="53"/>
      <c r="D661" s="53"/>
      <c r="E661" s="53"/>
      <c r="I661" s="53"/>
      <c r="J661" s="53"/>
      <c r="K661" s="53"/>
      <c r="L661" s="53"/>
      <c r="M661" s="53"/>
      <c r="P661" s="53"/>
    </row>
    <row r="662">
      <c r="B662" s="53"/>
      <c r="C662" s="53"/>
      <c r="D662" s="53"/>
      <c r="E662" s="53"/>
      <c r="I662" s="53"/>
      <c r="J662" s="53"/>
      <c r="K662" s="53"/>
      <c r="L662" s="53"/>
      <c r="M662" s="53"/>
      <c r="P662" s="53"/>
    </row>
    <row r="663">
      <c r="B663" s="53"/>
      <c r="C663" s="53"/>
      <c r="D663" s="53"/>
      <c r="E663" s="53"/>
      <c r="I663" s="53"/>
      <c r="J663" s="53"/>
      <c r="K663" s="53"/>
      <c r="L663" s="53"/>
      <c r="M663" s="53"/>
      <c r="P663" s="53"/>
    </row>
    <row r="664">
      <c r="B664" s="53"/>
      <c r="C664" s="53"/>
      <c r="D664" s="53"/>
      <c r="E664" s="53"/>
      <c r="I664" s="53"/>
      <c r="J664" s="53"/>
      <c r="K664" s="53"/>
      <c r="L664" s="53"/>
      <c r="M664" s="53"/>
      <c r="P664" s="53"/>
    </row>
    <row r="665">
      <c r="B665" s="53"/>
      <c r="C665" s="53"/>
      <c r="D665" s="53"/>
      <c r="E665" s="53"/>
      <c r="I665" s="53"/>
      <c r="J665" s="53"/>
      <c r="K665" s="53"/>
      <c r="L665" s="53"/>
      <c r="M665" s="53"/>
      <c r="P665" s="53"/>
    </row>
    <row r="666">
      <c r="B666" s="53"/>
      <c r="C666" s="53"/>
      <c r="D666" s="53"/>
      <c r="E666" s="53"/>
      <c r="I666" s="53"/>
      <c r="J666" s="53"/>
      <c r="K666" s="53"/>
      <c r="L666" s="53"/>
      <c r="M666" s="53"/>
      <c r="P666" s="53"/>
    </row>
    <row r="667">
      <c r="B667" s="53"/>
      <c r="C667" s="53"/>
      <c r="D667" s="53"/>
      <c r="E667" s="53"/>
      <c r="I667" s="53"/>
      <c r="J667" s="53"/>
      <c r="K667" s="53"/>
      <c r="L667" s="53"/>
      <c r="M667" s="53"/>
      <c r="P667" s="53"/>
    </row>
    <row r="668">
      <c r="B668" s="53"/>
      <c r="C668" s="53"/>
      <c r="D668" s="53"/>
      <c r="E668" s="53"/>
      <c r="I668" s="53"/>
      <c r="J668" s="53"/>
      <c r="K668" s="53"/>
      <c r="L668" s="53"/>
      <c r="M668" s="53"/>
      <c r="P668" s="53"/>
    </row>
    <row r="669">
      <c r="B669" s="53"/>
      <c r="C669" s="53"/>
      <c r="D669" s="53"/>
      <c r="E669" s="53"/>
      <c r="I669" s="53"/>
      <c r="J669" s="53"/>
      <c r="K669" s="53"/>
      <c r="L669" s="53"/>
      <c r="M669" s="53"/>
      <c r="P669" s="53"/>
    </row>
    <row r="670">
      <c r="B670" s="53"/>
      <c r="C670" s="53"/>
      <c r="D670" s="53"/>
      <c r="E670" s="53"/>
      <c r="I670" s="53"/>
      <c r="J670" s="53"/>
      <c r="K670" s="53"/>
      <c r="L670" s="53"/>
      <c r="M670" s="53"/>
      <c r="P670" s="53"/>
    </row>
    <row r="671">
      <c r="B671" s="53"/>
      <c r="C671" s="53"/>
      <c r="D671" s="53"/>
      <c r="E671" s="53"/>
      <c r="I671" s="53"/>
      <c r="J671" s="53"/>
      <c r="K671" s="53"/>
      <c r="L671" s="53"/>
      <c r="M671" s="53"/>
      <c r="P671" s="53"/>
    </row>
    <row r="672">
      <c r="B672" s="53"/>
      <c r="C672" s="53"/>
      <c r="D672" s="53"/>
      <c r="E672" s="53"/>
      <c r="I672" s="53"/>
      <c r="J672" s="53"/>
      <c r="K672" s="53"/>
      <c r="L672" s="53"/>
      <c r="M672" s="53"/>
      <c r="P672" s="53"/>
    </row>
    <row r="673">
      <c r="B673" s="53"/>
      <c r="C673" s="53"/>
      <c r="D673" s="53"/>
      <c r="E673" s="53"/>
      <c r="I673" s="53"/>
      <c r="J673" s="53"/>
      <c r="K673" s="53"/>
      <c r="L673" s="53"/>
      <c r="M673" s="53"/>
      <c r="P673" s="53"/>
    </row>
    <row r="674">
      <c r="B674" s="53"/>
      <c r="C674" s="53"/>
      <c r="D674" s="53"/>
      <c r="E674" s="53"/>
      <c r="I674" s="53"/>
      <c r="J674" s="53"/>
      <c r="K674" s="53"/>
      <c r="L674" s="53"/>
      <c r="M674" s="53"/>
      <c r="P674" s="53"/>
    </row>
    <row r="675">
      <c r="B675" s="53"/>
      <c r="C675" s="53"/>
      <c r="D675" s="53"/>
      <c r="E675" s="53"/>
      <c r="I675" s="53"/>
      <c r="J675" s="53"/>
      <c r="K675" s="53"/>
      <c r="L675" s="53"/>
      <c r="M675" s="53"/>
      <c r="P675" s="53"/>
    </row>
    <row r="676">
      <c r="B676" s="53"/>
      <c r="C676" s="53"/>
      <c r="D676" s="53"/>
      <c r="E676" s="53"/>
      <c r="I676" s="53"/>
      <c r="J676" s="53"/>
      <c r="K676" s="53"/>
      <c r="L676" s="53"/>
      <c r="M676" s="53"/>
      <c r="P676" s="53"/>
    </row>
    <row r="677">
      <c r="B677" s="53"/>
      <c r="C677" s="53"/>
      <c r="D677" s="53"/>
      <c r="E677" s="53"/>
      <c r="I677" s="53"/>
      <c r="J677" s="53"/>
      <c r="K677" s="53"/>
      <c r="L677" s="53"/>
      <c r="M677" s="53"/>
      <c r="P677" s="53"/>
    </row>
    <row r="678">
      <c r="B678" s="53"/>
      <c r="C678" s="53"/>
      <c r="D678" s="53"/>
      <c r="E678" s="53"/>
      <c r="I678" s="53"/>
      <c r="J678" s="53"/>
      <c r="K678" s="53"/>
      <c r="L678" s="53"/>
      <c r="M678" s="53"/>
      <c r="P678" s="53"/>
    </row>
    <row r="679">
      <c r="B679" s="53"/>
      <c r="C679" s="53"/>
      <c r="D679" s="53"/>
      <c r="E679" s="53"/>
      <c r="I679" s="53"/>
      <c r="J679" s="53"/>
      <c r="K679" s="53"/>
      <c r="L679" s="53"/>
      <c r="M679" s="53"/>
      <c r="P679" s="53"/>
    </row>
    <row r="680">
      <c r="B680" s="53"/>
      <c r="C680" s="53"/>
      <c r="D680" s="53"/>
      <c r="E680" s="53"/>
      <c r="I680" s="53"/>
      <c r="J680" s="53"/>
      <c r="K680" s="53"/>
      <c r="L680" s="53"/>
      <c r="M680" s="53"/>
      <c r="P680" s="53"/>
    </row>
    <row r="681">
      <c r="B681" s="53"/>
      <c r="C681" s="53"/>
      <c r="D681" s="53"/>
      <c r="E681" s="53"/>
      <c r="I681" s="53"/>
      <c r="J681" s="53"/>
      <c r="K681" s="53"/>
      <c r="L681" s="53"/>
      <c r="M681" s="53"/>
      <c r="P681" s="53"/>
    </row>
    <row r="682">
      <c r="B682" s="53"/>
      <c r="C682" s="53"/>
      <c r="D682" s="53"/>
      <c r="E682" s="53"/>
      <c r="I682" s="53"/>
      <c r="J682" s="53"/>
      <c r="K682" s="53"/>
      <c r="L682" s="53"/>
      <c r="M682" s="53"/>
      <c r="P682" s="53"/>
    </row>
    <row r="683">
      <c r="B683" s="53"/>
      <c r="C683" s="53"/>
      <c r="D683" s="53"/>
      <c r="E683" s="53"/>
      <c r="I683" s="53"/>
      <c r="J683" s="53"/>
      <c r="K683" s="53"/>
      <c r="L683" s="53"/>
      <c r="M683" s="53"/>
      <c r="P683" s="53"/>
    </row>
    <row r="684">
      <c r="B684" s="53"/>
      <c r="C684" s="53"/>
      <c r="D684" s="53"/>
      <c r="E684" s="53"/>
      <c r="I684" s="53"/>
      <c r="J684" s="53"/>
      <c r="K684" s="53"/>
      <c r="L684" s="53"/>
      <c r="M684" s="53"/>
      <c r="P684" s="53"/>
    </row>
    <row r="685">
      <c r="B685" s="53"/>
      <c r="C685" s="53"/>
      <c r="D685" s="53"/>
      <c r="E685" s="53"/>
      <c r="I685" s="53"/>
      <c r="J685" s="53"/>
      <c r="K685" s="53"/>
      <c r="L685" s="53"/>
      <c r="M685" s="53"/>
      <c r="P685" s="53"/>
    </row>
    <row r="686">
      <c r="B686" s="53"/>
      <c r="C686" s="53"/>
      <c r="D686" s="53"/>
      <c r="E686" s="53"/>
      <c r="I686" s="53"/>
      <c r="J686" s="53"/>
      <c r="K686" s="53"/>
      <c r="L686" s="53"/>
      <c r="M686" s="53"/>
      <c r="P686" s="53"/>
    </row>
    <row r="687">
      <c r="B687" s="53"/>
      <c r="C687" s="53"/>
      <c r="D687" s="53"/>
      <c r="E687" s="53"/>
      <c r="I687" s="53"/>
      <c r="J687" s="53"/>
      <c r="K687" s="53"/>
      <c r="L687" s="53"/>
      <c r="M687" s="53"/>
      <c r="P687" s="53"/>
    </row>
    <row r="688">
      <c r="B688" s="53"/>
      <c r="C688" s="53"/>
      <c r="D688" s="53"/>
      <c r="E688" s="53"/>
      <c r="I688" s="53"/>
      <c r="J688" s="53"/>
      <c r="K688" s="53"/>
      <c r="L688" s="53"/>
      <c r="M688" s="53"/>
      <c r="P688" s="53"/>
    </row>
    <row r="689">
      <c r="B689" s="53"/>
      <c r="C689" s="53"/>
      <c r="D689" s="53"/>
      <c r="E689" s="53"/>
      <c r="I689" s="53"/>
      <c r="J689" s="53"/>
      <c r="K689" s="53"/>
      <c r="L689" s="53"/>
      <c r="M689" s="53"/>
      <c r="P689" s="53"/>
    </row>
    <row r="690">
      <c r="B690" s="53"/>
      <c r="C690" s="53"/>
      <c r="D690" s="53"/>
      <c r="E690" s="53"/>
      <c r="I690" s="53"/>
      <c r="J690" s="53"/>
      <c r="K690" s="53"/>
      <c r="L690" s="53"/>
      <c r="M690" s="53"/>
      <c r="P690" s="53"/>
    </row>
    <row r="691">
      <c r="B691" s="53"/>
      <c r="C691" s="53"/>
      <c r="D691" s="53"/>
      <c r="E691" s="53"/>
      <c r="I691" s="53"/>
      <c r="J691" s="53"/>
      <c r="K691" s="53"/>
      <c r="L691" s="53"/>
      <c r="M691" s="53"/>
      <c r="P691" s="53"/>
    </row>
    <row r="692">
      <c r="B692" s="53"/>
      <c r="C692" s="53"/>
      <c r="D692" s="53"/>
      <c r="E692" s="53"/>
      <c r="I692" s="53"/>
      <c r="J692" s="53"/>
      <c r="K692" s="53"/>
      <c r="L692" s="53"/>
      <c r="M692" s="53"/>
      <c r="P692" s="53"/>
    </row>
    <row r="693">
      <c r="B693" s="53"/>
      <c r="C693" s="53"/>
      <c r="D693" s="53"/>
      <c r="E693" s="53"/>
      <c r="I693" s="53"/>
      <c r="J693" s="53"/>
      <c r="K693" s="53"/>
      <c r="L693" s="53"/>
      <c r="M693" s="53"/>
      <c r="P693" s="53"/>
    </row>
    <row r="694">
      <c r="B694" s="53"/>
      <c r="C694" s="53"/>
      <c r="D694" s="53"/>
      <c r="E694" s="53"/>
      <c r="I694" s="53"/>
      <c r="J694" s="53"/>
      <c r="K694" s="53"/>
      <c r="L694" s="53"/>
      <c r="M694" s="53"/>
      <c r="P694" s="53"/>
    </row>
    <row r="695">
      <c r="B695" s="53"/>
      <c r="C695" s="53"/>
      <c r="D695" s="53"/>
      <c r="E695" s="53"/>
      <c r="I695" s="53"/>
      <c r="J695" s="53"/>
      <c r="K695" s="53"/>
      <c r="L695" s="53"/>
      <c r="M695" s="53"/>
      <c r="P695" s="53"/>
    </row>
    <row r="696">
      <c r="B696" s="53"/>
      <c r="C696" s="53"/>
      <c r="D696" s="53"/>
      <c r="E696" s="53"/>
      <c r="I696" s="53"/>
      <c r="J696" s="53"/>
      <c r="K696" s="53"/>
      <c r="L696" s="53"/>
      <c r="M696" s="53"/>
      <c r="P696" s="53"/>
    </row>
    <row r="697">
      <c r="B697" s="53"/>
      <c r="C697" s="53"/>
      <c r="D697" s="53"/>
      <c r="E697" s="53"/>
      <c r="I697" s="53"/>
      <c r="J697" s="53"/>
      <c r="K697" s="53"/>
      <c r="L697" s="53"/>
      <c r="M697" s="53"/>
      <c r="P697" s="53"/>
    </row>
    <row r="698">
      <c r="B698" s="53"/>
      <c r="C698" s="53"/>
      <c r="D698" s="53"/>
      <c r="E698" s="53"/>
      <c r="I698" s="53"/>
      <c r="J698" s="53"/>
      <c r="K698" s="53"/>
      <c r="L698" s="53"/>
      <c r="M698" s="53"/>
      <c r="P698" s="53"/>
    </row>
    <row r="699">
      <c r="B699" s="53"/>
      <c r="C699" s="53"/>
      <c r="D699" s="53"/>
      <c r="E699" s="53"/>
      <c r="I699" s="53"/>
      <c r="J699" s="53"/>
      <c r="K699" s="53"/>
      <c r="L699" s="53"/>
      <c r="M699" s="53"/>
      <c r="P699" s="53"/>
    </row>
    <row r="700">
      <c r="B700" s="53"/>
      <c r="C700" s="53"/>
      <c r="D700" s="53"/>
      <c r="E700" s="53"/>
      <c r="I700" s="53"/>
      <c r="J700" s="53"/>
      <c r="K700" s="53"/>
      <c r="L700" s="53"/>
      <c r="M700" s="53"/>
      <c r="P700" s="53"/>
    </row>
    <row r="701">
      <c r="B701" s="53"/>
      <c r="C701" s="53"/>
      <c r="D701" s="53"/>
      <c r="E701" s="53"/>
      <c r="I701" s="53"/>
      <c r="J701" s="53"/>
      <c r="K701" s="53"/>
      <c r="L701" s="53"/>
      <c r="M701" s="53"/>
      <c r="P701" s="53"/>
    </row>
    <row r="702">
      <c r="B702" s="53"/>
      <c r="C702" s="53"/>
      <c r="D702" s="53"/>
      <c r="E702" s="53"/>
      <c r="I702" s="53"/>
      <c r="J702" s="53"/>
      <c r="K702" s="53"/>
      <c r="L702" s="53"/>
      <c r="M702" s="53"/>
      <c r="P702" s="53"/>
    </row>
    <row r="703">
      <c r="B703" s="53"/>
      <c r="C703" s="53"/>
      <c r="D703" s="53"/>
      <c r="E703" s="53"/>
      <c r="I703" s="53"/>
      <c r="J703" s="53"/>
      <c r="K703" s="53"/>
      <c r="L703" s="53"/>
      <c r="M703" s="53"/>
      <c r="P703" s="53"/>
    </row>
    <row r="704">
      <c r="B704" s="53"/>
      <c r="C704" s="53"/>
      <c r="D704" s="53"/>
      <c r="E704" s="53"/>
      <c r="I704" s="53"/>
      <c r="J704" s="53"/>
      <c r="K704" s="53"/>
      <c r="L704" s="53"/>
      <c r="M704" s="53"/>
      <c r="P704" s="53"/>
    </row>
    <row r="705">
      <c r="B705" s="53"/>
      <c r="C705" s="53"/>
      <c r="D705" s="53"/>
      <c r="E705" s="53"/>
      <c r="I705" s="53"/>
      <c r="J705" s="53"/>
      <c r="K705" s="53"/>
      <c r="L705" s="53"/>
      <c r="M705" s="53"/>
      <c r="P705" s="53"/>
    </row>
    <row r="706">
      <c r="B706" s="53"/>
      <c r="C706" s="53"/>
      <c r="D706" s="53"/>
      <c r="E706" s="53"/>
      <c r="I706" s="53"/>
      <c r="J706" s="53"/>
      <c r="K706" s="53"/>
      <c r="L706" s="53"/>
      <c r="M706" s="53"/>
      <c r="P706" s="53"/>
    </row>
    <row r="707">
      <c r="B707" s="53"/>
      <c r="C707" s="53"/>
      <c r="D707" s="53"/>
      <c r="E707" s="53"/>
      <c r="I707" s="53"/>
      <c r="J707" s="53"/>
      <c r="K707" s="53"/>
      <c r="L707" s="53"/>
      <c r="M707" s="53"/>
      <c r="P707" s="53"/>
    </row>
    <row r="708">
      <c r="B708" s="53"/>
      <c r="C708" s="53"/>
      <c r="D708" s="53"/>
      <c r="E708" s="53"/>
      <c r="I708" s="53"/>
      <c r="J708" s="53"/>
      <c r="K708" s="53"/>
      <c r="L708" s="53"/>
      <c r="M708" s="53"/>
      <c r="P708" s="53"/>
    </row>
    <row r="709">
      <c r="B709" s="53"/>
      <c r="C709" s="53"/>
      <c r="D709" s="53"/>
      <c r="E709" s="53"/>
      <c r="I709" s="53"/>
      <c r="J709" s="53"/>
      <c r="K709" s="53"/>
      <c r="L709" s="53"/>
      <c r="M709" s="53"/>
      <c r="P709" s="53"/>
    </row>
    <row r="710">
      <c r="B710" s="53"/>
      <c r="C710" s="53"/>
      <c r="D710" s="53"/>
      <c r="E710" s="53"/>
      <c r="I710" s="53"/>
      <c r="J710" s="53"/>
      <c r="K710" s="53"/>
      <c r="L710" s="53"/>
      <c r="M710" s="53"/>
      <c r="P710" s="53"/>
    </row>
    <row r="711">
      <c r="B711" s="53"/>
      <c r="C711" s="53"/>
      <c r="D711" s="53"/>
      <c r="E711" s="53"/>
      <c r="I711" s="53"/>
      <c r="J711" s="53"/>
      <c r="K711" s="53"/>
      <c r="L711" s="53"/>
      <c r="M711" s="53"/>
      <c r="P711" s="53"/>
    </row>
    <row r="712">
      <c r="B712" s="53"/>
      <c r="C712" s="53"/>
      <c r="D712" s="53"/>
      <c r="E712" s="53"/>
      <c r="I712" s="53"/>
      <c r="J712" s="53"/>
      <c r="K712" s="53"/>
      <c r="L712" s="53"/>
      <c r="M712" s="53"/>
      <c r="P712" s="53"/>
    </row>
    <row r="713">
      <c r="B713" s="53"/>
      <c r="C713" s="53"/>
      <c r="D713" s="53"/>
      <c r="E713" s="53"/>
      <c r="I713" s="53"/>
      <c r="J713" s="53"/>
      <c r="K713" s="53"/>
      <c r="L713" s="53"/>
      <c r="M713" s="53"/>
      <c r="P713" s="53"/>
    </row>
    <row r="714">
      <c r="B714" s="53"/>
      <c r="C714" s="53"/>
      <c r="D714" s="53"/>
      <c r="E714" s="53"/>
      <c r="I714" s="53"/>
      <c r="J714" s="53"/>
      <c r="K714" s="53"/>
      <c r="L714" s="53"/>
      <c r="M714" s="53"/>
      <c r="P714" s="53"/>
    </row>
    <row r="715">
      <c r="B715" s="53"/>
      <c r="C715" s="53"/>
      <c r="D715" s="53"/>
      <c r="E715" s="53"/>
      <c r="I715" s="53"/>
      <c r="J715" s="53"/>
      <c r="K715" s="53"/>
      <c r="L715" s="53"/>
      <c r="M715" s="53"/>
      <c r="P715" s="53"/>
    </row>
    <row r="716">
      <c r="B716" s="53"/>
      <c r="C716" s="53"/>
      <c r="D716" s="53"/>
      <c r="E716" s="53"/>
      <c r="I716" s="53"/>
      <c r="J716" s="53"/>
      <c r="K716" s="53"/>
      <c r="L716" s="53"/>
      <c r="M716" s="53"/>
      <c r="P716" s="53"/>
    </row>
    <row r="717">
      <c r="B717" s="53"/>
      <c r="C717" s="53"/>
      <c r="D717" s="53"/>
      <c r="E717" s="53"/>
      <c r="I717" s="53"/>
      <c r="J717" s="53"/>
      <c r="K717" s="53"/>
      <c r="L717" s="53"/>
      <c r="M717" s="53"/>
      <c r="P717" s="53"/>
    </row>
    <row r="718">
      <c r="B718" s="53"/>
      <c r="C718" s="53"/>
      <c r="D718" s="53"/>
      <c r="E718" s="53"/>
      <c r="I718" s="53"/>
      <c r="J718" s="53"/>
      <c r="K718" s="53"/>
      <c r="L718" s="53"/>
      <c r="M718" s="53"/>
      <c r="P718" s="53"/>
    </row>
    <row r="719">
      <c r="B719" s="53"/>
      <c r="C719" s="53"/>
      <c r="D719" s="53"/>
      <c r="E719" s="53"/>
      <c r="I719" s="53"/>
      <c r="J719" s="53"/>
      <c r="K719" s="53"/>
      <c r="L719" s="53"/>
      <c r="M719" s="53"/>
      <c r="P719" s="53"/>
    </row>
    <row r="720">
      <c r="B720" s="53"/>
      <c r="C720" s="53"/>
      <c r="D720" s="53"/>
      <c r="E720" s="53"/>
      <c r="I720" s="53"/>
      <c r="J720" s="53"/>
      <c r="K720" s="53"/>
      <c r="L720" s="53"/>
      <c r="M720" s="53"/>
      <c r="P720" s="53"/>
    </row>
    <row r="721">
      <c r="B721" s="53"/>
      <c r="C721" s="53"/>
      <c r="D721" s="53"/>
      <c r="E721" s="53"/>
      <c r="I721" s="53"/>
      <c r="J721" s="53"/>
      <c r="K721" s="53"/>
      <c r="L721" s="53"/>
      <c r="M721" s="53"/>
      <c r="P721" s="53"/>
    </row>
    <row r="722">
      <c r="B722" s="53"/>
      <c r="C722" s="53"/>
      <c r="D722" s="53"/>
      <c r="E722" s="53"/>
      <c r="I722" s="53"/>
      <c r="J722" s="53"/>
      <c r="K722" s="53"/>
      <c r="L722" s="53"/>
      <c r="M722" s="53"/>
      <c r="P722" s="53"/>
    </row>
    <row r="723">
      <c r="B723" s="53"/>
      <c r="C723" s="53"/>
      <c r="D723" s="53"/>
      <c r="E723" s="53"/>
      <c r="I723" s="53"/>
      <c r="J723" s="53"/>
      <c r="K723" s="53"/>
      <c r="L723" s="53"/>
      <c r="M723" s="53"/>
      <c r="P723" s="53"/>
    </row>
    <row r="724">
      <c r="B724" s="53"/>
      <c r="C724" s="53"/>
      <c r="D724" s="53"/>
      <c r="E724" s="53"/>
      <c r="I724" s="53"/>
      <c r="J724" s="53"/>
      <c r="K724" s="53"/>
      <c r="L724" s="53"/>
      <c r="M724" s="53"/>
      <c r="P724" s="53"/>
    </row>
    <row r="725">
      <c r="B725" s="53"/>
      <c r="C725" s="53"/>
      <c r="D725" s="53"/>
      <c r="E725" s="53"/>
      <c r="I725" s="53"/>
      <c r="J725" s="53"/>
      <c r="K725" s="53"/>
      <c r="L725" s="53"/>
      <c r="M725" s="53"/>
      <c r="P725" s="53"/>
    </row>
    <row r="726">
      <c r="B726" s="53"/>
      <c r="C726" s="53"/>
      <c r="D726" s="53"/>
      <c r="E726" s="53"/>
      <c r="I726" s="53"/>
      <c r="J726" s="53"/>
      <c r="K726" s="53"/>
      <c r="L726" s="53"/>
      <c r="M726" s="53"/>
      <c r="P726" s="53"/>
    </row>
    <row r="727">
      <c r="B727" s="53"/>
      <c r="C727" s="53"/>
      <c r="D727" s="53"/>
      <c r="E727" s="53"/>
      <c r="I727" s="53"/>
      <c r="J727" s="53"/>
      <c r="K727" s="53"/>
      <c r="L727" s="53"/>
      <c r="M727" s="53"/>
      <c r="P727" s="53"/>
    </row>
    <row r="728">
      <c r="B728" s="53"/>
      <c r="C728" s="53"/>
      <c r="D728" s="53"/>
      <c r="E728" s="53"/>
      <c r="I728" s="53"/>
      <c r="J728" s="53"/>
      <c r="K728" s="53"/>
      <c r="L728" s="53"/>
      <c r="M728" s="53"/>
      <c r="P728" s="53"/>
    </row>
    <row r="729">
      <c r="B729" s="53"/>
      <c r="C729" s="53"/>
      <c r="D729" s="53"/>
      <c r="E729" s="53"/>
      <c r="I729" s="53"/>
      <c r="J729" s="53"/>
      <c r="K729" s="53"/>
      <c r="L729" s="53"/>
      <c r="M729" s="53"/>
      <c r="P729" s="53"/>
    </row>
    <row r="730">
      <c r="B730" s="53"/>
      <c r="C730" s="53"/>
      <c r="D730" s="53"/>
      <c r="E730" s="53"/>
      <c r="I730" s="53"/>
      <c r="J730" s="53"/>
      <c r="K730" s="53"/>
      <c r="L730" s="53"/>
      <c r="M730" s="53"/>
      <c r="P730" s="53"/>
    </row>
    <row r="731">
      <c r="B731" s="53"/>
      <c r="C731" s="53"/>
      <c r="D731" s="53"/>
      <c r="E731" s="53"/>
      <c r="I731" s="53"/>
      <c r="J731" s="53"/>
      <c r="K731" s="53"/>
      <c r="L731" s="53"/>
      <c r="M731" s="53"/>
      <c r="P731" s="53"/>
    </row>
    <row r="732">
      <c r="B732" s="53"/>
      <c r="C732" s="53"/>
      <c r="D732" s="53"/>
      <c r="E732" s="53"/>
      <c r="I732" s="53"/>
      <c r="J732" s="53"/>
      <c r="K732" s="53"/>
      <c r="L732" s="53"/>
      <c r="M732" s="53"/>
      <c r="P732" s="53"/>
    </row>
    <row r="733">
      <c r="B733" s="53"/>
      <c r="C733" s="53"/>
      <c r="D733" s="53"/>
      <c r="E733" s="53"/>
      <c r="I733" s="53"/>
      <c r="J733" s="53"/>
      <c r="K733" s="53"/>
      <c r="L733" s="53"/>
      <c r="M733" s="53"/>
      <c r="P733" s="53"/>
    </row>
    <row r="734">
      <c r="B734" s="53"/>
      <c r="C734" s="53"/>
      <c r="D734" s="53"/>
      <c r="E734" s="53"/>
      <c r="I734" s="53"/>
      <c r="J734" s="53"/>
      <c r="K734" s="53"/>
      <c r="L734" s="53"/>
      <c r="M734" s="53"/>
      <c r="P734" s="53"/>
    </row>
    <row r="735">
      <c r="B735" s="53"/>
      <c r="C735" s="53"/>
      <c r="D735" s="53"/>
      <c r="E735" s="53"/>
      <c r="I735" s="53"/>
      <c r="J735" s="53"/>
      <c r="K735" s="53"/>
      <c r="L735" s="53"/>
      <c r="M735" s="53"/>
      <c r="P735" s="53"/>
    </row>
    <row r="736">
      <c r="B736" s="53"/>
      <c r="C736" s="53"/>
      <c r="D736" s="53"/>
      <c r="E736" s="53"/>
      <c r="I736" s="53"/>
      <c r="J736" s="53"/>
      <c r="K736" s="53"/>
      <c r="L736" s="53"/>
      <c r="M736" s="53"/>
      <c r="P736" s="53"/>
    </row>
    <row r="737">
      <c r="B737" s="53"/>
      <c r="C737" s="53"/>
      <c r="D737" s="53"/>
      <c r="E737" s="53"/>
      <c r="I737" s="53"/>
      <c r="J737" s="53"/>
      <c r="K737" s="53"/>
      <c r="L737" s="53"/>
      <c r="M737" s="53"/>
      <c r="P737" s="53"/>
    </row>
    <row r="738">
      <c r="B738" s="53"/>
      <c r="C738" s="53"/>
      <c r="D738" s="53"/>
      <c r="E738" s="53"/>
      <c r="I738" s="53"/>
      <c r="J738" s="53"/>
      <c r="K738" s="53"/>
      <c r="L738" s="53"/>
      <c r="M738" s="53"/>
      <c r="P738" s="53"/>
    </row>
    <row r="739">
      <c r="B739" s="53"/>
      <c r="C739" s="53"/>
      <c r="D739" s="53"/>
      <c r="E739" s="53"/>
      <c r="I739" s="53"/>
      <c r="J739" s="53"/>
      <c r="K739" s="53"/>
      <c r="L739" s="53"/>
      <c r="M739" s="53"/>
      <c r="P739" s="53"/>
    </row>
    <row r="740">
      <c r="B740" s="53"/>
      <c r="C740" s="53"/>
      <c r="D740" s="53"/>
      <c r="E740" s="53"/>
      <c r="I740" s="53"/>
      <c r="J740" s="53"/>
      <c r="K740" s="53"/>
      <c r="L740" s="53"/>
      <c r="M740" s="53"/>
      <c r="P740" s="53"/>
    </row>
    <row r="741">
      <c r="B741" s="53"/>
      <c r="C741" s="53"/>
      <c r="D741" s="53"/>
      <c r="E741" s="53"/>
      <c r="I741" s="53"/>
      <c r="J741" s="53"/>
      <c r="K741" s="53"/>
      <c r="L741" s="53"/>
      <c r="M741" s="53"/>
      <c r="P741" s="53"/>
    </row>
    <row r="742">
      <c r="B742" s="53"/>
      <c r="C742" s="53"/>
      <c r="D742" s="53"/>
      <c r="E742" s="53"/>
      <c r="I742" s="53"/>
      <c r="J742" s="53"/>
      <c r="K742" s="53"/>
      <c r="L742" s="53"/>
      <c r="M742" s="53"/>
      <c r="P742" s="53"/>
    </row>
    <row r="743">
      <c r="B743" s="53"/>
      <c r="C743" s="53"/>
      <c r="D743" s="53"/>
      <c r="E743" s="53"/>
      <c r="I743" s="53"/>
      <c r="J743" s="53"/>
      <c r="K743" s="53"/>
      <c r="L743" s="53"/>
      <c r="M743" s="53"/>
      <c r="P743" s="53"/>
    </row>
    <row r="744">
      <c r="B744" s="53"/>
      <c r="C744" s="53"/>
      <c r="D744" s="53"/>
      <c r="E744" s="53"/>
      <c r="I744" s="53"/>
      <c r="J744" s="53"/>
      <c r="K744" s="53"/>
      <c r="L744" s="53"/>
      <c r="M744" s="53"/>
      <c r="P744" s="53"/>
    </row>
    <row r="745">
      <c r="B745" s="53"/>
      <c r="C745" s="53"/>
      <c r="D745" s="53"/>
      <c r="E745" s="53"/>
      <c r="I745" s="53"/>
      <c r="J745" s="53"/>
      <c r="K745" s="53"/>
      <c r="L745" s="53"/>
      <c r="M745" s="53"/>
      <c r="P745" s="53"/>
    </row>
    <row r="746">
      <c r="B746" s="53"/>
      <c r="C746" s="53"/>
      <c r="D746" s="53"/>
      <c r="E746" s="53"/>
      <c r="I746" s="53"/>
      <c r="J746" s="53"/>
      <c r="K746" s="53"/>
      <c r="L746" s="53"/>
      <c r="M746" s="53"/>
      <c r="P746" s="53"/>
    </row>
    <row r="747">
      <c r="B747" s="53"/>
      <c r="C747" s="53"/>
      <c r="D747" s="53"/>
      <c r="E747" s="53"/>
      <c r="I747" s="53"/>
      <c r="J747" s="53"/>
      <c r="K747" s="53"/>
      <c r="L747" s="53"/>
      <c r="M747" s="53"/>
      <c r="P747" s="53"/>
    </row>
    <row r="748">
      <c r="B748" s="53"/>
      <c r="C748" s="53"/>
      <c r="D748" s="53"/>
      <c r="E748" s="53"/>
      <c r="I748" s="53"/>
      <c r="J748" s="53"/>
      <c r="K748" s="53"/>
      <c r="L748" s="53"/>
      <c r="M748" s="53"/>
      <c r="P748" s="53"/>
    </row>
    <row r="749">
      <c r="B749" s="53"/>
      <c r="C749" s="53"/>
      <c r="D749" s="53"/>
      <c r="E749" s="53"/>
      <c r="I749" s="53"/>
      <c r="J749" s="53"/>
      <c r="K749" s="53"/>
      <c r="L749" s="53"/>
      <c r="M749" s="53"/>
      <c r="P749" s="53"/>
    </row>
    <row r="750">
      <c r="B750" s="53"/>
      <c r="C750" s="53"/>
      <c r="D750" s="53"/>
      <c r="E750" s="53"/>
      <c r="I750" s="53"/>
      <c r="J750" s="53"/>
      <c r="K750" s="53"/>
      <c r="L750" s="53"/>
      <c r="M750" s="53"/>
      <c r="P750" s="53"/>
    </row>
    <row r="751">
      <c r="B751" s="53"/>
      <c r="C751" s="53"/>
      <c r="D751" s="53"/>
      <c r="E751" s="53"/>
      <c r="I751" s="53"/>
      <c r="J751" s="53"/>
      <c r="K751" s="53"/>
      <c r="L751" s="53"/>
      <c r="M751" s="53"/>
      <c r="P751" s="53"/>
    </row>
    <row r="752">
      <c r="B752" s="53"/>
      <c r="C752" s="53"/>
      <c r="D752" s="53"/>
      <c r="E752" s="53"/>
      <c r="I752" s="53"/>
      <c r="J752" s="53"/>
      <c r="K752" s="53"/>
      <c r="L752" s="53"/>
      <c r="M752" s="53"/>
      <c r="P752" s="53"/>
    </row>
    <row r="753">
      <c r="B753" s="53"/>
      <c r="C753" s="53"/>
      <c r="D753" s="53"/>
      <c r="E753" s="53"/>
      <c r="I753" s="53"/>
      <c r="J753" s="53"/>
      <c r="K753" s="53"/>
      <c r="L753" s="53"/>
      <c r="M753" s="53"/>
      <c r="P753" s="53"/>
    </row>
    <row r="754">
      <c r="B754" s="53"/>
      <c r="C754" s="53"/>
      <c r="D754" s="53"/>
      <c r="E754" s="53"/>
      <c r="I754" s="53"/>
      <c r="J754" s="53"/>
      <c r="K754" s="53"/>
      <c r="L754" s="53"/>
      <c r="M754" s="53"/>
      <c r="P754" s="53"/>
    </row>
    <row r="755">
      <c r="B755" s="53"/>
      <c r="C755" s="53"/>
      <c r="D755" s="53"/>
      <c r="E755" s="53"/>
      <c r="I755" s="53"/>
      <c r="J755" s="53"/>
      <c r="K755" s="53"/>
      <c r="L755" s="53"/>
      <c r="M755" s="53"/>
      <c r="P755" s="53"/>
    </row>
    <row r="756">
      <c r="B756" s="53"/>
      <c r="C756" s="53"/>
      <c r="D756" s="53"/>
      <c r="E756" s="53"/>
      <c r="I756" s="53"/>
      <c r="J756" s="53"/>
      <c r="K756" s="53"/>
      <c r="L756" s="53"/>
      <c r="M756" s="53"/>
      <c r="P756" s="53"/>
    </row>
    <row r="757">
      <c r="B757" s="53"/>
      <c r="C757" s="53"/>
      <c r="D757" s="53"/>
      <c r="E757" s="53"/>
      <c r="I757" s="53"/>
      <c r="J757" s="53"/>
      <c r="K757" s="53"/>
      <c r="L757" s="53"/>
      <c r="M757" s="53"/>
      <c r="P757" s="53"/>
    </row>
    <row r="758">
      <c r="B758" s="53"/>
      <c r="C758" s="53"/>
      <c r="D758" s="53"/>
      <c r="E758" s="53"/>
      <c r="I758" s="53"/>
      <c r="J758" s="53"/>
      <c r="K758" s="53"/>
      <c r="L758" s="53"/>
      <c r="M758" s="53"/>
      <c r="P758" s="53"/>
    </row>
    <row r="759">
      <c r="B759" s="53"/>
      <c r="C759" s="53"/>
      <c r="D759" s="53"/>
      <c r="E759" s="53"/>
      <c r="I759" s="53"/>
      <c r="J759" s="53"/>
      <c r="K759" s="53"/>
      <c r="L759" s="53"/>
      <c r="M759" s="53"/>
      <c r="P759" s="53"/>
    </row>
    <row r="760">
      <c r="B760" s="53"/>
      <c r="C760" s="53"/>
      <c r="D760" s="53"/>
      <c r="E760" s="53"/>
      <c r="I760" s="53"/>
      <c r="J760" s="53"/>
      <c r="K760" s="53"/>
      <c r="L760" s="53"/>
      <c r="M760" s="53"/>
      <c r="P760" s="53"/>
    </row>
    <row r="761">
      <c r="B761" s="53"/>
      <c r="C761" s="53"/>
      <c r="D761" s="53"/>
      <c r="E761" s="53"/>
      <c r="I761" s="53"/>
      <c r="J761" s="53"/>
      <c r="K761" s="53"/>
      <c r="L761" s="53"/>
      <c r="M761" s="53"/>
      <c r="P761" s="53"/>
    </row>
    <row r="762">
      <c r="B762" s="53"/>
      <c r="C762" s="53"/>
      <c r="D762" s="53"/>
      <c r="E762" s="53"/>
      <c r="I762" s="53"/>
      <c r="J762" s="53"/>
      <c r="K762" s="53"/>
      <c r="L762" s="53"/>
      <c r="M762" s="53"/>
      <c r="P762" s="53"/>
    </row>
    <row r="763">
      <c r="B763" s="53"/>
      <c r="C763" s="53"/>
      <c r="D763" s="53"/>
      <c r="E763" s="53"/>
      <c r="I763" s="53"/>
      <c r="J763" s="53"/>
      <c r="K763" s="53"/>
      <c r="L763" s="53"/>
      <c r="M763" s="53"/>
      <c r="P763" s="53"/>
    </row>
    <row r="764">
      <c r="B764" s="53"/>
      <c r="C764" s="53"/>
      <c r="D764" s="53"/>
      <c r="E764" s="53"/>
      <c r="I764" s="53"/>
      <c r="J764" s="53"/>
      <c r="K764" s="53"/>
      <c r="L764" s="53"/>
      <c r="M764" s="53"/>
      <c r="P764" s="53"/>
    </row>
    <row r="765">
      <c r="B765" s="53"/>
      <c r="C765" s="53"/>
      <c r="D765" s="53"/>
      <c r="E765" s="53"/>
      <c r="I765" s="53"/>
      <c r="J765" s="53"/>
      <c r="K765" s="53"/>
      <c r="L765" s="53"/>
      <c r="M765" s="53"/>
      <c r="P765" s="53"/>
    </row>
    <row r="766">
      <c r="B766" s="53"/>
      <c r="C766" s="53"/>
      <c r="D766" s="53"/>
      <c r="E766" s="53"/>
      <c r="I766" s="53"/>
      <c r="J766" s="53"/>
      <c r="K766" s="53"/>
      <c r="L766" s="53"/>
      <c r="M766" s="53"/>
      <c r="P766" s="53"/>
    </row>
    <row r="767">
      <c r="B767" s="53"/>
      <c r="C767" s="53"/>
      <c r="D767" s="53"/>
      <c r="E767" s="53"/>
      <c r="I767" s="53"/>
      <c r="J767" s="53"/>
      <c r="K767" s="53"/>
      <c r="L767" s="53"/>
      <c r="M767" s="53"/>
      <c r="P767" s="53"/>
    </row>
    <row r="768">
      <c r="B768" s="53"/>
      <c r="C768" s="53"/>
      <c r="D768" s="53"/>
      <c r="E768" s="53"/>
      <c r="I768" s="53"/>
      <c r="J768" s="53"/>
      <c r="K768" s="53"/>
      <c r="L768" s="53"/>
      <c r="M768" s="53"/>
      <c r="P768" s="53"/>
    </row>
    <row r="769">
      <c r="B769" s="53"/>
      <c r="C769" s="53"/>
      <c r="D769" s="53"/>
      <c r="E769" s="53"/>
      <c r="I769" s="53"/>
      <c r="J769" s="53"/>
      <c r="K769" s="53"/>
      <c r="L769" s="53"/>
      <c r="M769" s="53"/>
      <c r="P769" s="53"/>
    </row>
    <row r="770">
      <c r="B770" s="53"/>
      <c r="C770" s="53"/>
      <c r="D770" s="53"/>
      <c r="E770" s="53"/>
      <c r="I770" s="53"/>
      <c r="J770" s="53"/>
      <c r="K770" s="53"/>
      <c r="L770" s="53"/>
      <c r="M770" s="53"/>
      <c r="P770" s="53"/>
    </row>
    <row r="771">
      <c r="B771" s="53"/>
      <c r="C771" s="53"/>
      <c r="D771" s="53"/>
      <c r="E771" s="53"/>
      <c r="I771" s="53"/>
      <c r="J771" s="53"/>
      <c r="K771" s="53"/>
      <c r="L771" s="53"/>
      <c r="M771" s="53"/>
      <c r="P771" s="53"/>
    </row>
    <row r="772">
      <c r="B772" s="53"/>
      <c r="C772" s="53"/>
      <c r="D772" s="53"/>
      <c r="E772" s="53"/>
      <c r="I772" s="53"/>
      <c r="J772" s="53"/>
      <c r="K772" s="53"/>
      <c r="L772" s="53"/>
      <c r="M772" s="53"/>
      <c r="P772" s="53"/>
    </row>
    <row r="773">
      <c r="B773" s="53"/>
      <c r="C773" s="53"/>
      <c r="D773" s="53"/>
      <c r="E773" s="53"/>
      <c r="I773" s="53"/>
      <c r="J773" s="53"/>
      <c r="K773" s="53"/>
      <c r="L773" s="53"/>
      <c r="M773" s="53"/>
      <c r="P773" s="53"/>
    </row>
    <row r="774">
      <c r="B774" s="53"/>
      <c r="C774" s="53"/>
      <c r="D774" s="53"/>
      <c r="E774" s="53"/>
      <c r="I774" s="53"/>
      <c r="J774" s="53"/>
      <c r="K774" s="53"/>
      <c r="L774" s="53"/>
      <c r="M774" s="53"/>
      <c r="P774" s="53"/>
    </row>
    <row r="775">
      <c r="B775" s="53"/>
      <c r="C775" s="53"/>
      <c r="D775" s="53"/>
      <c r="E775" s="53"/>
      <c r="I775" s="53"/>
      <c r="J775" s="53"/>
      <c r="K775" s="53"/>
      <c r="L775" s="53"/>
      <c r="M775" s="53"/>
      <c r="P775" s="53"/>
    </row>
    <row r="776">
      <c r="B776" s="53"/>
      <c r="C776" s="53"/>
      <c r="D776" s="53"/>
      <c r="E776" s="53"/>
      <c r="I776" s="53"/>
      <c r="J776" s="53"/>
      <c r="K776" s="53"/>
      <c r="L776" s="53"/>
      <c r="M776" s="53"/>
      <c r="P776" s="53"/>
    </row>
    <row r="777">
      <c r="B777" s="53"/>
      <c r="C777" s="53"/>
      <c r="D777" s="53"/>
      <c r="E777" s="53"/>
      <c r="I777" s="53"/>
      <c r="J777" s="53"/>
      <c r="K777" s="53"/>
      <c r="L777" s="53"/>
      <c r="M777" s="53"/>
      <c r="P777" s="53"/>
    </row>
    <row r="778">
      <c r="B778" s="53"/>
      <c r="C778" s="53"/>
      <c r="D778" s="53"/>
      <c r="E778" s="53"/>
      <c r="I778" s="53"/>
      <c r="J778" s="53"/>
      <c r="K778" s="53"/>
      <c r="L778" s="53"/>
      <c r="M778" s="53"/>
      <c r="P778" s="53"/>
    </row>
    <row r="779">
      <c r="B779" s="53"/>
      <c r="C779" s="53"/>
      <c r="D779" s="53"/>
      <c r="E779" s="53"/>
      <c r="I779" s="53"/>
      <c r="J779" s="53"/>
      <c r="K779" s="53"/>
      <c r="L779" s="53"/>
      <c r="M779" s="53"/>
      <c r="P779" s="53"/>
    </row>
    <row r="780">
      <c r="B780" s="53"/>
      <c r="C780" s="53"/>
      <c r="D780" s="53"/>
      <c r="E780" s="53"/>
      <c r="I780" s="53"/>
      <c r="J780" s="53"/>
      <c r="K780" s="53"/>
      <c r="L780" s="53"/>
      <c r="M780" s="53"/>
      <c r="P780" s="53"/>
    </row>
    <row r="781">
      <c r="B781" s="53"/>
      <c r="C781" s="53"/>
      <c r="D781" s="53"/>
      <c r="E781" s="53"/>
      <c r="I781" s="53"/>
      <c r="J781" s="53"/>
      <c r="K781" s="53"/>
      <c r="L781" s="53"/>
      <c r="M781" s="53"/>
      <c r="P781" s="53"/>
    </row>
    <row r="782">
      <c r="B782" s="53"/>
      <c r="C782" s="53"/>
      <c r="D782" s="53"/>
      <c r="E782" s="53"/>
      <c r="I782" s="53"/>
      <c r="J782" s="53"/>
      <c r="K782" s="53"/>
      <c r="L782" s="53"/>
      <c r="M782" s="53"/>
      <c r="P782" s="53"/>
    </row>
    <row r="783">
      <c r="B783" s="53"/>
      <c r="C783" s="53"/>
      <c r="D783" s="53"/>
      <c r="E783" s="53"/>
      <c r="I783" s="53"/>
      <c r="J783" s="53"/>
      <c r="K783" s="53"/>
      <c r="L783" s="53"/>
      <c r="M783" s="53"/>
      <c r="P783" s="53"/>
    </row>
    <row r="784">
      <c r="B784" s="53"/>
      <c r="C784" s="53"/>
      <c r="D784" s="53"/>
      <c r="E784" s="53"/>
      <c r="I784" s="53"/>
      <c r="J784" s="53"/>
      <c r="K784" s="53"/>
      <c r="L784" s="53"/>
      <c r="M784" s="53"/>
      <c r="P784" s="53"/>
    </row>
    <row r="785">
      <c r="B785" s="53"/>
      <c r="C785" s="53"/>
      <c r="D785" s="53"/>
      <c r="E785" s="53"/>
      <c r="I785" s="53"/>
      <c r="J785" s="53"/>
      <c r="K785" s="53"/>
      <c r="L785" s="53"/>
      <c r="M785" s="53"/>
      <c r="P785" s="53"/>
    </row>
    <row r="786">
      <c r="B786" s="53"/>
      <c r="C786" s="53"/>
      <c r="D786" s="53"/>
      <c r="E786" s="53"/>
      <c r="I786" s="53"/>
      <c r="J786" s="53"/>
      <c r="K786" s="53"/>
      <c r="L786" s="53"/>
      <c r="M786" s="53"/>
      <c r="P786" s="53"/>
    </row>
    <row r="787">
      <c r="B787" s="53"/>
      <c r="C787" s="53"/>
      <c r="D787" s="53"/>
      <c r="E787" s="53"/>
      <c r="I787" s="53"/>
      <c r="J787" s="53"/>
      <c r="K787" s="53"/>
      <c r="L787" s="53"/>
      <c r="M787" s="53"/>
      <c r="P787" s="53"/>
    </row>
    <row r="788">
      <c r="B788" s="53"/>
      <c r="C788" s="53"/>
      <c r="D788" s="53"/>
      <c r="E788" s="53"/>
      <c r="I788" s="53"/>
      <c r="J788" s="53"/>
      <c r="K788" s="53"/>
      <c r="L788" s="53"/>
      <c r="M788" s="53"/>
      <c r="P788" s="53"/>
    </row>
    <row r="789">
      <c r="B789" s="53"/>
      <c r="C789" s="53"/>
      <c r="D789" s="53"/>
      <c r="E789" s="53"/>
      <c r="I789" s="53"/>
      <c r="J789" s="53"/>
      <c r="K789" s="53"/>
      <c r="L789" s="53"/>
      <c r="M789" s="53"/>
      <c r="P789" s="53"/>
    </row>
    <row r="790">
      <c r="B790" s="53"/>
      <c r="C790" s="53"/>
      <c r="D790" s="53"/>
      <c r="E790" s="53"/>
      <c r="I790" s="53"/>
      <c r="J790" s="53"/>
      <c r="K790" s="53"/>
      <c r="L790" s="53"/>
      <c r="M790" s="53"/>
      <c r="P790" s="53"/>
    </row>
    <row r="791">
      <c r="B791" s="53"/>
      <c r="C791" s="53"/>
      <c r="D791" s="53"/>
      <c r="E791" s="53"/>
      <c r="I791" s="53"/>
      <c r="J791" s="53"/>
      <c r="K791" s="53"/>
      <c r="L791" s="53"/>
      <c r="M791" s="53"/>
      <c r="P791" s="53"/>
    </row>
    <row r="792">
      <c r="B792" s="53"/>
      <c r="C792" s="53"/>
      <c r="D792" s="53"/>
      <c r="E792" s="53"/>
      <c r="I792" s="53"/>
      <c r="J792" s="53"/>
      <c r="K792" s="53"/>
      <c r="L792" s="53"/>
      <c r="M792" s="53"/>
      <c r="P792" s="53"/>
    </row>
    <row r="793">
      <c r="B793" s="53"/>
      <c r="C793" s="53"/>
      <c r="D793" s="53"/>
      <c r="E793" s="53"/>
      <c r="I793" s="53"/>
      <c r="J793" s="53"/>
      <c r="K793" s="53"/>
      <c r="L793" s="53"/>
      <c r="M793" s="53"/>
      <c r="P793" s="53"/>
    </row>
    <row r="794">
      <c r="B794" s="53"/>
      <c r="C794" s="53"/>
      <c r="D794" s="53"/>
      <c r="E794" s="53"/>
      <c r="I794" s="53"/>
      <c r="J794" s="53"/>
      <c r="K794" s="53"/>
      <c r="L794" s="53"/>
      <c r="M794" s="53"/>
      <c r="P794" s="53"/>
    </row>
    <row r="795">
      <c r="B795" s="53"/>
      <c r="C795" s="53"/>
      <c r="D795" s="53"/>
      <c r="E795" s="53"/>
      <c r="I795" s="53"/>
      <c r="J795" s="53"/>
      <c r="K795" s="53"/>
      <c r="L795" s="53"/>
      <c r="M795" s="53"/>
      <c r="P795" s="53"/>
    </row>
    <row r="796">
      <c r="B796" s="53"/>
      <c r="C796" s="53"/>
      <c r="D796" s="53"/>
      <c r="E796" s="53"/>
      <c r="I796" s="53"/>
      <c r="J796" s="53"/>
      <c r="K796" s="53"/>
      <c r="L796" s="53"/>
      <c r="M796" s="53"/>
      <c r="P796" s="53"/>
    </row>
    <row r="797">
      <c r="B797" s="53"/>
      <c r="C797" s="53"/>
      <c r="D797" s="53"/>
      <c r="E797" s="53"/>
      <c r="I797" s="53"/>
      <c r="J797" s="53"/>
      <c r="K797" s="53"/>
      <c r="L797" s="53"/>
      <c r="M797" s="53"/>
      <c r="P797" s="53"/>
    </row>
    <row r="798">
      <c r="B798" s="53"/>
      <c r="C798" s="53"/>
      <c r="D798" s="53"/>
      <c r="E798" s="53"/>
      <c r="I798" s="53"/>
      <c r="J798" s="53"/>
      <c r="K798" s="53"/>
      <c r="L798" s="53"/>
      <c r="M798" s="53"/>
      <c r="P798" s="53"/>
    </row>
    <row r="799">
      <c r="B799" s="53"/>
      <c r="C799" s="53"/>
      <c r="D799" s="53"/>
      <c r="E799" s="53"/>
      <c r="I799" s="53"/>
      <c r="J799" s="53"/>
      <c r="K799" s="53"/>
      <c r="L799" s="53"/>
      <c r="M799" s="53"/>
      <c r="P799" s="53"/>
    </row>
    <row r="800">
      <c r="B800" s="53"/>
      <c r="C800" s="53"/>
      <c r="D800" s="53"/>
      <c r="E800" s="53"/>
      <c r="I800" s="53"/>
      <c r="J800" s="53"/>
      <c r="K800" s="53"/>
      <c r="L800" s="53"/>
      <c r="M800" s="53"/>
      <c r="P800" s="53"/>
    </row>
    <row r="801">
      <c r="B801" s="53"/>
      <c r="C801" s="53"/>
      <c r="D801" s="53"/>
      <c r="E801" s="53"/>
      <c r="I801" s="53"/>
      <c r="J801" s="53"/>
      <c r="K801" s="53"/>
      <c r="L801" s="53"/>
      <c r="M801" s="53"/>
      <c r="P801" s="53"/>
    </row>
    <row r="802">
      <c r="B802" s="53"/>
      <c r="C802" s="53"/>
      <c r="D802" s="53"/>
      <c r="E802" s="53"/>
      <c r="I802" s="53"/>
      <c r="J802" s="53"/>
      <c r="K802" s="53"/>
      <c r="L802" s="53"/>
      <c r="M802" s="53"/>
      <c r="P802" s="53"/>
    </row>
    <row r="803">
      <c r="B803" s="53"/>
      <c r="C803" s="53"/>
      <c r="D803" s="53"/>
      <c r="E803" s="53"/>
      <c r="I803" s="53"/>
      <c r="J803" s="53"/>
      <c r="K803" s="53"/>
      <c r="L803" s="53"/>
      <c r="M803" s="53"/>
      <c r="P803" s="53"/>
    </row>
    <row r="804">
      <c r="B804" s="53"/>
      <c r="C804" s="53"/>
      <c r="D804" s="53"/>
      <c r="E804" s="53"/>
      <c r="I804" s="53"/>
      <c r="J804" s="53"/>
      <c r="K804" s="53"/>
      <c r="L804" s="53"/>
      <c r="M804" s="53"/>
      <c r="P804" s="53"/>
    </row>
    <row r="805">
      <c r="B805" s="53"/>
      <c r="C805" s="53"/>
      <c r="D805" s="53"/>
      <c r="E805" s="53"/>
      <c r="I805" s="53"/>
      <c r="J805" s="53"/>
      <c r="K805" s="53"/>
      <c r="L805" s="53"/>
      <c r="M805" s="53"/>
      <c r="P805" s="53"/>
    </row>
    <row r="806">
      <c r="B806" s="53"/>
      <c r="C806" s="53"/>
      <c r="D806" s="53"/>
      <c r="E806" s="53"/>
      <c r="I806" s="53"/>
      <c r="J806" s="53"/>
      <c r="K806" s="53"/>
      <c r="L806" s="53"/>
      <c r="M806" s="53"/>
      <c r="P806" s="53"/>
    </row>
    <row r="807">
      <c r="B807" s="53"/>
      <c r="C807" s="53"/>
      <c r="D807" s="53"/>
      <c r="E807" s="53"/>
      <c r="I807" s="53"/>
      <c r="J807" s="53"/>
      <c r="K807" s="53"/>
      <c r="L807" s="53"/>
      <c r="M807" s="53"/>
      <c r="P807" s="53"/>
    </row>
    <row r="808">
      <c r="B808" s="53"/>
      <c r="C808" s="53"/>
      <c r="D808" s="53"/>
      <c r="E808" s="53"/>
      <c r="I808" s="53"/>
      <c r="J808" s="53"/>
      <c r="K808" s="53"/>
      <c r="L808" s="53"/>
      <c r="M808" s="53"/>
      <c r="P808" s="53"/>
    </row>
    <row r="809">
      <c r="B809" s="53"/>
      <c r="C809" s="53"/>
      <c r="D809" s="53"/>
      <c r="E809" s="53"/>
      <c r="I809" s="53"/>
      <c r="J809" s="53"/>
      <c r="K809" s="53"/>
      <c r="L809" s="53"/>
      <c r="M809" s="53"/>
      <c r="P809" s="53"/>
    </row>
    <row r="810">
      <c r="B810" s="53"/>
      <c r="C810" s="53"/>
      <c r="D810" s="53"/>
      <c r="E810" s="53"/>
      <c r="I810" s="53"/>
      <c r="J810" s="53"/>
      <c r="K810" s="53"/>
      <c r="L810" s="53"/>
      <c r="M810" s="53"/>
      <c r="P810" s="53"/>
    </row>
    <row r="811">
      <c r="B811" s="53"/>
      <c r="C811" s="53"/>
      <c r="D811" s="53"/>
      <c r="E811" s="53"/>
      <c r="I811" s="53"/>
      <c r="J811" s="53"/>
      <c r="K811" s="53"/>
      <c r="L811" s="53"/>
      <c r="M811" s="53"/>
      <c r="P811" s="53"/>
    </row>
    <row r="812">
      <c r="B812" s="53"/>
      <c r="C812" s="53"/>
      <c r="D812" s="53"/>
      <c r="E812" s="53"/>
      <c r="I812" s="53"/>
      <c r="J812" s="53"/>
      <c r="K812" s="53"/>
      <c r="L812" s="53"/>
      <c r="M812" s="53"/>
      <c r="P812" s="53"/>
    </row>
    <row r="813">
      <c r="B813" s="53"/>
      <c r="C813" s="53"/>
      <c r="D813" s="53"/>
      <c r="E813" s="53"/>
      <c r="I813" s="53"/>
      <c r="J813" s="53"/>
      <c r="K813" s="53"/>
      <c r="L813" s="53"/>
      <c r="M813" s="53"/>
      <c r="P813" s="53"/>
    </row>
    <row r="814">
      <c r="B814" s="53"/>
      <c r="C814" s="53"/>
      <c r="D814" s="53"/>
      <c r="E814" s="53"/>
      <c r="I814" s="53"/>
      <c r="J814" s="53"/>
      <c r="K814" s="53"/>
      <c r="L814" s="53"/>
      <c r="M814" s="53"/>
      <c r="P814" s="53"/>
    </row>
    <row r="815">
      <c r="B815" s="53"/>
      <c r="C815" s="53"/>
      <c r="D815" s="53"/>
      <c r="E815" s="53"/>
      <c r="I815" s="53"/>
      <c r="J815" s="53"/>
      <c r="K815" s="53"/>
      <c r="L815" s="53"/>
      <c r="M815" s="53"/>
      <c r="P815" s="53"/>
    </row>
    <row r="816">
      <c r="B816" s="53"/>
      <c r="C816" s="53"/>
      <c r="D816" s="53"/>
      <c r="E816" s="53"/>
      <c r="I816" s="53"/>
      <c r="J816" s="53"/>
      <c r="K816" s="53"/>
      <c r="L816" s="53"/>
      <c r="M816" s="53"/>
      <c r="P816" s="53"/>
    </row>
    <row r="817">
      <c r="B817" s="53"/>
      <c r="C817" s="53"/>
      <c r="D817" s="53"/>
      <c r="E817" s="53"/>
      <c r="I817" s="53"/>
      <c r="J817" s="53"/>
      <c r="K817" s="53"/>
      <c r="L817" s="53"/>
      <c r="M817" s="53"/>
      <c r="P817" s="53"/>
    </row>
    <row r="818">
      <c r="B818" s="53"/>
      <c r="C818" s="53"/>
      <c r="D818" s="53"/>
      <c r="E818" s="53"/>
      <c r="I818" s="53"/>
      <c r="J818" s="53"/>
      <c r="K818" s="53"/>
      <c r="L818" s="53"/>
      <c r="M818" s="53"/>
      <c r="P818" s="53"/>
    </row>
    <row r="819">
      <c r="B819" s="53"/>
      <c r="C819" s="53"/>
      <c r="D819" s="53"/>
      <c r="E819" s="53"/>
      <c r="I819" s="53"/>
      <c r="J819" s="53"/>
      <c r="K819" s="53"/>
      <c r="L819" s="53"/>
      <c r="M819" s="53"/>
      <c r="P819" s="53"/>
    </row>
    <row r="820">
      <c r="B820" s="53"/>
      <c r="C820" s="53"/>
      <c r="D820" s="53"/>
      <c r="E820" s="53"/>
      <c r="I820" s="53"/>
      <c r="J820" s="53"/>
      <c r="K820" s="53"/>
      <c r="L820" s="53"/>
      <c r="M820" s="53"/>
      <c r="P820" s="53"/>
    </row>
    <row r="821">
      <c r="B821" s="53"/>
      <c r="C821" s="53"/>
      <c r="D821" s="53"/>
      <c r="E821" s="53"/>
      <c r="I821" s="53"/>
      <c r="J821" s="53"/>
      <c r="K821" s="53"/>
      <c r="L821" s="53"/>
      <c r="M821" s="53"/>
      <c r="P821" s="53"/>
    </row>
    <row r="822">
      <c r="B822" s="53"/>
      <c r="C822" s="53"/>
      <c r="D822" s="53"/>
      <c r="E822" s="53"/>
      <c r="I822" s="53"/>
      <c r="J822" s="53"/>
      <c r="K822" s="53"/>
      <c r="L822" s="53"/>
      <c r="M822" s="53"/>
      <c r="P822" s="53"/>
    </row>
    <row r="823">
      <c r="B823" s="53"/>
      <c r="C823" s="53"/>
      <c r="D823" s="53"/>
      <c r="E823" s="53"/>
      <c r="I823" s="53"/>
      <c r="J823" s="53"/>
      <c r="K823" s="53"/>
      <c r="L823" s="53"/>
      <c r="M823" s="53"/>
      <c r="P823" s="53"/>
    </row>
    <row r="824">
      <c r="B824" s="53"/>
      <c r="C824" s="53"/>
      <c r="D824" s="53"/>
      <c r="E824" s="53"/>
      <c r="I824" s="53"/>
      <c r="J824" s="53"/>
      <c r="K824" s="53"/>
      <c r="L824" s="53"/>
      <c r="M824" s="53"/>
      <c r="P824" s="53"/>
    </row>
    <row r="825">
      <c r="B825" s="53"/>
      <c r="C825" s="53"/>
      <c r="D825" s="53"/>
      <c r="E825" s="53"/>
      <c r="I825" s="53"/>
      <c r="J825" s="53"/>
      <c r="K825" s="53"/>
      <c r="L825" s="53"/>
      <c r="M825" s="53"/>
      <c r="P825" s="53"/>
    </row>
    <row r="826">
      <c r="B826" s="53"/>
      <c r="C826" s="53"/>
      <c r="D826" s="53"/>
      <c r="E826" s="53"/>
      <c r="I826" s="53"/>
      <c r="J826" s="53"/>
      <c r="K826" s="53"/>
      <c r="L826" s="53"/>
      <c r="M826" s="53"/>
      <c r="P826" s="53"/>
    </row>
    <row r="827">
      <c r="B827" s="53"/>
      <c r="C827" s="53"/>
      <c r="D827" s="53"/>
      <c r="E827" s="53"/>
      <c r="I827" s="53"/>
      <c r="J827" s="53"/>
      <c r="K827" s="53"/>
      <c r="L827" s="53"/>
      <c r="M827" s="53"/>
      <c r="P827" s="53"/>
    </row>
    <row r="828">
      <c r="B828" s="53"/>
      <c r="C828" s="53"/>
      <c r="D828" s="53"/>
      <c r="E828" s="53"/>
      <c r="I828" s="53"/>
      <c r="J828" s="53"/>
      <c r="K828" s="53"/>
      <c r="L828" s="53"/>
      <c r="M828" s="53"/>
      <c r="P828" s="53"/>
    </row>
    <row r="829">
      <c r="B829" s="53"/>
      <c r="C829" s="53"/>
      <c r="D829" s="53"/>
      <c r="E829" s="53"/>
      <c r="I829" s="53"/>
      <c r="J829" s="53"/>
      <c r="K829" s="53"/>
      <c r="L829" s="53"/>
      <c r="M829" s="53"/>
      <c r="P829" s="53"/>
    </row>
    <row r="830">
      <c r="B830" s="53"/>
      <c r="C830" s="53"/>
      <c r="D830" s="53"/>
      <c r="E830" s="53"/>
      <c r="I830" s="53"/>
      <c r="J830" s="53"/>
      <c r="K830" s="53"/>
      <c r="L830" s="53"/>
      <c r="M830" s="53"/>
      <c r="P830" s="53"/>
    </row>
    <row r="831">
      <c r="B831" s="53"/>
      <c r="C831" s="53"/>
      <c r="D831" s="53"/>
      <c r="E831" s="53"/>
      <c r="I831" s="53"/>
      <c r="J831" s="53"/>
      <c r="K831" s="53"/>
      <c r="L831" s="53"/>
      <c r="M831" s="53"/>
      <c r="P831" s="53"/>
    </row>
    <row r="832">
      <c r="B832" s="53"/>
      <c r="C832" s="53"/>
      <c r="D832" s="53"/>
      <c r="E832" s="53"/>
      <c r="I832" s="53"/>
      <c r="J832" s="53"/>
      <c r="K832" s="53"/>
      <c r="L832" s="53"/>
      <c r="M832" s="53"/>
      <c r="P832" s="53"/>
    </row>
    <row r="833">
      <c r="B833" s="53"/>
      <c r="C833" s="53"/>
      <c r="D833" s="53"/>
      <c r="E833" s="53"/>
      <c r="I833" s="53"/>
      <c r="J833" s="53"/>
      <c r="K833" s="53"/>
      <c r="L833" s="53"/>
      <c r="M833" s="53"/>
      <c r="P833" s="53"/>
    </row>
    <row r="834">
      <c r="B834" s="53"/>
      <c r="C834" s="53"/>
      <c r="D834" s="53"/>
      <c r="E834" s="53"/>
      <c r="I834" s="53"/>
      <c r="J834" s="53"/>
      <c r="K834" s="53"/>
      <c r="L834" s="53"/>
      <c r="M834" s="53"/>
      <c r="P834" s="53"/>
    </row>
    <row r="835">
      <c r="B835" s="53"/>
      <c r="C835" s="53"/>
      <c r="D835" s="53"/>
      <c r="E835" s="53"/>
      <c r="I835" s="53"/>
      <c r="J835" s="53"/>
      <c r="K835" s="53"/>
      <c r="L835" s="53"/>
      <c r="M835" s="53"/>
      <c r="P835" s="53"/>
    </row>
    <row r="836">
      <c r="B836" s="53"/>
      <c r="C836" s="53"/>
      <c r="D836" s="53"/>
      <c r="E836" s="53"/>
      <c r="I836" s="53"/>
      <c r="J836" s="53"/>
      <c r="K836" s="53"/>
      <c r="L836" s="53"/>
      <c r="M836" s="53"/>
      <c r="P836" s="53"/>
    </row>
    <row r="837">
      <c r="B837" s="53"/>
      <c r="C837" s="53"/>
      <c r="D837" s="53"/>
      <c r="E837" s="53"/>
      <c r="I837" s="53"/>
      <c r="J837" s="53"/>
      <c r="K837" s="53"/>
      <c r="L837" s="53"/>
      <c r="M837" s="53"/>
      <c r="P837" s="53"/>
    </row>
    <row r="838">
      <c r="B838" s="53"/>
      <c r="C838" s="53"/>
      <c r="D838" s="53"/>
      <c r="E838" s="53"/>
      <c r="I838" s="53"/>
      <c r="J838" s="53"/>
      <c r="K838" s="53"/>
      <c r="L838" s="53"/>
      <c r="M838" s="53"/>
      <c r="P838" s="53"/>
    </row>
    <row r="839">
      <c r="B839" s="53"/>
      <c r="C839" s="53"/>
      <c r="D839" s="53"/>
      <c r="E839" s="53"/>
      <c r="I839" s="53"/>
      <c r="J839" s="53"/>
      <c r="K839" s="53"/>
      <c r="L839" s="53"/>
      <c r="M839" s="53"/>
      <c r="P839" s="53"/>
    </row>
    <row r="840">
      <c r="B840" s="53"/>
      <c r="C840" s="53"/>
      <c r="D840" s="53"/>
      <c r="E840" s="53"/>
      <c r="I840" s="53"/>
      <c r="J840" s="53"/>
      <c r="K840" s="53"/>
      <c r="L840" s="53"/>
      <c r="M840" s="53"/>
      <c r="P840" s="53"/>
    </row>
    <row r="841">
      <c r="B841" s="53"/>
      <c r="C841" s="53"/>
      <c r="D841" s="53"/>
      <c r="E841" s="53"/>
      <c r="I841" s="53"/>
      <c r="J841" s="53"/>
      <c r="K841" s="53"/>
      <c r="L841" s="53"/>
      <c r="M841" s="53"/>
      <c r="P841" s="53"/>
    </row>
    <row r="842">
      <c r="B842" s="53"/>
      <c r="C842" s="53"/>
      <c r="D842" s="53"/>
      <c r="E842" s="53"/>
      <c r="I842" s="53"/>
      <c r="J842" s="53"/>
      <c r="K842" s="53"/>
      <c r="L842" s="53"/>
      <c r="M842" s="53"/>
      <c r="P842" s="53"/>
    </row>
    <row r="843">
      <c r="B843" s="53"/>
      <c r="C843" s="53"/>
      <c r="D843" s="53"/>
      <c r="E843" s="53"/>
      <c r="I843" s="53"/>
      <c r="J843" s="53"/>
      <c r="K843" s="53"/>
      <c r="L843" s="53"/>
      <c r="M843" s="53"/>
      <c r="P843" s="53"/>
    </row>
    <row r="844">
      <c r="B844" s="53"/>
      <c r="C844" s="53"/>
      <c r="D844" s="53"/>
      <c r="E844" s="53"/>
      <c r="I844" s="53"/>
      <c r="J844" s="53"/>
      <c r="K844" s="53"/>
      <c r="L844" s="53"/>
      <c r="M844" s="53"/>
      <c r="P844" s="53"/>
    </row>
    <row r="845">
      <c r="B845" s="53"/>
      <c r="C845" s="53"/>
      <c r="D845" s="53"/>
      <c r="E845" s="53"/>
      <c r="I845" s="53"/>
      <c r="J845" s="53"/>
      <c r="K845" s="53"/>
      <c r="L845" s="53"/>
      <c r="M845" s="53"/>
      <c r="P845" s="53"/>
    </row>
    <row r="846">
      <c r="B846" s="53"/>
      <c r="C846" s="53"/>
      <c r="D846" s="53"/>
      <c r="E846" s="53"/>
      <c r="I846" s="53"/>
      <c r="J846" s="53"/>
      <c r="K846" s="53"/>
      <c r="L846" s="53"/>
      <c r="M846" s="53"/>
      <c r="P846" s="53"/>
    </row>
    <row r="847">
      <c r="B847" s="53"/>
      <c r="C847" s="53"/>
      <c r="D847" s="53"/>
      <c r="E847" s="53"/>
      <c r="I847" s="53"/>
      <c r="J847" s="53"/>
      <c r="K847" s="53"/>
      <c r="L847" s="53"/>
      <c r="M847" s="53"/>
      <c r="P847" s="53"/>
    </row>
    <row r="848">
      <c r="B848" s="53"/>
      <c r="C848" s="53"/>
      <c r="D848" s="53"/>
      <c r="E848" s="53"/>
      <c r="I848" s="53"/>
      <c r="J848" s="53"/>
      <c r="K848" s="53"/>
      <c r="L848" s="53"/>
      <c r="M848" s="53"/>
      <c r="P848" s="53"/>
    </row>
    <row r="849">
      <c r="B849" s="53"/>
      <c r="C849" s="53"/>
      <c r="D849" s="53"/>
      <c r="E849" s="53"/>
      <c r="I849" s="53"/>
      <c r="J849" s="53"/>
      <c r="K849" s="53"/>
      <c r="L849" s="53"/>
      <c r="M849" s="53"/>
      <c r="P849" s="53"/>
    </row>
    <row r="850">
      <c r="B850" s="53"/>
      <c r="C850" s="53"/>
      <c r="D850" s="53"/>
      <c r="E850" s="53"/>
      <c r="I850" s="53"/>
      <c r="J850" s="53"/>
      <c r="K850" s="53"/>
      <c r="L850" s="53"/>
      <c r="M850" s="53"/>
      <c r="P850" s="53"/>
    </row>
    <row r="851">
      <c r="B851" s="53"/>
      <c r="C851" s="53"/>
      <c r="D851" s="53"/>
      <c r="E851" s="53"/>
      <c r="I851" s="53"/>
      <c r="J851" s="53"/>
      <c r="K851" s="53"/>
      <c r="L851" s="53"/>
      <c r="M851" s="53"/>
      <c r="P851" s="53"/>
    </row>
    <row r="852">
      <c r="B852" s="53"/>
      <c r="C852" s="53"/>
      <c r="D852" s="53"/>
      <c r="E852" s="53"/>
      <c r="I852" s="53"/>
      <c r="J852" s="53"/>
      <c r="K852" s="53"/>
      <c r="L852" s="53"/>
      <c r="M852" s="53"/>
      <c r="P852" s="53"/>
    </row>
    <row r="853">
      <c r="B853" s="53"/>
      <c r="C853" s="53"/>
      <c r="D853" s="53"/>
      <c r="E853" s="53"/>
      <c r="I853" s="53"/>
      <c r="J853" s="53"/>
      <c r="K853" s="53"/>
      <c r="L853" s="53"/>
      <c r="M853" s="53"/>
      <c r="P853" s="53"/>
    </row>
    <row r="854">
      <c r="B854" s="53"/>
      <c r="C854" s="53"/>
      <c r="D854" s="53"/>
      <c r="E854" s="53"/>
      <c r="I854" s="53"/>
      <c r="J854" s="53"/>
      <c r="K854" s="53"/>
      <c r="L854" s="53"/>
      <c r="M854" s="53"/>
      <c r="P854" s="53"/>
    </row>
    <row r="855">
      <c r="B855" s="53"/>
      <c r="C855" s="53"/>
      <c r="D855" s="53"/>
      <c r="E855" s="53"/>
      <c r="I855" s="53"/>
      <c r="J855" s="53"/>
      <c r="K855" s="53"/>
      <c r="L855" s="53"/>
      <c r="M855" s="53"/>
      <c r="P855" s="53"/>
    </row>
    <row r="856">
      <c r="B856" s="53"/>
      <c r="C856" s="53"/>
      <c r="D856" s="53"/>
      <c r="E856" s="53"/>
      <c r="I856" s="53"/>
      <c r="J856" s="53"/>
      <c r="K856" s="53"/>
      <c r="L856" s="53"/>
      <c r="M856" s="53"/>
      <c r="P856" s="53"/>
    </row>
    <row r="857">
      <c r="B857" s="53"/>
      <c r="C857" s="53"/>
      <c r="D857" s="53"/>
      <c r="E857" s="53"/>
      <c r="I857" s="53"/>
      <c r="J857" s="53"/>
      <c r="K857" s="53"/>
      <c r="L857" s="53"/>
      <c r="M857" s="53"/>
      <c r="P857" s="53"/>
    </row>
    <row r="858">
      <c r="B858" s="53"/>
      <c r="C858" s="53"/>
      <c r="D858" s="53"/>
      <c r="E858" s="53"/>
      <c r="I858" s="53"/>
      <c r="J858" s="53"/>
      <c r="K858" s="53"/>
      <c r="L858" s="53"/>
      <c r="M858" s="53"/>
      <c r="P858" s="53"/>
    </row>
    <row r="859">
      <c r="B859" s="53"/>
      <c r="C859" s="53"/>
      <c r="D859" s="53"/>
      <c r="E859" s="53"/>
      <c r="I859" s="53"/>
      <c r="J859" s="53"/>
      <c r="K859" s="53"/>
      <c r="L859" s="53"/>
      <c r="M859" s="53"/>
      <c r="P859" s="53"/>
    </row>
    <row r="860">
      <c r="B860" s="53"/>
      <c r="C860" s="53"/>
      <c r="D860" s="53"/>
      <c r="E860" s="53"/>
      <c r="I860" s="53"/>
      <c r="J860" s="53"/>
      <c r="K860" s="53"/>
      <c r="L860" s="53"/>
      <c r="M860" s="53"/>
      <c r="P860" s="53"/>
    </row>
    <row r="861">
      <c r="B861" s="53"/>
      <c r="C861" s="53"/>
      <c r="D861" s="53"/>
      <c r="E861" s="53"/>
      <c r="I861" s="53"/>
      <c r="J861" s="53"/>
      <c r="K861" s="53"/>
      <c r="L861" s="53"/>
      <c r="M861" s="53"/>
      <c r="P861" s="53"/>
    </row>
    <row r="862">
      <c r="B862" s="53"/>
      <c r="C862" s="53"/>
      <c r="D862" s="53"/>
      <c r="E862" s="53"/>
      <c r="I862" s="53"/>
      <c r="J862" s="53"/>
      <c r="K862" s="53"/>
      <c r="L862" s="53"/>
      <c r="M862" s="53"/>
      <c r="P862" s="53"/>
    </row>
    <row r="863">
      <c r="B863" s="53"/>
      <c r="C863" s="53"/>
      <c r="D863" s="53"/>
      <c r="E863" s="53"/>
      <c r="I863" s="53"/>
      <c r="J863" s="53"/>
      <c r="K863" s="53"/>
      <c r="L863" s="53"/>
      <c r="M863" s="53"/>
      <c r="P863" s="53"/>
    </row>
    <row r="864">
      <c r="B864" s="53"/>
      <c r="C864" s="53"/>
      <c r="D864" s="53"/>
      <c r="E864" s="53"/>
      <c r="I864" s="53"/>
      <c r="J864" s="53"/>
      <c r="K864" s="53"/>
      <c r="L864" s="53"/>
      <c r="M864" s="53"/>
      <c r="P864" s="53"/>
    </row>
    <row r="865">
      <c r="B865" s="53"/>
      <c r="C865" s="53"/>
      <c r="D865" s="53"/>
      <c r="E865" s="53"/>
      <c r="I865" s="53"/>
      <c r="J865" s="53"/>
      <c r="K865" s="53"/>
      <c r="L865" s="53"/>
      <c r="M865" s="53"/>
      <c r="P865" s="53"/>
    </row>
    <row r="866">
      <c r="B866" s="53"/>
      <c r="C866" s="53"/>
      <c r="D866" s="53"/>
      <c r="E866" s="53"/>
      <c r="I866" s="53"/>
      <c r="J866" s="53"/>
      <c r="K866" s="53"/>
      <c r="L866" s="53"/>
      <c r="M866" s="53"/>
      <c r="P866" s="53"/>
    </row>
    <row r="867">
      <c r="B867" s="53"/>
      <c r="C867" s="53"/>
      <c r="D867" s="53"/>
      <c r="E867" s="53"/>
      <c r="I867" s="53"/>
      <c r="J867" s="53"/>
      <c r="K867" s="53"/>
      <c r="L867" s="53"/>
      <c r="M867" s="53"/>
      <c r="P867" s="53"/>
    </row>
    <row r="868">
      <c r="B868" s="53"/>
      <c r="C868" s="53"/>
      <c r="D868" s="53"/>
      <c r="E868" s="53"/>
      <c r="I868" s="53"/>
      <c r="J868" s="53"/>
      <c r="K868" s="53"/>
      <c r="L868" s="53"/>
      <c r="M868" s="53"/>
      <c r="P868" s="53"/>
    </row>
    <row r="869">
      <c r="B869" s="53"/>
      <c r="C869" s="53"/>
      <c r="D869" s="53"/>
      <c r="E869" s="53"/>
      <c r="I869" s="53"/>
      <c r="J869" s="53"/>
      <c r="K869" s="53"/>
      <c r="L869" s="53"/>
      <c r="M869" s="53"/>
      <c r="P869" s="53"/>
    </row>
    <row r="870">
      <c r="B870" s="53"/>
      <c r="C870" s="53"/>
      <c r="D870" s="53"/>
      <c r="E870" s="53"/>
      <c r="I870" s="53"/>
      <c r="J870" s="53"/>
      <c r="K870" s="53"/>
      <c r="L870" s="53"/>
      <c r="M870" s="53"/>
      <c r="P870" s="53"/>
    </row>
    <row r="871">
      <c r="B871" s="53"/>
      <c r="C871" s="53"/>
      <c r="D871" s="53"/>
      <c r="E871" s="53"/>
      <c r="I871" s="53"/>
      <c r="J871" s="53"/>
      <c r="K871" s="53"/>
      <c r="L871" s="53"/>
      <c r="M871" s="53"/>
      <c r="P871" s="53"/>
    </row>
    <row r="872">
      <c r="B872" s="53"/>
      <c r="C872" s="53"/>
      <c r="D872" s="53"/>
      <c r="E872" s="53"/>
      <c r="I872" s="53"/>
      <c r="J872" s="53"/>
      <c r="K872" s="53"/>
      <c r="L872" s="53"/>
      <c r="M872" s="53"/>
      <c r="P872" s="53"/>
    </row>
    <row r="873">
      <c r="B873" s="53"/>
      <c r="C873" s="53"/>
      <c r="D873" s="53"/>
      <c r="E873" s="53"/>
      <c r="I873" s="53"/>
      <c r="J873" s="53"/>
      <c r="K873" s="53"/>
      <c r="L873" s="53"/>
      <c r="M873" s="53"/>
      <c r="P873" s="53"/>
    </row>
    <row r="874">
      <c r="B874" s="53"/>
      <c r="C874" s="53"/>
      <c r="D874" s="53"/>
      <c r="E874" s="53"/>
      <c r="I874" s="53"/>
      <c r="J874" s="53"/>
      <c r="K874" s="53"/>
      <c r="L874" s="53"/>
      <c r="M874" s="53"/>
      <c r="P874" s="53"/>
    </row>
    <row r="875">
      <c r="B875" s="53"/>
      <c r="C875" s="53"/>
      <c r="D875" s="53"/>
      <c r="E875" s="53"/>
      <c r="I875" s="53"/>
      <c r="J875" s="53"/>
      <c r="K875" s="53"/>
      <c r="L875" s="53"/>
      <c r="M875" s="53"/>
      <c r="P875" s="53"/>
    </row>
    <row r="876">
      <c r="B876" s="53"/>
      <c r="C876" s="53"/>
      <c r="D876" s="53"/>
      <c r="E876" s="53"/>
      <c r="I876" s="53"/>
      <c r="J876" s="53"/>
      <c r="K876" s="53"/>
      <c r="L876" s="53"/>
      <c r="M876" s="53"/>
      <c r="P876" s="53"/>
    </row>
    <row r="877">
      <c r="B877" s="53"/>
      <c r="C877" s="53"/>
      <c r="D877" s="53"/>
      <c r="E877" s="53"/>
      <c r="I877" s="53"/>
      <c r="J877" s="53"/>
      <c r="K877" s="53"/>
      <c r="L877" s="53"/>
      <c r="M877" s="53"/>
      <c r="P877" s="53"/>
    </row>
    <row r="878">
      <c r="B878" s="53"/>
      <c r="C878" s="53"/>
      <c r="D878" s="53"/>
      <c r="E878" s="53"/>
      <c r="I878" s="53"/>
      <c r="J878" s="53"/>
      <c r="K878" s="53"/>
      <c r="L878" s="53"/>
      <c r="M878" s="53"/>
      <c r="P878" s="53"/>
    </row>
    <row r="879">
      <c r="B879" s="53"/>
      <c r="C879" s="53"/>
      <c r="D879" s="53"/>
      <c r="E879" s="53"/>
      <c r="I879" s="53"/>
      <c r="J879" s="53"/>
      <c r="K879" s="53"/>
      <c r="L879" s="53"/>
      <c r="M879" s="53"/>
      <c r="P879" s="53"/>
    </row>
    <row r="880">
      <c r="B880" s="53"/>
      <c r="C880" s="53"/>
      <c r="D880" s="53"/>
      <c r="E880" s="53"/>
      <c r="I880" s="53"/>
      <c r="J880" s="53"/>
      <c r="K880" s="53"/>
      <c r="L880" s="53"/>
      <c r="M880" s="53"/>
      <c r="P880" s="53"/>
    </row>
    <row r="881">
      <c r="B881" s="53"/>
      <c r="C881" s="53"/>
      <c r="D881" s="53"/>
      <c r="E881" s="53"/>
      <c r="I881" s="53"/>
      <c r="J881" s="53"/>
      <c r="K881" s="53"/>
      <c r="L881" s="53"/>
      <c r="M881" s="53"/>
      <c r="P881" s="53"/>
    </row>
    <row r="882">
      <c r="B882" s="53"/>
      <c r="C882" s="53"/>
      <c r="D882" s="53"/>
      <c r="E882" s="53"/>
      <c r="I882" s="53"/>
      <c r="J882" s="53"/>
      <c r="K882" s="53"/>
      <c r="L882" s="53"/>
      <c r="M882" s="53"/>
      <c r="P882" s="53"/>
    </row>
    <row r="883">
      <c r="B883" s="53"/>
      <c r="C883" s="53"/>
      <c r="D883" s="53"/>
      <c r="E883" s="53"/>
      <c r="I883" s="53"/>
      <c r="J883" s="53"/>
      <c r="K883" s="53"/>
      <c r="L883" s="53"/>
      <c r="M883" s="53"/>
      <c r="P883" s="53"/>
    </row>
    <row r="884">
      <c r="B884" s="53"/>
      <c r="C884" s="53"/>
      <c r="D884" s="53"/>
      <c r="E884" s="53"/>
      <c r="I884" s="53"/>
      <c r="J884" s="53"/>
      <c r="K884" s="53"/>
      <c r="L884" s="53"/>
      <c r="M884" s="53"/>
      <c r="P884" s="53"/>
    </row>
    <row r="885">
      <c r="B885" s="53"/>
      <c r="C885" s="53"/>
      <c r="D885" s="53"/>
      <c r="E885" s="53"/>
      <c r="I885" s="53"/>
      <c r="J885" s="53"/>
      <c r="K885" s="53"/>
      <c r="L885" s="53"/>
      <c r="M885" s="53"/>
      <c r="P885" s="53"/>
    </row>
    <row r="886">
      <c r="B886" s="53"/>
      <c r="C886" s="53"/>
      <c r="D886" s="53"/>
      <c r="E886" s="53"/>
      <c r="I886" s="53"/>
      <c r="J886" s="53"/>
      <c r="K886" s="53"/>
      <c r="L886" s="53"/>
      <c r="M886" s="53"/>
      <c r="P886" s="53"/>
    </row>
    <row r="887">
      <c r="B887" s="53"/>
      <c r="C887" s="53"/>
      <c r="D887" s="53"/>
      <c r="E887" s="53"/>
      <c r="I887" s="53"/>
      <c r="J887" s="53"/>
      <c r="K887" s="53"/>
      <c r="L887" s="53"/>
      <c r="M887" s="53"/>
      <c r="P887" s="53"/>
    </row>
    <row r="888">
      <c r="B888" s="53"/>
      <c r="C888" s="53"/>
      <c r="D888" s="53"/>
      <c r="E888" s="53"/>
      <c r="I888" s="53"/>
      <c r="J888" s="53"/>
      <c r="K888" s="53"/>
      <c r="L888" s="53"/>
      <c r="M888" s="53"/>
      <c r="P888" s="53"/>
    </row>
    <row r="889">
      <c r="B889" s="53"/>
      <c r="C889" s="53"/>
      <c r="D889" s="53"/>
      <c r="E889" s="53"/>
      <c r="I889" s="53"/>
      <c r="J889" s="53"/>
      <c r="K889" s="53"/>
      <c r="L889" s="53"/>
      <c r="M889" s="53"/>
      <c r="P889" s="53"/>
    </row>
    <row r="890">
      <c r="B890" s="53"/>
      <c r="C890" s="53"/>
      <c r="D890" s="53"/>
      <c r="E890" s="53"/>
      <c r="I890" s="53"/>
      <c r="J890" s="53"/>
      <c r="K890" s="53"/>
      <c r="L890" s="53"/>
      <c r="M890" s="53"/>
      <c r="P890" s="53"/>
    </row>
    <row r="891">
      <c r="B891" s="53"/>
      <c r="C891" s="53"/>
      <c r="D891" s="53"/>
      <c r="E891" s="53"/>
      <c r="I891" s="53"/>
      <c r="J891" s="53"/>
      <c r="K891" s="53"/>
      <c r="L891" s="53"/>
      <c r="M891" s="53"/>
      <c r="P891" s="53"/>
    </row>
    <row r="892">
      <c r="B892" s="53"/>
      <c r="C892" s="53"/>
      <c r="D892" s="53"/>
      <c r="E892" s="53"/>
      <c r="I892" s="53"/>
      <c r="J892" s="53"/>
      <c r="K892" s="53"/>
      <c r="L892" s="53"/>
      <c r="M892" s="53"/>
      <c r="P892" s="53"/>
    </row>
    <row r="893">
      <c r="B893" s="53"/>
      <c r="C893" s="53"/>
      <c r="D893" s="53"/>
      <c r="E893" s="53"/>
      <c r="I893" s="53"/>
      <c r="J893" s="53"/>
      <c r="K893" s="53"/>
      <c r="L893" s="53"/>
      <c r="M893" s="53"/>
      <c r="P893" s="53"/>
    </row>
    <row r="894">
      <c r="B894" s="53"/>
      <c r="C894" s="53"/>
      <c r="D894" s="53"/>
      <c r="E894" s="53"/>
      <c r="I894" s="53"/>
      <c r="J894" s="53"/>
      <c r="K894" s="53"/>
      <c r="L894" s="53"/>
      <c r="M894" s="53"/>
      <c r="P894" s="53"/>
    </row>
    <row r="895">
      <c r="B895" s="53"/>
      <c r="C895" s="53"/>
      <c r="D895" s="53"/>
      <c r="E895" s="53"/>
      <c r="I895" s="53"/>
      <c r="J895" s="53"/>
      <c r="K895" s="53"/>
      <c r="L895" s="53"/>
      <c r="M895" s="53"/>
      <c r="P895" s="53"/>
    </row>
    <row r="896">
      <c r="B896" s="53"/>
      <c r="C896" s="53"/>
      <c r="D896" s="53"/>
      <c r="E896" s="53"/>
      <c r="I896" s="53"/>
      <c r="J896" s="53"/>
      <c r="K896" s="53"/>
      <c r="L896" s="53"/>
      <c r="M896" s="53"/>
      <c r="P896" s="53"/>
    </row>
    <row r="897">
      <c r="B897" s="53"/>
      <c r="C897" s="53"/>
      <c r="D897" s="53"/>
      <c r="E897" s="53"/>
      <c r="I897" s="53"/>
      <c r="J897" s="53"/>
      <c r="K897" s="53"/>
      <c r="L897" s="53"/>
      <c r="M897" s="53"/>
      <c r="P897" s="53"/>
    </row>
    <row r="898">
      <c r="B898" s="53"/>
      <c r="C898" s="53"/>
      <c r="D898" s="53"/>
      <c r="E898" s="53"/>
      <c r="I898" s="53"/>
      <c r="J898" s="53"/>
      <c r="K898" s="53"/>
      <c r="L898" s="53"/>
      <c r="M898" s="53"/>
      <c r="P898" s="53"/>
    </row>
    <row r="899">
      <c r="B899" s="53"/>
      <c r="C899" s="53"/>
      <c r="D899" s="53"/>
      <c r="E899" s="53"/>
      <c r="I899" s="53"/>
      <c r="J899" s="53"/>
      <c r="K899" s="53"/>
      <c r="L899" s="53"/>
      <c r="M899" s="53"/>
      <c r="P899" s="53"/>
    </row>
    <row r="900">
      <c r="B900" s="53"/>
      <c r="C900" s="53"/>
      <c r="D900" s="53"/>
      <c r="E900" s="53"/>
      <c r="I900" s="53"/>
      <c r="J900" s="53"/>
      <c r="K900" s="53"/>
      <c r="L900" s="53"/>
      <c r="M900" s="53"/>
      <c r="P900" s="53"/>
    </row>
    <row r="901">
      <c r="B901" s="53"/>
      <c r="C901" s="53"/>
      <c r="D901" s="53"/>
      <c r="E901" s="53"/>
      <c r="I901" s="53"/>
      <c r="J901" s="53"/>
      <c r="K901" s="53"/>
      <c r="L901" s="53"/>
      <c r="M901" s="53"/>
      <c r="P901" s="53"/>
    </row>
    <row r="902">
      <c r="B902" s="53"/>
      <c r="C902" s="53"/>
      <c r="D902" s="53"/>
      <c r="E902" s="53"/>
      <c r="I902" s="53"/>
      <c r="J902" s="53"/>
      <c r="K902" s="53"/>
      <c r="L902" s="53"/>
      <c r="M902" s="53"/>
      <c r="P902" s="53"/>
    </row>
    <row r="903">
      <c r="B903" s="53"/>
      <c r="C903" s="53"/>
      <c r="D903" s="53"/>
      <c r="E903" s="53"/>
      <c r="I903" s="53"/>
      <c r="J903" s="53"/>
      <c r="K903" s="53"/>
      <c r="L903" s="53"/>
      <c r="M903" s="53"/>
      <c r="P903" s="53"/>
    </row>
    <row r="904">
      <c r="B904" s="53"/>
      <c r="C904" s="53"/>
      <c r="D904" s="53"/>
      <c r="E904" s="53"/>
      <c r="I904" s="53"/>
      <c r="J904" s="53"/>
      <c r="K904" s="53"/>
      <c r="L904" s="53"/>
      <c r="M904" s="53"/>
      <c r="P904" s="53"/>
    </row>
    <row r="905">
      <c r="B905" s="53"/>
      <c r="C905" s="53"/>
      <c r="D905" s="53"/>
      <c r="E905" s="53"/>
      <c r="I905" s="53"/>
      <c r="J905" s="53"/>
      <c r="K905" s="53"/>
      <c r="L905" s="53"/>
      <c r="M905" s="53"/>
      <c r="P905" s="53"/>
    </row>
    <row r="906">
      <c r="B906" s="53"/>
      <c r="C906" s="53"/>
      <c r="D906" s="53"/>
      <c r="E906" s="53"/>
      <c r="I906" s="53"/>
      <c r="J906" s="53"/>
      <c r="K906" s="53"/>
      <c r="L906" s="53"/>
      <c r="M906" s="53"/>
      <c r="P906" s="53"/>
    </row>
    <row r="907">
      <c r="B907" s="53"/>
      <c r="C907" s="53"/>
      <c r="D907" s="53"/>
      <c r="E907" s="53"/>
      <c r="I907" s="53"/>
      <c r="J907" s="53"/>
      <c r="K907" s="53"/>
      <c r="L907" s="53"/>
      <c r="M907" s="53"/>
      <c r="P907" s="53"/>
    </row>
    <row r="908">
      <c r="B908" s="53"/>
      <c r="C908" s="53"/>
      <c r="D908" s="53"/>
      <c r="E908" s="53"/>
      <c r="I908" s="53"/>
      <c r="J908" s="53"/>
      <c r="K908" s="53"/>
      <c r="L908" s="53"/>
      <c r="M908" s="53"/>
      <c r="P908" s="53"/>
    </row>
    <row r="909">
      <c r="B909" s="53"/>
      <c r="C909" s="53"/>
      <c r="D909" s="53"/>
      <c r="E909" s="53"/>
      <c r="I909" s="53"/>
      <c r="J909" s="53"/>
      <c r="K909" s="53"/>
      <c r="L909" s="53"/>
      <c r="M909" s="53"/>
      <c r="P909" s="53"/>
    </row>
    <row r="910">
      <c r="B910" s="53"/>
      <c r="C910" s="53"/>
      <c r="D910" s="53"/>
      <c r="E910" s="53"/>
      <c r="I910" s="53"/>
      <c r="J910" s="53"/>
      <c r="K910" s="53"/>
      <c r="L910" s="53"/>
      <c r="M910" s="53"/>
      <c r="P910" s="53"/>
    </row>
    <row r="911">
      <c r="B911" s="53"/>
      <c r="C911" s="53"/>
      <c r="D911" s="53"/>
      <c r="E911" s="53"/>
      <c r="I911" s="53"/>
      <c r="J911" s="53"/>
      <c r="K911" s="53"/>
      <c r="L911" s="53"/>
      <c r="M911" s="53"/>
      <c r="P911" s="53"/>
    </row>
    <row r="912">
      <c r="B912" s="53"/>
      <c r="C912" s="53"/>
      <c r="D912" s="53"/>
      <c r="E912" s="53"/>
      <c r="I912" s="53"/>
      <c r="J912" s="53"/>
      <c r="K912" s="53"/>
      <c r="L912" s="53"/>
      <c r="M912" s="53"/>
      <c r="P912" s="53"/>
    </row>
    <row r="913">
      <c r="B913" s="53"/>
      <c r="C913" s="53"/>
      <c r="D913" s="53"/>
      <c r="E913" s="53"/>
      <c r="I913" s="53"/>
      <c r="J913" s="53"/>
      <c r="K913" s="53"/>
      <c r="L913" s="53"/>
      <c r="M913" s="53"/>
      <c r="P913" s="53"/>
    </row>
    <row r="914">
      <c r="B914" s="53"/>
      <c r="C914" s="53"/>
      <c r="D914" s="53"/>
      <c r="E914" s="53"/>
      <c r="I914" s="53"/>
      <c r="J914" s="53"/>
      <c r="K914" s="53"/>
      <c r="L914" s="53"/>
      <c r="M914" s="53"/>
      <c r="P914" s="53"/>
    </row>
    <row r="915">
      <c r="B915" s="53"/>
      <c r="C915" s="53"/>
      <c r="D915" s="53"/>
      <c r="E915" s="53"/>
      <c r="I915" s="53"/>
      <c r="J915" s="53"/>
      <c r="K915" s="53"/>
      <c r="L915" s="53"/>
      <c r="M915" s="53"/>
      <c r="P915" s="53"/>
    </row>
    <row r="916">
      <c r="B916" s="53"/>
      <c r="C916" s="53"/>
      <c r="D916" s="53"/>
      <c r="E916" s="53"/>
      <c r="I916" s="53"/>
      <c r="J916" s="53"/>
      <c r="K916" s="53"/>
      <c r="L916" s="53"/>
      <c r="M916" s="53"/>
      <c r="P916" s="53"/>
    </row>
    <row r="917">
      <c r="B917" s="53"/>
      <c r="C917" s="53"/>
      <c r="D917" s="53"/>
      <c r="E917" s="53"/>
      <c r="I917" s="53"/>
      <c r="J917" s="53"/>
      <c r="K917" s="53"/>
      <c r="L917" s="53"/>
      <c r="M917" s="53"/>
      <c r="P917" s="53"/>
    </row>
    <row r="918">
      <c r="B918" s="53"/>
      <c r="C918" s="53"/>
      <c r="D918" s="53"/>
      <c r="E918" s="53"/>
      <c r="I918" s="53"/>
      <c r="J918" s="53"/>
      <c r="K918" s="53"/>
      <c r="L918" s="53"/>
      <c r="M918" s="53"/>
      <c r="P918" s="53"/>
    </row>
    <row r="919">
      <c r="B919" s="53"/>
      <c r="C919" s="53"/>
      <c r="D919" s="53"/>
      <c r="E919" s="53"/>
      <c r="I919" s="53"/>
      <c r="J919" s="53"/>
      <c r="K919" s="53"/>
      <c r="L919" s="53"/>
      <c r="M919" s="53"/>
      <c r="P919" s="53"/>
    </row>
    <row r="920">
      <c r="B920" s="53"/>
      <c r="C920" s="53"/>
      <c r="D920" s="53"/>
      <c r="E920" s="53"/>
      <c r="I920" s="53"/>
      <c r="J920" s="53"/>
      <c r="K920" s="53"/>
      <c r="L920" s="53"/>
      <c r="M920" s="53"/>
      <c r="P920" s="53"/>
    </row>
    <row r="921">
      <c r="B921" s="53"/>
      <c r="C921" s="53"/>
      <c r="D921" s="53"/>
      <c r="E921" s="53"/>
      <c r="I921" s="53"/>
      <c r="J921" s="53"/>
      <c r="K921" s="53"/>
      <c r="L921" s="53"/>
      <c r="M921" s="53"/>
      <c r="P921" s="53"/>
    </row>
    <row r="922">
      <c r="B922" s="53"/>
      <c r="C922" s="53"/>
      <c r="D922" s="53"/>
      <c r="E922" s="53"/>
      <c r="I922" s="53"/>
      <c r="J922" s="53"/>
      <c r="K922" s="53"/>
      <c r="L922" s="53"/>
      <c r="M922" s="53"/>
      <c r="P922" s="53"/>
    </row>
    <row r="923">
      <c r="B923" s="53"/>
      <c r="C923" s="53"/>
      <c r="D923" s="53"/>
      <c r="E923" s="53"/>
      <c r="I923" s="53"/>
      <c r="J923" s="53"/>
      <c r="K923" s="53"/>
      <c r="L923" s="53"/>
      <c r="M923" s="53"/>
      <c r="P923" s="53"/>
    </row>
    <row r="924">
      <c r="B924" s="53"/>
      <c r="C924" s="53"/>
      <c r="D924" s="53"/>
      <c r="E924" s="53"/>
      <c r="I924" s="53"/>
      <c r="J924" s="53"/>
      <c r="K924" s="53"/>
      <c r="L924" s="53"/>
      <c r="M924" s="53"/>
      <c r="P924" s="53"/>
    </row>
    <row r="925">
      <c r="B925" s="53"/>
      <c r="C925" s="53"/>
      <c r="D925" s="53"/>
      <c r="E925" s="53"/>
      <c r="I925" s="53"/>
      <c r="J925" s="53"/>
      <c r="K925" s="53"/>
      <c r="L925" s="53"/>
      <c r="M925" s="53"/>
      <c r="P925" s="53"/>
    </row>
    <row r="926">
      <c r="B926" s="53"/>
      <c r="C926" s="53"/>
      <c r="D926" s="53"/>
      <c r="E926" s="53"/>
      <c r="I926" s="53"/>
      <c r="J926" s="53"/>
      <c r="K926" s="53"/>
      <c r="L926" s="53"/>
      <c r="M926" s="53"/>
      <c r="P926" s="53"/>
    </row>
    <row r="927">
      <c r="B927" s="53"/>
      <c r="C927" s="53"/>
      <c r="D927" s="53"/>
      <c r="E927" s="53"/>
      <c r="I927" s="53"/>
      <c r="J927" s="53"/>
      <c r="K927" s="53"/>
      <c r="L927" s="53"/>
      <c r="M927" s="53"/>
      <c r="P927" s="53"/>
    </row>
    <row r="928">
      <c r="B928" s="53"/>
      <c r="C928" s="53"/>
      <c r="D928" s="53"/>
      <c r="E928" s="53"/>
      <c r="I928" s="53"/>
      <c r="J928" s="53"/>
      <c r="K928" s="53"/>
      <c r="L928" s="53"/>
      <c r="M928" s="53"/>
      <c r="P928" s="53"/>
    </row>
    <row r="929">
      <c r="B929" s="53"/>
      <c r="C929" s="53"/>
      <c r="D929" s="53"/>
      <c r="E929" s="53"/>
      <c r="I929" s="53"/>
      <c r="J929" s="53"/>
      <c r="K929" s="53"/>
      <c r="L929" s="53"/>
      <c r="M929" s="53"/>
      <c r="P929" s="53"/>
    </row>
    <row r="930">
      <c r="B930" s="53"/>
      <c r="C930" s="53"/>
      <c r="D930" s="53"/>
      <c r="E930" s="53"/>
      <c r="I930" s="53"/>
      <c r="J930" s="53"/>
      <c r="K930" s="53"/>
      <c r="L930" s="53"/>
      <c r="M930" s="53"/>
      <c r="P930" s="53"/>
    </row>
    <row r="931">
      <c r="B931" s="53"/>
      <c r="C931" s="53"/>
      <c r="D931" s="53"/>
      <c r="E931" s="53"/>
      <c r="I931" s="53"/>
      <c r="J931" s="53"/>
      <c r="K931" s="53"/>
      <c r="L931" s="53"/>
      <c r="M931" s="53"/>
      <c r="P931" s="53"/>
    </row>
    <row r="932">
      <c r="B932" s="53"/>
      <c r="C932" s="53"/>
      <c r="D932" s="53"/>
      <c r="E932" s="53"/>
      <c r="I932" s="53"/>
      <c r="J932" s="53"/>
      <c r="K932" s="53"/>
      <c r="L932" s="53"/>
      <c r="M932" s="53"/>
      <c r="P932" s="53"/>
    </row>
    <row r="933">
      <c r="B933" s="53"/>
      <c r="C933" s="53"/>
      <c r="D933" s="53"/>
      <c r="E933" s="53"/>
      <c r="I933" s="53"/>
      <c r="J933" s="53"/>
      <c r="K933" s="53"/>
      <c r="L933" s="53"/>
      <c r="M933" s="53"/>
      <c r="P933" s="53"/>
    </row>
    <row r="934">
      <c r="B934" s="53"/>
      <c r="C934" s="53"/>
      <c r="D934" s="53"/>
      <c r="E934" s="53"/>
      <c r="I934" s="53"/>
      <c r="J934" s="53"/>
      <c r="K934" s="53"/>
      <c r="L934" s="53"/>
      <c r="M934" s="53"/>
      <c r="P934" s="53"/>
    </row>
    <row r="935">
      <c r="B935" s="53"/>
      <c r="C935" s="53"/>
      <c r="D935" s="53"/>
      <c r="E935" s="53"/>
      <c r="I935" s="53"/>
      <c r="J935" s="53"/>
      <c r="K935" s="53"/>
      <c r="L935" s="53"/>
      <c r="M935" s="53"/>
      <c r="P935" s="53"/>
    </row>
    <row r="936">
      <c r="B936" s="53"/>
      <c r="C936" s="53"/>
      <c r="D936" s="53"/>
      <c r="E936" s="53"/>
      <c r="I936" s="53"/>
      <c r="J936" s="53"/>
      <c r="K936" s="53"/>
      <c r="L936" s="53"/>
      <c r="M936" s="53"/>
      <c r="P936" s="53"/>
    </row>
    <row r="937">
      <c r="B937" s="53"/>
      <c r="C937" s="53"/>
      <c r="D937" s="53"/>
      <c r="E937" s="53"/>
      <c r="I937" s="53"/>
      <c r="J937" s="53"/>
      <c r="K937" s="53"/>
      <c r="L937" s="53"/>
      <c r="M937" s="53"/>
      <c r="P937" s="53"/>
    </row>
    <row r="938">
      <c r="B938" s="53"/>
      <c r="C938" s="53"/>
      <c r="D938" s="53"/>
      <c r="E938" s="53"/>
      <c r="I938" s="53"/>
      <c r="J938" s="53"/>
      <c r="K938" s="53"/>
      <c r="L938" s="53"/>
      <c r="M938" s="53"/>
      <c r="P938" s="53"/>
    </row>
    <row r="939">
      <c r="B939" s="53"/>
      <c r="C939" s="53"/>
      <c r="D939" s="53"/>
      <c r="E939" s="53"/>
      <c r="I939" s="53"/>
      <c r="J939" s="53"/>
      <c r="K939" s="53"/>
      <c r="L939" s="53"/>
      <c r="M939" s="53"/>
      <c r="P939" s="53"/>
    </row>
    <row r="940">
      <c r="B940" s="53"/>
      <c r="C940" s="53"/>
      <c r="D940" s="53"/>
      <c r="E940" s="53"/>
      <c r="I940" s="53"/>
      <c r="J940" s="53"/>
      <c r="K940" s="53"/>
      <c r="L940" s="53"/>
      <c r="M940" s="53"/>
      <c r="P940" s="53"/>
    </row>
    <row r="941">
      <c r="B941" s="53"/>
      <c r="C941" s="53"/>
      <c r="D941" s="53"/>
      <c r="E941" s="53"/>
      <c r="I941" s="53"/>
      <c r="J941" s="53"/>
      <c r="K941" s="53"/>
      <c r="L941" s="53"/>
      <c r="M941" s="53"/>
      <c r="P941" s="53"/>
    </row>
    <row r="942">
      <c r="B942" s="53"/>
      <c r="C942" s="53"/>
      <c r="D942" s="53"/>
      <c r="E942" s="53"/>
      <c r="I942" s="53"/>
      <c r="J942" s="53"/>
      <c r="K942" s="53"/>
      <c r="L942" s="53"/>
      <c r="M942" s="53"/>
      <c r="P942" s="53"/>
    </row>
    <row r="943">
      <c r="B943" s="53"/>
      <c r="C943" s="53"/>
      <c r="D943" s="53"/>
      <c r="E943" s="53"/>
      <c r="I943" s="53"/>
      <c r="J943" s="53"/>
      <c r="K943" s="53"/>
      <c r="L943" s="53"/>
      <c r="M943" s="53"/>
      <c r="P943" s="53"/>
    </row>
    <row r="944">
      <c r="B944" s="53"/>
      <c r="C944" s="53"/>
      <c r="D944" s="53"/>
      <c r="E944" s="53"/>
      <c r="I944" s="53"/>
      <c r="J944" s="53"/>
      <c r="K944" s="53"/>
      <c r="L944" s="53"/>
      <c r="M944" s="53"/>
      <c r="P944" s="53"/>
    </row>
    <row r="945">
      <c r="B945" s="53"/>
      <c r="C945" s="53"/>
      <c r="D945" s="53"/>
      <c r="E945" s="53"/>
      <c r="I945" s="53"/>
      <c r="J945" s="53"/>
      <c r="K945" s="53"/>
      <c r="L945" s="53"/>
      <c r="M945" s="53"/>
      <c r="P945" s="53"/>
    </row>
    <row r="946">
      <c r="B946" s="53"/>
      <c r="C946" s="53"/>
      <c r="D946" s="53"/>
      <c r="E946" s="53"/>
      <c r="I946" s="53"/>
      <c r="J946" s="53"/>
      <c r="K946" s="53"/>
      <c r="L946" s="53"/>
      <c r="M946" s="53"/>
      <c r="P946" s="53"/>
    </row>
    <row r="947">
      <c r="B947" s="53"/>
      <c r="C947" s="53"/>
      <c r="D947" s="53"/>
      <c r="E947" s="53"/>
      <c r="I947" s="53"/>
      <c r="J947" s="53"/>
      <c r="K947" s="53"/>
      <c r="L947" s="53"/>
      <c r="M947" s="53"/>
      <c r="P947" s="53"/>
    </row>
    <row r="948">
      <c r="B948" s="53"/>
      <c r="C948" s="53"/>
      <c r="D948" s="53"/>
      <c r="E948" s="53"/>
      <c r="I948" s="53"/>
      <c r="J948" s="53"/>
      <c r="K948" s="53"/>
      <c r="L948" s="53"/>
      <c r="M948" s="53"/>
      <c r="P948" s="53"/>
    </row>
    <row r="949">
      <c r="B949" s="53"/>
      <c r="C949" s="53"/>
      <c r="D949" s="53"/>
      <c r="E949" s="53"/>
      <c r="I949" s="53"/>
      <c r="J949" s="53"/>
      <c r="K949" s="53"/>
      <c r="L949" s="53"/>
      <c r="M949" s="53"/>
      <c r="P949" s="53"/>
    </row>
    <row r="950">
      <c r="B950" s="53"/>
      <c r="C950" s="53"/>
      <c r="D950" s="53"/>
      <c r="E950" s="53"/>
      <c r="I950" s="53"/>
      <c r="J950" s="53"/>
      <c r="K950" s="53"/>
      <c r="L950" s="53"/>
      <c r="M950" s="53"/>
      <c r="P950" s="53"/>
    </row>
    <row r="951">
      <c r="B951" s="53"/>
      <c r="C951" s="53"/>
      <c r="D951" s="53"/>
      <c r="E951" s="53"/>
      <c r="I951" s="53"/>
      <c r="J951" s="53"/>
      <c r="K951" s="53"/>
      <c r="L951" s="53"/>
      <c r="M951" s="53"/>
      <c r="P951" s="53"/>
    </row>
    <row r="952">
      <c r="B952" s="53"/>
      <c r="C952" s="53"/>
      <c r="D952" s="53"/>
      <c r="E952" s="53"/>
      <c r="I952" s="53"/>
      <c r="J952" s="53"/>
      <c r="K952" s="53"/>
      <c r="L952" s="53"/>
      <c r="M952" s="53"/>
      <c r="P952" s="53"/>
    </row>
    <row r="953">
      <c r="B953" s="53"/>
      <c r="C953" s="53"/>
      <c r="D953" s="53"/>
      <c r="E953" s="53"/>
      <c r="I953" s="53"/>
      <c r="J953" s="53"/>
      <c r="K953" s="53"/>
      <c r="L953" s="53"/>
      <c r="M953" s="53"/>
      <c r="P953" s="53"/>
    </row>
    <row r="954">
      <c r="B954" s="53"/>
      <c r="C954" s="53"/>
      <c r="D954" s="53"/>
      <c r="E954" s="53"/>
      <c r="I954" s="53"/>
      <c r="J954" s="53"/>
      <c r="K954" s="53"/>
      <c r="L954" s="53"/>
      <c r="M954" s="53"/>
      <c r="P954" s="53"/>
    </row>
    <row r="955">
      <c r="B955" s="53"/>
      <c r="C955" s="53"/>
      <c r="D955" s="53"/>
      <c r="E955" s="53"/>
      <c r="I955" s="53"/>
      <c r="J955" s="53"/>
      <c r="K955" s="53"/>
      <c r="L955" s="53"/>
      <c r="M955" s="53"/>
      <c r="P955" s="53"/>
    </row>
    <row r="956">
      <c r="B956" s="53"/>
      <c r="C956" s="53"/>
      <c r="D956" s="53"/>
      <c r="E956" s="53"/>
      <c r="I956" s="53"/>
      <c r="J956" s="53"/>
      <c r="K956" s="53"/>
      <c r="L956" s="53"/>
      <c r="M956" s="53"/>
      <c r="P956" s="53"/>
    </row>
    <row r="957">
      <c r="B957" s="53"/>
      <c r="C957" s="53"/>
      <c r="D957" s="53"/>
      <c r="E957" s="53"/>
      <c r="I957" s="53"/>
      <c r="J957" s="53"/>
      <c r="K957" s="53"/>
      <c r="L957" s="53"/>
      <c r="M957" s="53"/>
      <c r="P957" s="53"/>
    </row>
    <row r="958">
      <c r="B958" s="53"/>
      <c r="C958" s="53"/>
      <c r="D958" s="53"/>
      <c r="E958" s="53"/>
      <c r="I958" s="53"/>
      <c r="J958" s="53"/>
      <c r="K958" s="53"/>
      <c r="L958" s="53"/>
      <c r="M958" s="53"/>
      <c r="P958" s="53"/>
    </row>
    <row r="959">
      <c r="B959" s="53"/>
      <c r="C959" s="53"/>
      <c r="D959" s="53"/>
      <c r="E959" s="53"/>
      <c r="I959" s="53"/>
      <c r="J959" s="53"/>
      <c r="K959" s="53"/>
      <c r="L959" s="53"/>
      <c r="M959" s="53"/>
      <c r="P959" s="53"/>
    </row>
    <row r="960">
      <c r="B960" s="53"/>
      <c r="C960" s="53"/>
      <c r="D960" s="53"/>
      <c r="E960" s="53"/>
      <c r="I960" s="53"/>
      <c r="J960" s="53"/>
      <c r="K960" s="53"/>
      <c r="L960" s="53"/>
      <c r="M960" s="53"/>
      <c r="P960" s="53"/>
    </row>
    <row r="961">
      <c r="B961" s="53"/>
      <c r="C961" s="53"/>
      <c r="D961" s="53"/>
      <c r="E961" s="53"/>
      <c r="I961" s="53"/>
      <c r="J961" s="53"/>
      <c r="K961" s="53"/>
      <c r="L961" s="53"/>
      <c r="M961" s="53"/>
      <c r="P961" s="53"/>
    </row>
    <row r="962">
      <c r="B962" s="53"/>
      <c r="C962" s="53"/>
      <c r="D962" s="53"/>
      <c r="E962" s="53"/>
      <c r="I962" s="53"/>
      <c r="J962" s="53"/>
      <c r="K962" s="53"/>
      <c r="L962" s="53"/>
      <c r="M962" s="53"/>
      <c r="P962" s="53"/>
    </row>
    <row r="963">
      <c r="B963" s="53"/>
      <c r="C963" s="53"/>
      <c r="D963" s="53"/>
      <c r="E963" s="53"/>
      <c r="I963" s="53"/>
      <c r="J963" s="53"/>
      <c r="K963" s="53"/>
      <c r="L963" s="53"/>
      <c r="M963" s="53"/>
      <c r="P963" s="53"/>
    </row>
    <row r="964">
      <c r="B964" s="53"/>
      <c r="C964" s="53"/>
      <c r="D964" s="53"/>
      <c r="E964" s="53"/>
      <c r="I964" s="53"/>
      <c r="J964" s="53"/>
      <c r="K964" s="53"/>
      <c r="L964" s="53"/>
      <c r="M964" s="53"/>
      <c r="P964" s="53"/>
    </row>
    <row r="965">
      <c r="B965" s="53"/>
      <c r="C965" s="53"/>
      <c r="D965" s="53"/>
      <c r="E965" s="53"/>
      <c r="I965" s="53"/>
      <c r="J965" s="53"/>
      <c r="K965" s="53"/>
      <c r="L965" s="53"/>
      <c r="M965" s="53"/>
      <c r="P965" s="53"/>
    </row>
    <row r="966">
      <c r="B966" s="53"/>
      <c r="C966" s="53"/>
      <c r="D966" s="53"/>
      <c r="E966" s="53"/>
      <c r="I966" s="53"/>
      <c r="J966" s="53"/>
      <c r="K966" s="53"/>
      <c r="L966" s="53"/>
      <c r="M966" s="53"/>
      <c r="P966" s="53"/>
    </row>
    <row r="967">
      <c r="B967" s="53"/>
      <c r="C967" s="53"/>
      <c r="D967" s="53"/>
      <c r="E967" s="53"/>
      <c r="I967" s="53"/>
      <c r="J967" s="53"/>
      <c r="K967" s="53"/>
      <c r="L967" s="53"/>
      <c r="M967" s="53"/>
      <c r="P967" s="53"/>
    </row>
    <row r="968">
      <c r="B968" s="53"/>
      <c r="C968" s="53"/>
      <c r="D968" s="53"/>
      <c r="E968" s="53"/>
      <c r="I968" s="53"/>
      <c r="J968" s="53"/>
      <c r="K968" s="53"/>
      <c r="L968" s="53"/>
      <c r="M968" s="53"/>
      <c r="P968" s="53"/>
    </row>
    <row r="969">
      <c r="B969" s="53"/>
      <c r="C969" s="53"/>
      <c r="D969" s="53"/>
      <c r="E969" s="53"/>
      <c r="I969" s="53"/>
      <c r="J969" s="53"/>
      <c r="K969" s="53"/>
      <c r="L969" s="53"/>
      <c r="M969" s="53"/>
      <c r="P969" s="53"/>
    </row>
    <row r="970">
      <c r="B970" s="53"/>
      <c r="C970" s="53"/>
      <c r="D970" s="53"/>
      <c r="E970" s="53"/>
      <c r="I970" s="53"/>
      <c r="J970" s="53"/>
      <c r="K970" s="53"/>
      <c r="L970" s="53"/>
      <c r="M970" s="53"/>
      <c r="P970" s="53"/>
    </row>
    <row r="971">
      <c r="B971" s="53"/>
      <c r="C971" s="53"/>
      <c r="D971" s="53"/>
      <c r="E971" s="53"/>
      <c r="I971" s="53"/>
      <c r="J971" s="53"/>
      <c r="K971" s="53"/>
      <c r="L971" s="53"/>
      <c r="M971" s="53"/>
      <c r="P971" s="53"/>
    </row>
    <row r="972">
      <c r="B972" s="53"/>
      <c r="C972" s="53"/>
      <c r="D972" s="53"/>
      <c r="E972" s="53"/>
      <c r="I972" s="53"/>
      <c r="J972" s="53"/>
      <c r="K972" s="53"/>
      <c r="L972" s="53"/>
      <c r="M972" s="53"/>
      <c r="P972" s="53"/>
    </row>
    <row r="973">
      <c r="B973" s="53"/>
      <c r="C973" s="53"/>
      <c r="D973" s="53"/>
      <c r="E973" s="53"/>
      <c r="I973" s="53"/>
      <c r="J973" s="53"/>
      <c r="K973" s="53"/>
      <c r="L973" s="53"/>
      <c r="M973" s="53"/>
      <c r="P973" s="53"/>
    </row>
    <row r="974">
      <c r="B974" s="53"/>
      <c r="C974" s="53"/>
      <c r="D974" s="53"/>
      <c r="E974" s="53"/>
      <c r="I974" s="53"/>
      <c r="J974" s="53"/>
      <c r="K974" s="53"/>
      <c r="L974" s="53"/>
      <c r="M974" s="53"/>
      <c r="P974" s="53"/>
    </row>
    <row r="975">
      <c r="B975" s="53"/>
      <c r="C975" s="53"/>
      <c r="D975" s="53"/>
      <c r="E975" s="53"/>
      <c r="I975" s="53"/>
      <c r="J975" s="53"/>
      <c r="K975" s="53"/>
      <c r="L975" s="53"/>
      <c r="M975" s="53"/>
      <c r="P975" s="53"/>
    </row>
    <row r="976">
      <c r="B976" s="53"/>
      <c r="C976" s="53"/>
      <c r="D976" s="53"/>
      <c r="E976" s="53"/>
      <c r="I976" s="53"/>
      <c r="J976" s="53"/>
      <c r="K976" s="53"/>
      <c r="L976" s="53"/>
      <c r="M976" s="53"/>
      <c r="P976" s="53"/>
    </row>
    <row r="977">
      <c r="B977" s="53"/>
      <c r="C977" s="53"/>
      <c r="D977" s="53"/>
      <c r="E977" s="53"/>
      <c r="I977" s="53"/>
      <c r="J977" s="53"/>
      <c r="K977" s="53"/>
      <c r="L977" s="53"/>
      <c r="M977" s="53"/>
      <c r="P977" s="53"/>
    </row>
    <row r="978">
      <c r="B978" s="53"/>
      <c r="C978" s="53"/>
      <c r="D978" s="53"/>
      <c r="E978" s="53"/>
      <c r="I978" s="53"/>
      <c r="J978" s="53"/>
      <c r="K978" s="53"/>
      <c r="L978" s="53"/>
      <c r="M978" s="53"/>
      <c r="P978" s="53"/>
    </row>
    <row r="979">
      <c r="B979" s="53"/>
      <c r="C979" s="53"/>
      <c r="D979" s="53"/>
      <c r="E979" s="53"/>
      <c r="I979" s="53"/>
      <c r="J979" s="53"/>
      <c r="K979" s="53"/>
      <c r="L979" s="53"/>
      <c r="M979" s="53"/>
      <c r="P979" s="53"/>
    </row>
    <row r="980">
      <c r="B980" s="53"/>
      <c r="C980" s="53"/>
      <c r="D980" s="53"/>
      <c r="E980" s="53"/>
      <c r="I980" s="53"/>
      <c r="J980" s="53"/>
      <c r="K980" s="53"/>
      <c r="L980" s="53"/>
      <c r="M980" s="53"/>
      <c r="P980" s="53"/>
    </row>
    <row r="981">
      <c r="B981" s="53"/>
      <c r="C981" s="53"/>
      <c r="D981" s="53"/>
      <c r="E981" s="53"/>
      <c r="I981" s="53"/>
      <c r="J981" s="53"/>
      <c r="K981" s="53"/>
      <c r="L981" s="53"/>
      <c r="M981" s="53"/>
      <c r="P981" s="53"/>
    </row>
    <row r="982">
      <c r="B982" s="53"/>
      <c r="C982" s="53"/>
      <c r="D982" s="53"/>
      <c r="E982" s="53"/>
      <c r="I982" s="53"/>
      <c r="J982" s="53"/>
      <c r="K982" s="53"/>
      <c r="L982" s="53"/>
      <c r="M982" s="53"/>
      <c r="P982" s="53"/>
    </row>
    <row r="983">
      <c r="B983" s="53"/>
      <c r="C983" s="53"/>
      <c r="D983" s="53"/>
      <c r="E983" s="53"/>
      <c r="I983" s="53"/>
      <c r="J983" s="53"/>
      <c r="K983" s="53"/>
      <c r="L983" s="53"/>
      <c r="M983" s="53"/>
      <c r="P983" s="53"/>
    </row>
    <row r="984">
      <c r="B984" s="53"/>
      <c r="C984" s="53"/>
      <c r="D984" s="53"/>
      <c r="E984" s="53"/>
      <c r="I984" s="53"/>
      <c r="J984" s="53"/>
      <c r="K984" s="53"/>
      <c r="L984" s="53"/>
      <c r="M984" s="53"/>
      <c r="P984" s="53"/>
    </row>
    <row r="985">
      <c r="B985" s="53"/>
      <c r="C985" s="53"/>
      <c r="D985" s="53"/>
      <c r="E985" s="53"/>
      <c r="I985" s="53"/>
      <c r="J985" s="53"/>
      <c r="K985" s="53"/>
      <c r="L985" s="53"/>
      <c r="M985" s="53"/>
      <c r="P985" s="53"/>
    </row>
    <row r="986">
      <c r="B986" s="53"/>
      <c r="C986" s="53"/>
      <c r="D986" s="53"/>
      <c r="E986" s="53"/>
      <c r="I986" s="53"/>
      <c r="J986" s="53"/>
      <c r="K986" s="53"/>
      <c r="L986" s="53"/>
      <c r="M986" s="53"/>
      <c r="P986" s="53"/>
    </row>
    <row r="987">
      <c r="B987" s="53"/>
      <c r="C987" s="53"/>
      <c r="D987" s="53"/>
      <c r="E987" s="53"/>
      <c r="I987" s="53"/>
      <c r="J987" s="53"/>
      <c r="K987" s="53"/>
      <c r="L987" s="53"/>
      <c r="M987" s="53"/>
      <c r="P987" s="53"/>
    </row>
    <row r="988">
      <c r="B988" s="53"/>
      <c r="C988" s="53"/>
      <c r="D988" s="53"/>
      <c r="E988" s="53"/>
      <c r="I988" s="53"/>
      <c r="J988" s="53"/>
      <c r="K988" s="53"/>
      <c r="L988" s="53"/>
      <c r="M988" s="53"/>
      <c r="P988" s="53"/>
    </row>
    <row r="989">
      <c r="B989" s="53"/>
      <c r="C989" s="53"/>
      <c r="D989" s="53"/>
      <c r="E989" s="53"/>
      <c r="I989" s="53"/>
      <c r="J989" s="53"/>
      <c r="K989" s="53"/>
      <c r="L989" s="53"/>
      <c r="M989" s="53"/>
      <c r="P989" s="53"/>
    </row>
    <row r="990">
      <c r="B990" s="53"/>
      <c r="C990" s="53"/>
      <c r="D990" s="53"/>
      <c r="E990" s="53"/>
      <c r="I990" s="53"/>
      <c r="J990" s="53"/>
      <c r="K990" s="53"/>
      <c r="L990" s="53"/>
      <c r="M990" s="53"/>
      <c r="P990" s="53"/>
    </row>
    <row r="991">
      <c r="B991" s="53"/>
      <c r="C991" s="53"/>
      <c r="D991" s="53"/>
      <c r="E991" s="53"/>
      <c r="I991" s="53"/>
      <c r="J991" s="53"/>
      <c r="K991" s="53"/>
      <c r="L991" s="53"/>
      <c r="M991" s="53"/>
      <c r="P991" s="53"/>
    </row>
    <row r="992">
      <c r="B992" s="53"/>
      <c r="C992" s="53"/>
      <c r="D992" s="53"/>
      <c r="E992" s="53"/>
      <c r="I992" s="53"/>
      <c r="J992" s="53"/>
      <c r="K992" s="53"/>
      <c r="L992" s="53"/>
      <c r="M992" s="53"/>
      <c r="P992" s="53"/>
    </row>
    <row r="993">
      <c r="B993" s="53"/>
      <c r="C993" s="53"/>
      <c r="D993" s="53"/>
      <c r="E993" s="53"/>
      <c r="I993" s="53"/>
      <c r="J993" s="53"/>
      <c r="K993" s="53"/>
      <c r="L993" s="53"/>
      <c r="M993" s="53"/>
      <c r="P993" s="53"/>
    </row>
    <row r="994">
      <c r="B994" s="53"/>
      <c r="C994" s="53"/>
      <c r="D994" s="53"/>
      <c r="E994" s="53"/>
      <c r="I994" s="53"/>
      <c r="J994" s="53"/>
      <c r="K994" s="53"/>
      <c r="L994" s="53"/>
      <c r="M994" s="53"/>
      <c r="P994" s="53"/>
    </row>
    <row r="995">
      <c r="B995" s="53"/>
      <c r="C995" s="53"/>
      <c r="D995" s="53"/>
      <c r="E995" s="53"/>
      <c r="I995" s="53"/>
      <c r="J995" s="53"/>
      <c r="K995" s="53"/>
      <c r="L995" s="53"/>
      <c r="M995" s="53"/>
      <c r="P995" s="53"/>
    </row>
    <row r="996">
      <c r="B996" s="53"/>
      <c r="C996" s="53"/>
      <c r="D996" s="53"/>
      <c r="E996" s="53"/>
      <c r="I996" s="53"/>
      <c r="J996" s="53"/>
      <c r="K996" s="53"/>
      <c r="L996" s="53"/>
      <c r="M996" s="53"/>
      <c r="P996" s="53"/>
    </row>
    <row r="997">
      <c r="B997" s="53"/>
      <c r="C997" s="53"/>
      <c r="D997" s="53"/>
      <c r="E997" s="53"/>
      <c r="I997" s="53"/>
      <c r="J997" s="53"/>
      <c r="K997" s="53"/>
      <c r="L997" s="53"/>
      <c r="M997" s="53"/>
      <c r="P997" s="53"/>
    </row>
    <row r="998">
      <c r="B998" s="53"/>
      <c r="C998" s="53"/>
      <c r="D998" s="53"/>
      <c r="E998" s="53"/>
      <c r="I998" s="53"/>
      <c r="J998" s="53"/>
      <c r="K998" s="53"/>
      <c r="L998" s="53"/>
      <c r="M998" s="53"/>
      <c r="P998" s="53"/>
    </row>
    <row r="999">
      <c r="B999" s="53"/>
      <c r="C999" s="53"/>
      <c r="D999" s="53"/>
      <c r="E999" s="53"/>
      <c r="I999" s="53"/>
      <c r="J999" s="53"/>
      <c r="K999" s="53"/>
      <c r="L999" s="53"/>
      <c r="M999" s="53"/>
      <c r="P999" s="53"/>
    </row>
    <row r="1000">
      <c r="B1000" s="53"/>
      <c r="C1000" s="53"/>
      <c r="D1000" s="53"/>
      <c r="E1000" s="53"/>
      <c r="I1000" s="53"/>
      <c r="J1000" s="53"/>
      <c r="K1000" s="53"/>
      <c r="L1000" s="53"/>
      <c r="M1000" s="53"/>
      <c r="P1000" s="53"/>
    </row>
    <row r="1001">
      <c r="B1001" s="53"/>
      <c r="C1001" s="53"/>
      <c r="D1001" s="53"/>
      <c r="E1001" s="53"/>
      <c r="I1001" s="53"/>
      <c r="J1001" s="53"/>
      <c r="K1001" s="53"/>
      <c r="L1001" s="53"/>
      <c r="M1001" s="53"/>
      <c r="P1001" s="53"/>
    </row>
    <row r="1002">
      <c r="B1002" s="53"/>
      <c r="C1002" s="53"/>
      <c r="D1002" s="53"/>
      <c r="E1002" s="53"/>
      <c r="I1002" s="53"/>
      <c r="J1002" s="53"/>
      <c r="K1002" s="53"/>
      <c r="L1002" s="53"/>
      <c r="M1002" s="53"/>
      <c r="P1002" s="53"/>
    </row>
    <row r="1003">
      <c r="B1003" s="53"/>
      <c r="C1003" s="53"/>
      <c r="D1003" s="53"/>
      <c r="E1003" s="53"/>
      <c r="I1003" s="53"/>
      <c r="J1003" s="53"/>
      <c r="K1003" s="53"/>
      <c r="L1003" s="53"/>
      <c r="M1003" s="53"/>
      <c r="P1003" s="53"/>
    </row>
    <row r="1004">
      <c r="B1004" s="53"/>
      <c r="C1004" s="53"/>
      <c r="D1004" s="53"/>
      <c r="E1004" s="53"/>
      <c r="I1004" s="53"/>
      <c r="J1004" s="53"/>
      <c r="K1004" s="53"/>
      <c r="L1004" s="53"/>
      <c r="M1004" s="53"/>
      <c r="P1004" s="53"/>
    </row>
    <row r="1005">
      <c r="B1005" s="53"/>
      <c r="C1005" s="53"/>
      <c r="D1005" s="53"/>
      <c r="E1005" s="53"/>
      <c r="I1005" s="53"/>
      <c r="J1005" s="53"/>
      <c r="K1005" s="53"/>
      <c r="L1005" s="53"/>
      <c r="M1005" s="53"/>
      <c r="P1005" s="53"/>
    </row>
    <row r="1006">
      <c r="B1006" s="53"/>
      <c r="C1006" s="53"/>
      <c r="D1006" s="53"/>
      <c r="E1006" s="53"/>
      <c r="I1006" s="53"/>
      <c r="J1006" s="53"/>
      <c r="K1006" s="53"/>
      <c r="L1006" s="53"/>
      <c r="M1006" s="53"/>
      <c r="P1006" s="53"/>
    </row>
    <row r="1007">
      <c r="B1007" s="53"/>
      <c r="C1007" s="53"/>
      <c r="D1007" s="53"/>
      <c r="E1007" s="53"/>
      <c r="I1007" s="53"/>
      <c r="J1007" s="53"/>
      <c r="K1007" s="53"/>
      <c r="L1007" s="53"/>
      <c r="M1007" s="53"/>
      <c r="P1007" s="53"/>
    </row>
    <row r="1008">
      <c r="B1008" s="53"/>
      <c r="C1008" s="53"/>
      <c r="D1008" s="53"/>
      <c r="E1008" s="53"/>
      <c r="I1008" s="53"/>
      <c r="J1008" s="53"/>
      <c r="K1008" s="53"/>
      <c r="L1008" s="53"/>
      <c r="M1008" s="53"/>
      <c r="P1008" s="53"/>
    </row>
  </sheetData>
  <mergeCells count="10">
    <mergeCell ref="I1:L1"/>
    <mergeCell ref="M1:M2"/>
    <mergeCell ref="N1:N2"/>
    <mergeCell ref="A1:A2"/>
    <mergeCell ref="B1:B2"/>
    <mergeCell ref="C1:C2"/>
    <mergeCell ref="D1:D2"/>
    <mergeCell ref="E1:E2"/>
    <mergeCell ref="F1:G1"/>
    <mergeCell ref="H1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2.63"/>
    <col customWidth="1" min="3" max="3" width="35.88"/>
    <col customWidth="1" min="4" max="4" width="12.63"/>
    <col customWidth="1" hidden="1" min="5" max="5" width="33.38"/>
    <col customWidth="1" min="6" max="6" width="31.88"/>
    <col customWidth="1" min="7" max="7" width="5.75"/>
    <col customWidth="1" min="8" max="8" width="5.88"/>
    <col customWidth="1" min="9" max="9" width="11.5"/>
    <col customWidth="1" min="10" max="10" width="10.63"/>
    <col customWidth="1" min="11" max="11" width="7.63"/>
  </cols>
  <sheetData>
    <row r="1">
      <c r="A1" s="54" t="s">
        <v>80</v>
      </c>
      <c r="F1" s="35"/>
      <c r="G1" s="5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54" t="s">
        <v>81</v>
      </c>
      <c r="F2" s="35"/>
      <c r="G2" s="55"/>
      <c r="H2" s="1"/>
      <c r="I2" s="56" t="s">
        <v>82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54" t="s">
        <v>83</v>
      </c>
      <c r="F3" s="2"/>
      <c r="G3" s="55"/>
      <c r="H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57"/>
      <c r="B4" s="57"/>
      <c r="C4" s="57"/>
      <c r="D4" s="57"/>
      <c r="E4" s="57"/>
      <c r="F4" s="2"/>
      <c r="G4" s="1"/>
      <c r="H4" s="1"/>
      <c r="I4" s="3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58" t="s">
        <v>42</v>
      </c>
      <c r="B5" s="58" t="s">
        <v>84</v>
      </c>
      <c r="C5" s="58" t="s">
        <v>85</v>
      </c>
      <c r="D5" s="58" t="s">
        <v>86</v>
      </c>
      <c r="E5" s="59" t="s">
        <v>87</v>
      </c>
      <c r="F5" s="59" t="s">
        <v>88</v>
      </c>
      <c r="G5" s="1"/>
      <c r="H5" s="1"/>
      <c r="I5" s="60" t="s">
        <v>86</v>
      </c>
      <c r="J5" s="60" t="s">
        <v>89</v>
      </c>
      <c r="K5" s="60" t="s">
        <v>90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61">
        <v>1.0</v>
      </c>
      <c r="B6" s="62">
        <v>1.4117112E7</v>
      </c>
      <c r="C6" s="63" t="s">
        <v>91</v>
      </c>
      <c r="D6" s="62">
        <v>2017.0</v>
      </c>
      <c r="E6" s="64" t="s">
        <v>22</v>
      </c>
      <c r="F6" s="64" t="s">
        <v>22</v>
      </c>
      <c r="G6" s="55"/>
      <c r="H6" s="1"/>
      <c r="I6" s="22">
        <v>2013.0</v>
      </c>
      <c r="J6" s="24">
        <f>COUNTIF('Perwalian (Aktif)'!$D:$E, I6)</f>
        <v>0</v>
      </c>
      <c r="K6" s="65">
        <f>Sum(J6:J16)</f>
        <v>1043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61">
        <v>2.0</v>
      </c>
      <c r="B7" s="62">
        <v>1.4117117E7</v>
      </c>
      <c r="C7" s="63" t="s">
        <v>92</v>
      </c>
      <c r="D7" s="62">
        <v>2017.0</v>
      </c>
      <c r="E7" s="64" t="s">
        <v>22</v>
      </c>
      <c r="F7" s="64" t="s">
        <v>22</v>
      </c>
      <c r="G7" s="1"/>
      <c r="H7" s="1"/>
      <c r="I7" s="22">
        <v>2014.0</v>
      </c>
      <c r="J7" s="24">
        <f>COUNTIF('Perwalian (Aktif)'!$D:$E, I7)</f>
        <v>0</v>
      </c>
      <c r="K7" s="6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61">
        <v>3.0</v>
      </c>
      <c r="B8" s="62">
        <v>1.4117127E7</v>
      </c>
      <c r="C8" s="63" t="s">
        <v>93</v>
      </c>
      <c r="D8" s="62">
        <v>2017.0</v>
      </c>
      <c r="E8" s="64" t="s">
        <v>22</v>
      </c>
      <c r="F8" s="64" t="s">
        <v>22</v>
      </c>
      <c r="G8" s="55"/>
      <c r="H8" s="1"/>
      <c r="I8" s="22">
        <v>2015.0</v>
      </c>
      <c r="J8" s="67">
        <f>COUNTIF('Perwalian (Aktif)'!$D6:$E1080, I8)</f>
        <v>0</v>
      </c>
      <c r="K8" s="6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61">
        <v>4.0</v>
      </c>
      <c r="B9" s="62">
        <v>1.4117148E7</v>
      </c>
      <c r="C9" s="63" t="s">
        <v>94</v>
      </c>
      <c r="D9" s="62">
        <v>2017.0</v>
      </c>
      <c r="E9" s="64" t="s">
        <v>22</v>
      </c>
      <c r="F9" s="64" t="s">
        <v>22</v>
      </c>
      <c r="G9" s="55"/>
      <c r="H9" s="1"/>
      <c r="I9" s="22">
        <v>2016.0</v>
      </c>
      <c r="J9" s="24">
        <f>COUNTIF('Perwalian (Aktif)'!$D6:$E1080, I9)</f>
        <v>0</v>
      </c>
      <c r="K9" s="6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61">
        <v>5.0</v>
      </c>
      <c r="B10" s="62">
        <v>1.4117153E7</v>
      </c>
      <c r="C10" s="63" t="s">
        <v>95</v>
      </c>
      <c r="D10" s="62">
        <v>2017.0</v>
      </c>
      <c r="E10" s="64" t="s">
        <v>22</v>
      </c>
      <c r="F10" s="64" t="s">
        <v>22</v>
      </c>
      <c r="H10" s="1"/>
      <c r="I10" s="22">
        <v>2017.0</v>
      </c>
      <c r="J10" s="24">
        <f>COUNTIF('Perwalian (Aktif)'!$D6:$E1080, I10)</f>
        <v>32</v>
      </c>
      <c r="K10" s="66"/>
      <c r="L10" s="5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61">
        <v>6.0</v>
      </c>
      <c r="B11" s="68">
        <v>1.4117018E7</v>
      </c>
      <c r="C11" s="69" t="s">
        <v>96</v>
      </c>
      <c r="D11" s="68">
        <v>2017.0</v>
      </c>
      <c r="E11" s="70" t="s">
        <v>16</v>
      </c>
      <c r="F11" s="64" t="s">
        <v>16</v>
      </c>
      <c r="H11" s="1"/>
      <c r="I11" s="22">
        <v>2018.0</v>
      </c>
      <c r="J11" s="24">
        <f>COUNTIF('Perwalian (Aktif)'!$D6:$E1080, I11)</f>
        <v>60</v>
      </c>
      <c r="K11" s="66"/>
      <c r="L11" s="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61">
        <v>7.0</v>
      </c>
      <c r="B12" s="68">
        <v>1.4117047E7</v>
      </c>
      <c r="C12" s="69" t="s">
        <v>97</v>
      </c>
      <c r="D12" s="68">
        <v>2017.0</v>
      </c>
      <c r="E12" s="70" t="s">
        <v>16</v>
      </c>
      <c r="F12" s="64" t="s">
        <v>16</v>
      </c>
      <c r="H12" s="1"/>
      <c r="I12" s="22">
        <v>2019.0</v>
      </c>
      <c r="J12" s="24">
        <f>COUNTIF('Perwalian (Aktif)'!$D6:$E1080, I12)</f>
        <v>98</v>
      </c>
      <c r="K12" s="6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61">
        <v>8.0</v>
      </c>
      <c r="B13" s="68">
        <v>1.4117065E7</v>
      </c>
      <c r="C13" s="69" t="s">
        <v>98</v>
      </c>
      <c r="D13" s="68">
        <v>2017.0</v>
      </c>
      <c r="E13" s="70" t="s">
        <v>16</v>
      </c>
      <c r="F13" s="64" t="s">
        <v>16</v>
      </c>
      <c r="H13" s="1"/>
      <c r="I13" s="22">
        <v>2020.0</v>
      </c>
      <c r="J13" s="24">
        <f>COUNTIF('Perwalian (Aktif)'!$D6:$E1080, I13)</f>
        <v>206</v>
      </c>
      <c r="K13" s="6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61">
        <v>9.0</v>
      </c>
      <c r="B14" s="68">
        <v>1.4117089E7</v>
      </c>
      <c r="C14" s="69" t="s">
        <v>99</v>
      </c>
      <c r="D14" s="68">
        <v>2017.0</v>
      </c>
      <c r="E14" s="70" t="s">
        <v>16</v>
      </c>
      <c r="F14" s="64" t="s">
        <v>16</v>
      </c>
      <c r="H14" s="1"/>
      <c r="I14" s="22">
        <v>2021.0</v>
      </c>
      <c r="J14" s="67">
        <f>COUNTIF('Perwalian (Aktif)'!$D6:$E1080, I14)</f>
        <v>216</v>
      </c>
      <c r="K14" s="6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61">
        <v>10.0</v>
      </c>
      <c r="B15" s="68">
        <v>1.4117092E7</v>
      </c>
      <c r="C15" s="69" t="s">
        <v>100</v>
      </c>
      <c r="D15" s="68">
        <v>2017.0</v>
      </c>
      <c r="E15" s="70" t="s">
        <v>16</v>
      </c>
      <c r="F15" s="64" t="s">
        <v>16</v>
      </c>
      <c r="G15" s="1"/>
      <c r="H15" s="1"/>
      <c r="I15" s="22">
        <v>2022.0</v>
      </c>
      <c r="J15" s="24">
        <f>COUNTIF('Perwalian (Aktif)'!$D6:$E1080, I15)</f>
        <v>220</v>
      </c>
      <c r="K15" s="6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61">
        <v>11.0</v>
      </c>
      <c r="B16" s="68">
        <v>1.4117101E7</v>
      </c>
      <c r="C16" s="69" t="s">
        <v>101</v>
      </c>
      <c r="D16" s="68">
        <v>2017.0</v>
      </c>
      <c r="E16" s="70" t="s">
        <v>16</v>
      </c>
      <c r="F16" s="64" t="s">
        <v>16</v>
      </c>
      <c r="G16" s="55"/>
      <c r="H16" s="1"/>
      <c r="I16" s="22">
        <v>2023.0</v>
      </c>
      <c r="J16" s="24">
        <f>COUNTIF('Perwalian (Aktif)'!$D6:$E1080, I16)</f>
        <v>211</v>
      </c>
      <c r="K16" s="6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61">
        <v>12.0</v>
      </c>
      <c r="B17" s="70">
        <v>1.4117114E7</v>
      </c>
      <c r="C17" s="71" t="s">
        <v>102</v>
      </c>
      <c r="D17" s="70">
        <v>2017.0</v>
      </c>
      <c r="E17" s="70" t="s">
        <v>16</v>
      </c>
      <c r="F17" s="64" t="s">
        <v>16</v>
      </c>
      <c r="G17" s="1"/>
      <c r="H17" s="1"/>
      <c r="I17" s="22">
        <v>2024.0</v>
      </c>
      <c r="J17" s="72"/>
      <c r="K17" s="6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61">
        <v>13.0</v>
      </c>
      <c r="B18" s="68">
        <v>1.4117166E7</v>
      </c>
      <c r="C18" s="69" t="s">
        <v>103</v>
      </c>
      <c r="D18" s="68">
        <v>2017.0</v>
      </c>
      <c r="E18" s="70" t="s">
        <v>16</v>
      </c>
      <c r="F18" s="64" t="s">
        <v>16</v>
      </c>
      <c r="G18" s="55"/>
      <c r="H18" s="1"/>
      <c r="I18" s="22">
        <v>2025.0</v>
      </c>
      <c r="J18" s="72"/>
      <c r="K18" s="2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61">
        <v>14.0</v>
      </c>
      <c r="B19" s="68">
        <v>1.4117179E7</v>
      </c>
      <c r="C19" s="69" t="s">
        <v>104</v>
      </c>
      <c r="D19" s="68">
        <v>2017.0</v>
      </c>
      <c r="E19" s="70" t="s">
        <v>16</v>
      </c>
      <c r="F19" s="64" t="s">
        <v>16</v>
      </c>
      <c r="G19" s="5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61">
        <v>15.0</v>
      </c>
      <c r="B20" s="68">
        <v>1.4117182E7</v>
      </c>
      <c r="C20" s="69" t="s">
        <v>105</v>
      </c>
      <c r="D20" s="68">
        <v>2017.0</v>
      </c>
      <c r="E20" s="70" t="s">
        <v>16</v>
      </c>
      <c r="F20" s="64" t="s">
        <v>16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61">
        <v>16.0</v>
      </c>
      <c r="B21" s="73">
        <v>1.4117001E7</v>
      </c>
      <c r="C21" s="74" t="s">
        <v>106</v>
      </c>
      <c r="D21" s="73">
        <v>2017.0</v>
      </c>
      <c r="E21" s="75" t="s">
        <v>107</v>
      </c>
      <c r="F21" s="64" t="s">
        <v>16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61">
        <v>17.0</v>
      </c>
      <c r="B22" s="73">
        <v>1.4117002E7</v>
      </c>
      <c r="C22" s="74" t="s">
        <v>108</v>
      </c>
      <c r="D22" s="73">
        <v>2017.0</v>
      </c>
      <c r="E22" s="75" t="s">
        <v>107</v>
      </c>
      <c r="F22" s="64" t="s">
        <v>16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61">
        <v>18.0</v>
      </c>
      <c r="B23" s="73">
        <v>1.4117055E7</v>
      </c>
      <c r="C23" s="74" t="s">
        <v>109</v>
      </c>
      <c r="D23" s="73">
        <v>2017.0</v>
      </c>
      <c r="E23" s="75" t="s">
        <v>107</v>
      </c>
      <c r="F23" s="64" t="s">
        <v>16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61">
        <v>19.0</v>
      </c>
      <c r="B24" s="73">
        <v>1.4117057E7</v>
      </c>
      <c r="C24" s="74" t="s">
        <v>110</v>
      </c>
      <c r="D24" s="73">
        <v>2017.0</v>
      </c>
      <c r="E24" s="75" t="s">
        <v>107</v>
      </c>
      <c r="F24" s="64" t="s">
        <v>16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61">
        <v>20.0</v>
      </c>
      <c r="B25" s="73">
        <v>1.4117165E7</v>
      </c>
      <c r="C25" s="74" t="s">
        <v>111</v>
      </c>
      <c r="D25" s="73">
        <v>2017.0</v>
      </c>
      <c r="E25" s="75" t="s">
        <v>107</v>
      </c>
      <c r="F25" s="64" t="s">
        <v>16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61">
        <v>21.0</v>
      </c>
      <c r="B26" s="73">
        <v>1.411717E7</v>
      </c>
      <c r="C26" s="74" t="s">
        <v>112</v>
      </c>
      <c r="D26" s="73">
        <v>2017.0</v>
      </c>
      <c r="E26" s="75" t="s">
        <v>107</v>
      </c>
      <c r="F26" s="64" t="s">
        <v>16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61">
        <v>22.0</v>
      </c>
      <c r="B27" s="76">
        <v>1.4117015E7</v>
      </c>
      <c r="C27" s="77" t="s">
        <v>113</v>
      </c>
      <c r="D27" s="76">
        <v>2017.0</v>
      </c>
      <c r="E27" s="78" t="s">
        <v>39</v>
      </c>
      <c r="F27" s="64" t="s">
        <v>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61">
        <v>23.0</v>
      </c>
      <c r="B28" s="76">
        <v>1.4117098E7</v>
      </c>
      <c r="C28" s="77" t="s">
        <v>114</v>
      </c>
      <c r="D28" s="76">
        <v>2017.0</v>
      </c>
      <c r="E28" s="78" t="s">
        <v>39</v>
      </c>
      <c r="F28" s="64" t="s">
        <v>21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61">
        <v>24.0</v>
      </c>
      <c r="B29" s="76">
        <v>1.4117126E7</v>
      </c>
      <c r="C29" s="77" t="s">
        <v>115</v>
      </c>
      <c r="D29" s="76">
        <v>2017.0</v>
      </c>
      <c r="E29" s="78" t="s">
        <v>39</v>
      </c>
      <c r="F29" s="64" t="s">
        <v>21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61">
        <v>25.0</v>
      </c>
      <c r="B30" s="76">
        <v>1.4117135E7</v>
      </c>
      <c r="C30" s="77" t="s">
        <v>116</v>
      </c>
      <c r="D30" s="76">
        <v>2017.0</v>
      </c>
      <c r="E30" s="78" t="s">
        <v>39</v>
      </c>
      <c r="F30" s="64" t="s">
        <v>21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61">
        <v>26.0</v>
      </c>
      <c r="B31" s="76">
        <v>1.4117142E7</v>
      </c>
      <c r="C31" s="77" t="s">
        <v>117</v>
      </c>
      <c r="D31" s="76">
        <v>2017.0</v>
      </c>
      <c r="E31" s="78" t="s">
        <v>39</v>
      </c>
      <c r="F31" s="64" t="s">
        <v>21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61">
        <v>27.0</v>
      </c>
      <c r="B32" s="79">
        <v>1.4117033E7</v>
      </c>
      <c r="C32" s="80" t="s">
        <v>118</v>
      </c>
      <c r="D32" s="79">
        <v>2017.0</v>
      </c>
      <c r="E32" s="79" t="s">
        <v>38</v>
      </c>
      <c r="F32" s="64" t="s">
        <v>17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61">
        <v>28.0</v>
      </c>
      <c r="B33" s="79">
        <v>1.4117053E7</v>
      </c>
      <c r="C33" s="80" t="s">
        <v>119</v>
      </c>
      <c r="D33" s="79">
        <v>2017.0</v>
      </c>
      <c r="E33" s="79" t="s">
        <v>38</v>
      </c>
      <c r="F33" s="64" t="s">
        <v>17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61">
        <v>29.0</v>
      </c>
      <c r="B34" s="79">
        <v>1.4117109E7</v>
      </c>
      <c r="C34" s="80" t="s">
        <v>120</v>
      </c>
      <c r="D34" s="79">
        <v>2017.0</v>
      </c>
      <c r="E34" s="79" t="s">
        <v>38</v>
      </c>
      <c r="F34" s="64" t="s">
        <v>17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61">
        <v>30.0</v>
      </c>
      <c r="B35" s="79">
        <v>1.4117139E7</v>
      </c>
      <c r="C35" s="80" t="s">
        <v>121</v>
      </c>
      <c r="D35" s="79">
        <v>2017.0</v>
      </c>
      <c r="E35" s="79" t="s">
        <v>38</v>
      </c>
      <c r="F35" s="64" t="s">
        <v>18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61">
        <v>31.0</v>
      </c>
      <c r="B36" s="79">
        <v>1.4117145E7</v>
      </c>
      <c r="C36" s="80" t="s">
        <v>122</v>
      </c>
      <c r="D36" s="79">
        <v>2017.0</v>
      </c>
      <c r="E36" s="79" t="s">
        <v>38</v>
      </c>
      <c r="F36" s="64" t="s">
        <v>18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61">
        <v>32.0</v>
      </c>
      <c r="B37" s="68">
        <v>1.4117039E7</v>
      </c>
      <c r="C37" s="69" t="s">
        <v>123</v>
      </c>
      <c r="D37" s="68">
        <v>2017.0</v>
      </c>
      <c r="E37" s="68" t="s">
        <v>36</v>
      </c>
      <c r="F37" s="64" t="s">
        <v>19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61">
        <v>33.0</v>
      </c>
      <c r="B38" s="62">
        <v>1.18140034E8</v>
      </c>
      <c r="C38" s="63" t="s">
        <v>124</v>
      </c>
      <c r="D38" s="62">
        <v>2018.0</v>
      </c>
      <c r="E38" s="64" t="s">
        <v>22</v>
      </c>
      <c r="F38" s="64" t="s">
        <v>22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61">
        <v>34.0</v>
      </c>
      <c r="B39" s="62">
        <v>1.18140056E8</v>
      </c>
      <c r="C39" s="63" t="s">
        <v>125</v>
      </c>
      <c r="D39" s="62">
        <v>2018.0</v>
      </c>
      <c r="E39" s="64" t="s">
        <v>22</v>
      </c>
      <c r="F39" s="64" t="s">
        <v>22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61">
        <v>35.0</v>
      </c>
      <c r="B40" s="62">
        <v>1.18140064E8</v>
      </c>
      <c r="C40" s="63" t="s">
        <v>126</v>
      </c>
      <c r="D40" s="62">
        <v>2018.0</v>
      </c>
      <c r="E40" s="64" t="s">
        <v>22</v>
      </c>
      <c r="F40" s="64" t="s">
        <v>22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61">
        <v>36.0</v>
      </c>
      <c r="B41" s="81">
        <v>1.18140113E8</v>
      </c>
      <c r="C41" s="82" t="s">
        <v>127</v>
      </c>
      <c r="D41" s="81">
        <v>2018.0</v>
      </c>
      <c r="E41" s="81" t="s">
        <v>128</v>
      </c>
      <c r="F41" s="22" t="s">
        <v>25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61">
        <v>37.0</v>
      </c>
      <c r="B42" s="81">
        <v>1.18140114E8</v>
      </c>
      <c r="C42" s="82" t="s">
        <v>129</v>
      </c>
      <c r="D42" s="81">
        <v>2018.0</v>
      </c>
      <c r="E42" s="81" t="s">
        <v>128</v>
      </c>
      <c r="F42" s="22" t="s">
        <v>25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61">
        <v>38.0</v>
      </c>
      <c r="B43" s="81">
        <v>1.18140115E8</v>
      </c>
      <c r="C43" s="82" t="s">
        <v>130</v>
      </c>
      <c r="D43" s="81">
        <v>2018.0</v>
      </c>
      <c r="E43" s="81" t="s">
        <v>128</v>
      </c>
      <c r="F43" s="22" t="s">
        <v>25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61">
        <v>39.0</v>
      </c>
      <c r="B44" s="81">
        <v>1.18140122E8</v>
      </c>
      <c r="C44" s="82" t="s">
        <v>131</v>
      </c>
      <c r="D44" s="81">
        <v>2018.0</v>
      </c>
      <c r="E44" s="81" t="s">
        <v>128</v>
      </c>
      <c r="F44" s="22" t="s">
        <v>25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61">
        <v>40.0</v>
      </c>
      <c r="B45" s="81">
        <v>1.18140126E8</v>
      </c>
      <c r="C45" s="82" t="s">
        <v>132</v>
      </c>
      <c r="D45" s="81">
        <v>2018.0</v>
      </c>
      <c r="E45" s="81" t="s">
        <v>128</v>
      </c>
      <c r="F45" s="22" t="s">
        <v>25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61">
        <v>41.0</v>
      </c>
      <c r="B46" s="68">
        <v>1.18140144E8</v>
      </c>
      <c r="C46" s="69" t="s">
        <v>133</v>
      </c>
      <c r="D46" s="68">
        <v>2018.0</v>
      </c>
      <c r="E46" s="68" t="s">
        <v>134</v>
      </c>
      <c r="F46" s="22" t="s">
        <v>16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61">
        <v>42.0</v>
      </c>
      <c r="B47" s="68">
        <v>1.18140146E8</v>
      </c>
      <c r="C47" s="69" t="s">
        <v>135</v>
      </c>
      <c r="D47" s="68">
        <v>2018.0</v>
      </c>
      <c r="E47" s="68" t="s">
        <v>134</v>
      </c>
      <c r="F47" s="22" t="s">
        <v>16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61">
        <v>43.0</v>
      </c>
      <c r="B48" s="68">
        <v>1.18140147E8</v>
      </c>
      <c r="C48" s="69" t="s">
        <v>136</v>
      </c>
      <c r="D48" s="68">
        <v>2018.0</v>
      </c>
      <c r="E48" s="68" t="s">
        <v>134</v>
      </c>
      <c r="F48" s="22" t="s">
        <v>16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61">
        <v>44.0</v>
      </c>
      <c r="B49" s="68">
        <v>1.18140148E8</v>
      </c>
      <c r="C49" s="69" t="s">
        <v>137</v>
      </c>
      <c r="D49" s="68">
        <v>2018.0</v>
      </c>
      <c r="E49" s="68" t="s">
        <v>134</v>
      </c>
      <c r="F49" s="22" t="s">
        <v>16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61">
        <v>45.0</v>
      </c>
      <c r="B50" s="68">
        <v>1.18140149E8</v>
      </c>
      <c r="C50" s="69" t="s">
        <v>138</v>
      </c>
      <c r="D50" s="68">
        <v>2018.0</v>
      </c>
      <c r="E50" s="68" t="s">
        <v>134</v>
      </c>
      <c r="F50" s="22" t="s">
        <v>16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61">
        <v>46.0</v>
      </c>
      <c r="B51" s="70">
        <v>1.1814015E8</v>
      </c>
      <c r="C51" s="71" t="s">
        <v>139</v>
      </c>
      <c r="D51" s="70">
        <v>2018.0</v>
      </c>
      <c r="E51" s="70" t="s">
        <v>134</v>
      </c>
      <c r="F51" s="22" t="s">
        <v>16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61">
        <v>47.0</v>
      </c>
      <c r="B52" s="68">
        <v>1.18140151E8</v>
      </c>
      <c r="C52" s="69" t="s">
        <v>140</v>
      </c>
      <c r="D52" s="68">
        <v>2018.0</v>
      </c>
      <c r="E52" s="68" t="s">
        <v>134</v>
      </c>
      <c r="F52" s="22" t="s">
        <v>16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61">
        <v>48.0</v>
      </c>
      <c r="B53" s="62">
        <v>1.18140036E8</v>
      </c>
      <c r="C53" s="63" t="s">
        <v>141</v>
      </c>
      <c r="D53" s="62">
        <v>2018.0</v>
      </c>
      <c r="E53" s="64" t="s">
        <v>19</v>
      </c>
      <c r="F53" s="64" t="s">
        <v>19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61">
        <v>49.0</v>
      </c>
      <c r="B54" s="62">
        <v>1.1814004E8</v>
      </c>
      <c r="C54" s="63" t="s">
        <v>142</v>
      </c>
      <c r="D54" s="62">
        <v>2018.0</v>
      </c>
      <c r="E54" s="64" t="s">
        <v>19</v>
      </c>
      <c r="F54" s="64" t="s">
        <v>19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61">
        <v>50.0</v>
      </c>
      <c r="B55" s="62">
        <v>1.18140042E8</v>
      </c>
      <c r="C55" s="63" t="s">
        <v>143</v>
      </c>
      <c r="D55" s="62">
        <v>2018.0</v>
      </c>
      <c r="E55" s="64" t="s">
        <v>19</v>
      </c>
      <c r="F55" s="64" t="s">
        <v>19</v>
      </c>
      <c r="G55" s="5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61">
        <v>51.0</v>
      </c>
      <c r="B56" s="62">
        <v>1.18140068E8</v>
      </c>
      <c r="C56" s="63" t="s">
        <v>144</v>
      </c>
      <c r="D56" s="62">
        <v>2018.0</v>
      </c>
      <c r="E56" s="64" t="s">
        <v>19</v>
      </c>
      <c r="F56" s="64" t="s">
        <v>19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61">
        <v>52.0</v>
      </c>
      <c r="B57" s="62">
        <v>1.18140078E8</v>
      </c>
      <c r="C57" s="63" t="s">
        <v>145</v>
      </c>
      <c r="D57" s="62">
        <v>2018.0</v>
      </c>
      <c r="E57" s="64" t="s">
        <v>19</v>
      </c>
      <c r="F57" s="64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61">
        <v>53.0</v>
      </c>
      <c r="B58" s="62">
        <v>1.18140081E8</v>
      </c>
      <c r="C58" s="63" t="s">
        <v>146</v>
      </c>
      <c r="D58" s="62">
        <v>2018.0</v>
      </c>
      <c r="E58" s="64" t="s">
        <v>19</v>
      </c>
      <c r="F58" s="64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61">
        <v>54.0</v>
      </c>
      <c r="B59" s="62">
        <v>1.18140086E8</v>
      </c>
      <c r="C59" s="63" t="s">
        <v>147</v>
      </c>
      <c r="D59" s="62">
        <v>2018.0</v>
      </c>
      <c r="E59" s="64" t="s">
        <v>19</v>
      </c>
      <c r="F59" s="64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61">
        <v>55.0</v>
      </c>
      <c r="B60" s="62">
        <v>1.18140087E8</v>
      </c>
      <c r="C60" s="63" t="s">
        <v>148</v>
      </c>
      <c r="D60" s="62">
        <v>2018.0</v>
      </c>
      <c r="E60" s="64" t="s">
        <v>19</v>
      </c>
      <c r="F60" s="64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61">
        <v>56.0</v>
      </c>
      <c r="B61" s="62">
        <v>1.1814009E8</v>
      </c>
      <c r="C61" s="63" t="s">
        <v>149</v>
      </c>
      <c r="D61" s="62">
        <v>2018.0</v>
      </c>
      <c r="E61" s="64" t="s">
        <v>19</v>
      </c>
      <c r="F61" s="64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61">
        <v>57.0</v>
      </c>
      <c r="B62" s="62">
        <v>1.18140091E8</v>
      </c>
      <c r="C62" s="63" t="s">
        <v>150</v>
      </c>
      <c r="D62" s="62">
        <v>2018.0</v>
      </c>
      <c r="E62" s="64" t="s">
        <v>19</v>
      </c>
      <c r="F62" s="64" t="s">
        <v>19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61">
        <v>58.0</v>
      </c>
      <c r="B63" s="62">
        <v>1.18140092E8</v>
      </c>
      <c r="C63" s="63" t="s">
        <v>151</v>
      </c>
      <c r="D63" s="62">
        <v>2018.0</v>
      </c>
      <c r="E63" s="64" t="s">
        <v>19</v>
      </c>
      <c r="F63" s="64" t="s">
        <v>19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61">
        <v>59.0</v>
      </c>
      <c r="B64" s="62">
        <v>1.18140158E8</v>
      </c>
      <c r="C64" s="63" t="s">
        <v>152</v>
      </c>
      <c r="D64" s="62">
        <v>2018.0</v>
      </c>
      <c r="E64" s="64" t="s">
        <v>19</v>
      </c>
      <c r="F64" s="64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61">
        <v>60.0</v>
      </c>
      <c r="B65" s="62">
        <v>1.18140162E8</v>
      </c>
      <c r="C65" s="63" t="s">
        <v>153</v>
      </c>
      <c r="D65" s="62">
        <v>2018.0</v>
      </c>
      <c r="E65" s="64" t="s">
        <v>19</v>
      </c>
      <c r="F65" s="64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61">
        <v>61.0</v>
      </c>
      <c r="B66" s="83">
        <v>1.18140101E8</v>
      </c>
      <c r="C66" s="84" t="s">
        <v>154</v>
      </c>
      <c r="D66" s="83">
        <v>2018.0</v>
      </c>
      <c r="E66" s="83" t="s">
        <v>40</v>
      </c>
      <c r="F66" s="64" t="s">
        <v>24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61">
        <v>62.0</v>
      </c>
      <c r="B67" s="83">
        <v>1.18140112E8</v>
      </c>
      <c r="C67" s="84" t="s">
        <v>155</v>
      </c>
      <c r="D67" s="83">
        <v>2018.0</v>
      </c>
      <c r="E67" s="83" t="s">
        <v>40</v>
      </c>
      <c r="F67" s="64" t="s">
        <v>24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61">
        <v>63.0</v>
      </c>
      <c r="B68" s="83">
        <v>1.18140165E8</v>
      </c>
      <c r="C68" s="84" t="s">
        <v>156</v>
      </c>
      <c r="D68" s="83">
        <v>2018.0</v>
      </c>
      <c r="E68" s="83" t="s">
        <v>40</v>
      </c>
      <c r="F68" s="64" t="s">
        <v>24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61">
        <v>64.0</v>
      </c>
      <c r="B69" s="73">
        <v>1.18140184E8</v>
      </c>
      <c r="C69" s="74" t="s">
        <v>157</v>
      </c>
      <c r="D69" s="73">
        <v>2018.0</v>
      </c>
      <c r="E69" s="75" t="s">
        <v>107</v>
      </c>
      <c r="F69" s="64" t="s">
        <v>16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61">
        <v>65.0</v>
      </c>
      <c r="B70" s="73">
        <v>1.18140185E8</v>
      </c>
      <c r="C70" s="74" t="s">
        <v>158</v>
      </c>
      <c r="D70" s="73">
        <v>2018.0</v>
      </c>
      <c r="E70" s="75" t="s">
        <v>107</v>
      </c>
      <c r="F70" s="64" t="s">
        <v>16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61">
        <v>66.0</v>
      </c>
      <c r="B71" s="73">
        <v>1.18140189E8</v>
      </c>
      <c r="C71" s="74" t="s">
        <v>159</v>
      </c>
      <c r="D71" s="73">
        <v>2018.0</v>
      </c>
      <c r="E71" s="75" t="s">
        <v>107</v>
      </c>
      <c r="F71" s="64" t="s">
        <v>16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61">
        <v>67.0</v>
      </c>
      <c r="B72" s="73">
        <v>1.1814019E8</v>
      </c>
      <c r="C72" s="74" t="s">
        <v>160</v>
      </c>
      <c r="D72" s="73">
        <v>2018.0</v>
      </c>
      <c r="E72" s="75" t="s">
        <v>107</v>
      </c>
      <c r="F72" s="64" t="s">
        <v>16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61">
        <v>68.0</v>
      </c>
      <c r="B73" s="73">
        <v>1.18140193E8</v>
      </c>
      <c r="C73" s="74" t="s">
        <v>161</v>
      </c>
      <c r="D73" s="73">
        <v>2018.0</v>
      </c>
      <c r="E73" s="75" t="s">
        <v>107</v>
      </c>
      <c r="F73" s="64" t="s">
        <v>16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61">
        <v>69.0</v>
      </c>
      <c r="B74" s="73">
        <v>1.18140198E8</v>
      </c>
      <c r="C74" s="74" t="s">
        <v>162</v>
      </c>
      <c r="D74" s="73">
        <v>2018.0</v>
      </c>
      <c r="E74" s="75" t="s">
        <v>107</v>
      </c>
      <c r="F74" s="64" t="s">
        <v>16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61">
        <v>70.0</v>
      </c>
      <c r="B75" s="62">
        <v>1.18140024E8</v>
      </c>
      <c r="C75" s="63" t="s">
        <v>163</v>
      </c>
      <c r="D75" s="62">
        <v>2018.0</v>
      </c>
      <c r="E75" s="64" t="s">
        <v>21</v>
      </c>
      <c r="F75" s="64" t="s">
        <v>21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61">
        <v>71.0</v>
      </c>
      <c r="B76" s="62">
        <v>1.18140025E8</v>
      </c>
      <c r="C76" s="63" t="s">
        <v>164</v>
      </c>
      <c r="D76" s="62">
        <v>2018.0</v>
      </c>
      <c r="E76" s="64" t="s">
        <v>21</v>
      </c>
      <c r="F76" s="64" t="s">
        <v>21</v>
      </c>
      <c r="G76" s="5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61">
        <v>72.0</v>
      </c>
      <c r="B77" s="62">
        <v>1.1814005E8</v>
      </c>
      <c r="C77" s="63" t="s">
        <v>165</v>
      </c>
      <c r="D77" s="62">
        <v>2018.0</v>
      </c>
      <c r="E77" s="64" t="s">
        <v>21</v>
      </c>
      <c r="F77" s="64" t="s">
        <v>21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61">
        <v>73.0</v>
      </c>
      <c r="B78" s="62">
        <v>1.18140051E8</v>
      </c>
      <c r="C78" s="63" t="s">
        <v>166</v>
      </c>
      <c r="D78" s="62">
        <v>2018.0</v>
      </c>
      <c r="E78" s="64" t="s">
        <v>21</v>
      </c>
      <c r="F78" s="64" t="s">
        <v>21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61">
        <v>74.0</v>
      </c>
      <c r="B79" s="62">
        <v>1.18140094E8</v>
      </c>
      <c r="C79" s="63" t="s">
        <v>167</v>
      </c>
      <c r="D79" s="62">
        <v>2018.0</v>
      </c>
      <c r="E79" s="64" t="s">
        <v>21</v>
      </c>
      <c r="F79" s="64" t="s">
        <v>21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61">
        <v>75.0</v>
      </c>
      <c r="B80" s="62">
        <v>1.1814013E8</v>
      </c>
      <c r="C80" s="63" t="s">
        <v>168</v>
      </c>
      <c r="D80" s="62">
        <v>2018.0</v>
      </c>
      <c r="E80" s="64" t="s">
        <v>21</v>
      </c>
      <c r="F80" s="64" t="s">
        <v>21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61">
        <v>76.0</v>
      </c>
      <c r="B81" s="62">
        <v>1.18140028E8</v>
      </c>
      <c r="C81" s="63" t="s">
        <v>169</v>
      </c>
      <c r="D81" s="62">
        <v>2018.0</v>
      </c>
      <c r="E81" s="64" t="s">
        <v>18</v>
      </c>
      <c r="F81" s="64" t="s">
        <v>18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61">
        <v>77.0</v>
      </c>
      <c r="B82" s="62">
        <v>1.18140031E8</v>
      </c>
      <c r="C82" s="63" t="s">
        <v>170</v>
      </c>
      <c r="D82" s="62">
        <v>2018.0</v>
      </c>
      <c r="E82" s="64" t="s">
        <v>18</v>
      </c>
      <c r="F82" s="64" t="s">
        <v>18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61">
        <v>78.0</v>
      </c>
      <c r="B83" s="62">
        <v>1.18140032E8</v>
      </c>
      <c r="C83" s="63" t="s">
        <v>171</v>
      </c>
      <c r="D83" s="62">
        <v>2018.0</v>
      </c>
      <c r="E83" s="64" t="s">
        <v>18</v>
      </c>
      <c r="F83" s="64" t="s">
        <v>18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61">
        <v>79.0</v>
      </c>
      <c r="B84" s="76">
        <v>1.18140168E8</v>
      </c>
      <c r="C84" s="77" t="s">
        <v>172</v>
      </c>
      <c r="D84" s="76">
        <v>2018.0</v>
      </c>
      <c r="E84" s="76" t="s">
        <v>39</v>
      </c>
      <c r="F84" s="64" t="s">
        <v>21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61">
        <v>80.0</v>
      </c>
      <c r="B85" s="76">
        <v>1.1814017E8</v>
      </c>
      <c r="C85" s="77" t="s">
        <v>173</v>
      </c>
      <c r="D85" s="76">
        <v>2018.0</v>
      </c>
      <c r="E85" s="76" t="s">
        <v>39</v>
      </c>
      <c r="F85" s="64" t="s">
        <v>21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61">
        <v>81.0</v>
      </c>
      <c r="B86" s="76">
        <v>1.18140171E8</v>
      </c>
      <c r="C86" s="77" t="s">
        <v>174</v>
      </c>
      <c r="D86" s="76">
        <v>2018.0</v>
      </c>
      <c r="E86" s="76" t="s">
        <v>39</v>
      </c>
      <c r="F86" s="64" t="s">
        <v>21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61">
        <v>82.0</v>
      </c>
      <c r="B87" s="76">
        <v>1.18140173E8</v>
      </c>
      <c r="C87" s="77" t="s">
        <v>175</v>
      </c>
      <c r="D87" s="76">
        <v>2018.0</v>
      </c>
      <c r="E87" s="76" t="s">
        <v>39</v>
      </c>
      <c r="F87" s="64" t="s">
        <v>21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61">
        <v>83.0</v>
      </c>
      <c r="B88" s="76">
        <v>1.18140174E8</v>
      </c>
      <c r="C88" s="77" t="s">
        <v>176</v>
      </c>
      <c r="D88" s="76">
        <v>2018.0</v>
      </c>
      <c r="E88" s="76" t="s">
        <v>39</v>
      </c>
      <c r="F88" s="64" t="s">
        <v>21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61">
        <v>84.0</v>
      </c>
      <c r="B89" s="76">
        <v>1.18140175E8</v>
      </c>
      <c r="C89" s="77" t="s">
        <v>177</v>
      </c>
      <c r="D89" s="76">
        <v>2018.0</v>
      </c>
      <c r="E89" s="76" t="s">
        <v>39</v>
      </c>
      <c r="F89" s="64" t="s">
        <v>21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61">
        <v>85.0</v>
      </c>
      <c r="B90" s="76">
        <v>1.18140177E8</v>
      </c>
      <c r="C90" s="77" t="s">
        <v>178</v>
      </c>
      <c r="D90" s="76">
        <v>2018.0</v>
      </c>
      <c r="E90" s="76" t="s">
        <v>39</v>
      </c>
      <c r="F90" s="64" t="s">
        <v>21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61">
        <v>86.0</v>
      </c>
      <c r="B91" s="76">
        <v>1.1814018E8</v>
      </c>
      <c r="C91" s="77" t="s">
        <v>179</v>
      </c>
      <c r="D91" s="76">
        <v>2018.0</v>
      </c>
      <c r="E91" s="76" t="s">
        <v>39</v>
      </c>
      <c r="F91" s="64" t="s">
        <v>21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61">
        <v>87.0</v>
      </c>
      <c r="B92" s="76">
        <v>1.18140183E8</v>
      </c>
      <c r="C92" s="77" t="s">
        <v>180</v>
      </c>
      <c r="D92" s="76">
        <v>2018.0</v>
      </c>
      <c r="E92" s="76" t="s">
        <v>39</v>
      </c>
      <c r="F92" s="64" t="s">
        <v>21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61">
        <v>88.0</v>
      </c>
      <c r="B93" s="79">
        <v>1.1814016E8</v>
      </c>
      <c r="C93" s="80" t="s">
        <v>181</v>
      </c>
      <c r="D93" s="79">
        <v>2018.0</v>
      </c>
      <c r="E93" s="79" t="s">
        <v>38</v>
      </c>
      <c r="F93" s="64" t="s">
        <v>18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61">
        <v>89.0</v>
      </c>
      <c r="B94" s="68">
        <v>1.18140012E8</v>
      </c>
      <c r="C94" s="69" t="s">
        <v>182</v>
      </c>
      <c r="D94" s="68">
        <v>2018.0</v>
      </c>
      <c r="E94" s="68" t="s">
        <v>36</v>
      </c>
      <c r="F94" s="64" t="s">
        <v>22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61">
        <v>90.0</v>
      </c>
      <c r="B95" s="68">
        <v>1.18140015E8</v>
      </c>
      <c r="C95" s="69" t="s">
        <v>183</v>
      </c>
      <c r="D95" s="68">
        <v>2018.0</v>
      </c>
      <c r="E95" s="68" t="s">
        <v>36</v>
      </c>
      <c r="F95" s="64" t="s">
        <v>22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61">
        <v>91.0</v>
      </c>
      <c r="B96" s="68">
        <v>1.18140017E8</v>
      </c>
      <c r="C96" s="69" t="s">
        <v>184</v>
      </c>
      <c r="D96" s="68">
        <v>2018.0</v>
      </c>
      <c r="E96" s="68" t="s">
        <v>36</v>
      </c>
      <c r="F96" s="64" t="s">
        <v>22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61">
        <v>92.0</v>
      </c>
      <c r="B97" s="68">
        <v>1.18140021E8</v>
      </c>
      <c r="C97" s="69" t="s">
        <v>185</v>
      </c>
      <c r="D97" s="68">
        <v>2018.0</v>
      </c>
      <c r="E97" s="68" t="s">
        <v>36</v>
      </c>
      <c r="F97" s="64" t="s">
        <v>22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61">
        <v>93.0</v>
      </c>
      <c r="B98" s="62">
        <v>1.19140177E8</v>
      </c>
      <c r="C98" s="63" t="s">
        <v>186</v>
      </c>
      <c r="D98" s="62">
        <v>2019.0</v>
      </c>
      <c r="E98" s="62" t="s">
        <v>187</v>
      </c>
      <c r="F98" s="64" t="s">
        <v>22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61">
        <v>94.0</v>
      </c>
      <c r="B99" s="62">
        <v>1.1914018E8</v>
      </c>
      <c r="C99" s="63" t="s">
        <v>188</v>
      </c>
      <c r="D99" s="62">
        <v>2019.0</v>
      </c>
      <c r="E99" s="62" t="s">
        <v>187</v>
      </c>
      <c r="F99" s="64" t="s">
        <v>22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61">
        <v>95.0</v>
      </c>
      <c r="B100" s="62">
        <v>1.19140181E8</v>
      </c>
      <c r="C100" s="63" t="s">
        <v>189</v>
      </c>
      <c r="D100" s="62">
        <v>2019.0</v>
      </c>
      <c r="E100" s="62" t="s">
        <v>187</v>
      </c>
      <c r="F100" s="64" t="s">
        <v>22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61">
        <v>96.0</v>
      </c>
      <c r="B101" s="62">
        <v>1.19140182E8</v>
      </c>
      <c r="C101" s="63" t="s">
        <v>190</v>
      </c>
      <c r="D101" s="62">
        <v>2019.0</v>
      </c>
      <c r="E101" s="62" t="s">
        <v>187</v>
      </c>
      <c r="F101" s="64" t="s">
        <v>22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61">
        <v>97.0</v>
      </c>
      <c r="B102" s="62">
        <v>1.19140183E8</v>
      </c>
      <c r="C102" s="63" t="s">
        <v>191</v>
      </c>
      <c r="D102" s="62">
        <v>2019.0</v>
      </c>
      <c r="E102" s="62" t="s">
        <v>187</v>
      </c>
      <c r="F102" s="64" t="s">
        <v>22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61">
        <v>98.0</v>
      </c>
      <c r="B103" s="62">
        <v>1.19140185E8</v>
      </c>
      <c r="C103" s="63" t="s">
        <v>192</v>
      </c>
      <c r="D103" s="62">
        <v>2019.0</v>
      </c>
      <c r="E103" s="62" t="s">
        <v>187</v>
      </c>
      <c r="F103" s="64" t="s">
        <v>22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61">
        <v>99.0</v>
      </c>
      <c r="B104" s="62">
        <v>1.19140186E8</v>
      </c>
      <c r="C104" s="63" t="s">
        <v>193</v>
      </c>
      <c r="D104" s="62">
        <v>2019.0</v>
      </c>
      <c r="E104" s="62" t="s">
        <v>187</v>
      </c>
      <c r="F104" s="64" t="s">
        <v>22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61">
        <v>100.0</v>
      </c>
      <c r="B105" s="62">
        <v>1.19140187E8</v>
      </c>
      <c r="C105" s="63" t="s">
        <v>194</v>
      </c>
      <c r="D105" s="62">
        <v>2019.0</v>
      </c>
      <c r="E105" s="62" t="s">
        <v>187</v>
      </c>
      <c r="F105" s="64" t="s">
        <v>22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61">
        <v>101.0</v>
      </c>
      <c r="B106" s="81">
        <v>1.19140082E8</v>
      </c>
      <c r="C106" s="82" t="s">
        <v>195</v>
      </c>
      <c r="D106" s="81">
        <v>2019.0</v>
      </c>
      <c r="E106" s="81" t="s">
        <v>128</v>
      </c>
      <c r="F106" s="22" t="s">
        <v>25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61">
        <v>102.0</v>
      </c>
      <c r="B107" s="81">
        <v>1.19140087E8</v>
      </c>
      <c r="C107" s="82" t="s">
        <v>196</v>
      </c>
      <c r="D107" s="81">
        <v>2019.0</v>
      </c>
      <c r="E107" s="81" t="s">
        <v>128</v>
      </c>
      <c r="F107" s="22" t="s">
        <v>25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61">
        <v>103.0</v>
      </c>
      <c r="B108" s="81">
        <v>1.19140088E8</v>
      </c>
      <c r="C108" s="82" t="s">
        <v>197</v>
      </c>
      <c r="D108" s="81">
        <v>2019.0</v>
      </c>
      <c r="E108" s="81" t="s">
        <v>128</v>
      </c>
      <c r="F108" s="22" t="s">
        <v>25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61">
        <v>104.0</v>
      </c>
      <c r="B109" s="81">
        <v>1.19140089E8</v>
      </c>
      <c r="C109" s="82" t="s">
        <v>198</v>
      </c>
      <c r="D109" s="81">
        <v>2019.0</v>
      </c>
      <c r="E109" s="81" t="s">
        <v>128</v>
      </c>
      <c r="F109" s="22" t="s">
        <v>25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61">
        <v>105.0</v>
      </c>
      <c r="B110" s="81">
        <v>1.1914009E8</v>
      </c>
      <c r="C110" s="82" t="s">
        <v>199</v>
      </c>
      <c r="D110" s="81">
        <v>2019.0</v>
      </c>
      <c r="E110" s="81" t="s">
        <v>128</v>
      </c>
      <c r="F110" s="22" t="s">
        <v>25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61">
        <v>106.0</v>
      </c>
      <c r="B111" s="81">
        <v>1.19140223E8</v>
      </c>
      <c r="C111" s="82" t="s">
        <v>200</v>
      </c>
      <c r="D111" s="81">
        <v>2019.0</v>
      </c>
      <c r="E111" s="81" t="s">
        <v>128</v>
      </c>
      <c r="F111" s="22" t="s">
        <v>25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61">
        <v>107.0</v>
      </c>
      <c r="B112" s="68">
        <v>1.19140143E8</v>
      </c>
      <c r="C112" s="69" t="s">
        <v>201</v>
      </c>
      <c r="D112" s="68">
        <v>2019.0</v>
      </c>
      <c r="E112" s="68" t="s">
        <v>134</v>
      </c>
      <c r="F112" s="22" t="s">
        <v>16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61">
        <v>108.0</v>
      </c>
      <c r="B113" s="68">
        <v>1.19140144E8</v>
      </c>
      <c r="C113" s="69" t="s">
        <v>202</v>
      </c>
      <c r="D113" s="68">
        <v>2019.0</v>
      </c>
      <c r="E113" s="68" t="s">
        <v>134</v>
      </c>
      <c r="F113" s="22" t="s">
        <v>16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61">
        <v>109.0</v>
      </c>
      <c r="B114" s="68">
        <v>1.19140146E8</v>
      </c>
      <c r="C114" s="69" t="s">
        <v>203</v>
      </c>
      <c r="D114" s="68">
        <v>2019.0</v>
      </c>
      <c r="E114" s="68" t="s">
        <v>134</v>
      </c>
      <c r="F114" s="22" t="s">
        <v>16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61">
        <v>110.0</v>
      </c>
      <c r="B115" s="68">
        <v>1.19140148E8</v>
      </c>
      <c r="C115" s="69" t="s">
        <v>204</v>
      </c>
      <c r="D115" s="68">
        <v>2019.0</v>
      </c>
      <c r="E115" s="68" t="s">
        <v>134</v>
      </c>
      <c r="F115" s="22" t="s">
        <v>16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61">
        <v>111.0</v>
      </c>
      <c r="B116" s="62">
        <v>1.19140168E8</v>
      </c>
      <c r="C116" s="63" t="s">
        <v>205</v>
      </c>
      <c r="D116" s="62">
        <v>2019.0</v>
      </c>
      <c r="E116" s="62" t="s">
        <v>19</v>
      </c>
      <c r="F116" s="64" t="s">
        <v>19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61">
        <v>112.0</v>
      </c>
      <c r="B117" s="62">
        <v>1.19140172E8</v>
      </c>
      <c r="C117" s="63" t="s">
        <v>206</v>
      </c>
      <c r="D117" s="62">
        <v>2019.0</v>
      </c>
      <c r="E117" s="62" t="s">
        <v>19</v>
      </c>
      <c r="F117" s="64" t="s">
        <v>19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61">
        <v>113.0</v>
      </c>
      <c r="B118" s="62">
        <v>1.19140173E8</v>
      </c>
      <c r="C118" s="63" t="s">
        <v>207</v>
      </c>
      <c r="D118" s="62">
        <v>2019.0</v>
      </c>
      <c r="E118" s="62" t="s">
        <v>19</v>
      </c>
      <c r="F118" s="64" t="s">
        <v>19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61">
        <v>114.0</v>
      </c>
      <c r="B119" s="62">
        <v>1.19140176E8</v>
      </c>
      <c r="C119" s="63" t="s">
        <v>208</v>
      </c>
      <c r="D119" s="62">
        <v>2019.0</v>
      </c>
      <c r="E119" s="62" t="s">
        <v>19</v>
      </c>
      <c r="F119" s="64" t="s">
        <v>19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61">
        <v>115.0</v>
      </c>
      <c r="B120" s="83">
        <v>1.19140111E8</v>
      </c>
      <c r="C120" s="84" t="s">
        <v>209</v>
      </c>
      <c r="D120" s="83">
        <v>2019.0</v>
      </c>
      <c r="E120" s="83" t="s">
        <v>40</v>
      </c>
      <c r="F120" s="64" t="s">
        <v>24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61">
        <v>116.0</v>
      </c>
      <c r="B121" s="83">
        <v>1.19140114E8</v>
      </c>
      <c r="C121" s="84" t="s">
        <v>210</v>
      </c>
      <c r="D121" s="83">
        <v>2019.0</v>
      </c>
      <c r="E121" s="83" t="s">
        <v>40</v>
      </c>
      <c r="F121" s="64" t="s">
        <v>24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61">
        <v>117.0</v>
      </c>
      <c r="B122" s="83">
        <v>1.19140115E8</v>
      </c>
      <c r="C122" s="84" t="s">
        <v>211</v>
      </c>
      <c r="D122" s="83">
        <v>2019.0</v>
      </c>
      <c r="E122" s="83" t="s">
        <v>40</v>
      </c>
      <c r="F122" s="64" t="s">
        <v>24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61">
        <v>118.0</v>
      </c>
      <c r="B123" s="83">
        <v>1.19140116E8</v>
      </c>
      <c r="C123" s="84" t="s">
        <v>212</v>
      </c>
      <c r="D123" s="83">
        <v>2019.0</v>
      </c>
      <c r="E123" s="83" t="s">
        <v>40</v>
      </c>
      <c r="F123" s="64" t="s">
        <v>19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61">
        <v>119.0</v>
      </c>
      <c r="B124" s="83">
        <v>1.19140117E8</v>
      </c>
      <c r="C124" s="84" t="s">
        <v>213</v>
      </c>
      <c r="D124" s="83">
        <v>2019.0</v>
      </c>
      <c r="E124" s="83" t="s">
        <v>40</v>
      </c>
      <c r="F124" s="64" t="s">
        <v>19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61">
        <v>120.0</v>
      </c>
      <c r="B125" s="73">
        <v>1.19140101E8</v>
      </c>
      <c r="C125" s="74" t="s">
        <v>214</v>
      </c>
      <c r="D125" s="73">
        <v>2019.0</v>
      </c>
      <c r="E125" s="75" t="s">
        <v>107</v>
      </c>
      <c r="F125" s="64" t="s">
        <v>20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61">
        <v>121.0</v>
      </c>
      <c r="B126" s="73">
        <v>1.19140103E8</v>
      </c>
      <c r="C126" s="74" t="s">
        <v>215</v>
      </c>
      <c r="D126" s="73">
        <v>2019.0</v>
      </c>
      <c r="E126" s="75" t="s">
        <v>107</v>
      </c>
      <c r="F126" s="64" t="s">
        <v>20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61">
        <v>122.0</v>
      </c>
      <c r="B127" s="73">
        <v>1.19140108E8</v>
      </c>
      <c r="C127" s="74" t="s">
        <v>209</v>
      </c>
      <c r="D127" s="73">
        <v>2019.0</v>
      </c>
      <c r="E127" s="75" t="s">
        <v>107</v>
      </c>
      <c r="F127" s="64" t="s">
        <v>20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61">
        <v>123.0</v>
      </c>
      <c r="B128" s="73">
        <v>1.19140225E8</v>
      </c>
      <c r="C128" s="74" t="s">
        <v>216</v>
      </c>
      <c r="D128" s="73">
        <v>2019.0</v>
      </c>
      <c r="E128" s="75" t="s">
        <v>107</v>
      </c>
      <c r="F128" s="64" t="s">
        <v>20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61">
        <v>124.0</v>
      </c>
      <c r="B129" s="62">
        <v>1.19140213E8</v>
      </c>
      <c r="C129" s="63" t="s">
        <v>217</v>
      </c>
      <c r="D129" s="62">
        <v>2019.0</v>
      </c>
      <c r="E129" s="62" t="s">
        <v>21</v>
      </c>
      <c r="F129" s="64" t="s">
        <v>21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61">
        <v>125.0</v>
      </c>
      <c r="B130" s="62">
        <v>1.19140214E8</v>
      </c>
      <c r="C130" s="63" t="s">
        <v>218</v>
      </c>
      <c r="D130" s="62">
        <v>2019.0</v>
      </c>
      <c r="E130" s="62" t="s">
        <v>21</v>
      </c>
      <c r="F130" s="64" t="s">
        <v>21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61">
        <v>126.0</v>
      </c>
      <c r="B131" s="62">
        <v>1.19140007E8</v>
      </c>
      <c r="C131" s="63" t="s">
        <v>219</v>
      </c>
      <c r="D131" s="62">
        <v>2019.0</v>
      </c>
      <c r="E131" s="64" t="s">
        <v>23</v>
      </c>
      <c r="F131" s="22" t="s">
        <v>23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61">
        <v>127.0</v>
      </c>
      <c r="B132" s="62">
        <v>1.1914001E8</v>
      </c>
      <c r="C132" s="63" t="s">
        <v>220</v>
      </c>
      <c r="D132" s="62">
        <v>2019.0</v>
      </c>
      <c r="E132" s="64" t="s">
        <v>23</v>
      </c>
      <c r="F132" s="22" t="s">
        <v>23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61">
        <v>128.0</v>
      </c>
      <c r="B133" s="62">
        <v>1.19140012E8</v>
      </c>
      <c r="C133" s="63" t="s">
        <v>221</v>
      </c>
      <c r="D133" s="62">
        <v>2019.0</v>
      </c>
      <c r="E133" s="64" t="s">
        <v>23</v>
      </c>
      <c r="F133" s="22" t="s">
        <v>23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61">
        <v>129.0</v>
      </c>
      <c r="B134" s="62">
        <v>1.19140013E8</v>
      </c>
      <c r="C134" s="63" t="s">
        <v>222</v>
      </c>
      <c r="D134" s="62">
        <v>2019.0</v>
      </c>
      <c r="E134" s="64" t="s">
        <v>23</v>
      </c>
      <c r="F134" s="22" t="s">
        <v>23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61">
        <v>130.0</v>
      </c>
      <c r="B135" s="62">
        <v>1.19140017E8</v>
      </c>
      <c r="C135" s="63" t="s">
        <v>223</v>
      </c>
      <c r="D135" s="62">
        <v>2019.0</v>
      </c>
      <c r="E135" s="64" t="s">
        <v>23</v>
      </c>
      <c r="F135" s="22" t="s">
        <v>23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61">
        <v>131.0</v>
      </c>
      <c r="B136" s="62">
        <v>1.19140019E8</v>
      </c>
      <c r="C136" s="63" t="s">
        <v>224</v>
      </c>
      <c r="D136" s="62">
        <v>2019.0</v>
      </c>
      <c r="E136" s="64" t="s">
        <v>23</v>
      </c>
      <c r="F136" s="22" t="s">
        <v>23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61">
        <v>132.0</v>
      </c>
      <c r="B137" s="62">
        <v>1.19140131E8</v>
      </c>
      <c r="C137" s="63" t="s">
        <v>225</v>
      </c>
      <c r="D137" s="62">
        <v>2019.0</v>
      </c>
      <c r="E137" s="64" t="s">
        <v>23</v>
      </c>
      <c r="F137" s="22" t="s">
        <v>23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61">
        <v>133.0</v>
      </c>
      <c r="B138" s="64">
        <v>1.19140134E8</v>
      </c>
      <c r="C138" s="85" t="s">
        <v>226</v>
      </c>
      <c r="D138" s="64">
        <v>2019.0</v>
      </c>
      <c r="E138" s="64" t="s">
        <v>23</v>
      </c>
      <c r="F138" s="22" t="s">
        <v>23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61">
        <v>134.0</v>
      </c>
      <c r="B139" s="62">
        <v>1.19140135E8</v>
      </c>
      <c r="C139" s="63" t="s">
        <v>227</v>
      </c>
      <c r="D139" s="62">
        <v>2019.0</v>
      </c>
      <c r="E139" s="64" t="s">
        <v>23</v>
      </c>
      <c r="F139" s="22" t="s">
        <v>23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61">
        <v>135.0</v>
      </c>
      <c r="B140" s="62">
        <v>1.19140137E8</v>
      </c>
      <c r="C140" s="63" t="s">
        <v>228</v>
      </c>
      <c r="D140" s="62">
        <v>2019.0</v>
      </c>
      <c r="E140" s="64" t="s">
        <v>23</v>
      </c>
      <c r="F140" s="22" t="s">
        <v>23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61">
        <v>136.0</v>
      </c>
      <c r="B141" s="62">
        <v>1.19140138E8</v>
      </c>
      <c r="C141" s="63" t="s">
        <v>229</v>
      </c>
      <c r="D141" s="62">
        <v>2019.0</v>
      </c>
      <c r="E141" s="64" t="s">
        <v>23</v>
      </c>
      <c r="F141" s="22" t="s">
        <v>23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61">
        <v>137.0</v>
      </c>
      <c r="B142" s="62">
        <v>1.19140139E8</v>
      </c>
      <c r="C142" s="63" t="s">
        <v>230</v>
      </c>
      <c r="D142" s="62">
        <v>2019.0</v>
      </c>
      <c r="E142" s="64" t="s">
        <v>23</v>
      </c>
      <c r="F142" s="22" t="s">
        <v>23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61">
        <v>138.0</v>
      </c>
      <c r="B143" s="62">
        <v>1.1914014E8</v>
      </c>
      <c r="C143" s="63" t="s">
        <v>231</v>
      </c>
      <c r="D143" s="62">
        <v>2019.0</v>
      </c>
      <c r="E143" s="64" t="s">
        <v>23</v>
      </c>
      <c r="F143" s="22" t="s">
        <v>23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61">
        <v>139.0</v>
      </c>
      <c r="B144" s="62">
        <v>1.19140215E8</v>
      </c>
      <c r="C144" s="63" t="s">
        <v>232</v>
      </c>
      <c r="D144" s="62">
        <v>2019.0</v>
      </c>
      <c r="E144" s="64" t="s">
        <v>23</v>
      </c>
      <c r="F144" s="22" t="s">
        <v>23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61">
        <v>140.0</v>
      </c>
      <c r="B145" s="62">
        <v>1.19140216E8</v>
      </c>
      <c r="C145" s="63" t="s">
        <v>233</v>
      </c>
      <c r="D145" s="62">
        <v>2019.0</v>
      </c>
      <c r="E145" s="64" t="s">
        <v>23</v>
      </c>
      <c r="F145" s="22" t="s">
        <v>23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61">
        <v>141.0</v>
      </c>
      <c r="B146" s="62">
        <v>1.19140042E8</v>
      </c>
      <c r="C146" s="63" t="s">
        <v>234</v>
      </c>
      <c r="D146" s="62">
        <v>2019.0</v>
      </c>
      <c r="E146" s="64" t="s">
        <v>18</v>
      </c>
      <c r="F146" s="64" t="s">
        <v>18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61">
        <v>142.0</v>
      </c>
      <c r="B147" s="62">
        <v>1.19140043E8</v>
      </c>
      <c r="C147" s="63" t="s">
        <v>235</v>
      </c>
      <c r="D147" s="62">
        <v>2019.0</v>
      </c>
      <c r="E147" s="64" t="s">
        <v>18</v>
      </c>
      <c r="F147" s="64" t="s">
        <v>18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61">
        <v>143.0</v>
      </c>
      <c r="B148" s="62">
        <v>1.19140044E8</v>
      </c>
      <c r="C148" s="63" t="s">
        <v>236</v>
      </c>
      <c r="D148" s="62">
        <v>2019.0</v>
      </c>
      <c r="E148" s="64" t="s">
        <v>18</v>
      </c>
      <c r="F148" s="64" t="s">
        <v>18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61">
        <v>144.0</v>
      </c>
      <c r="B149" s="62">
        <v>1.19140048E8</v>
      </c>
      <c r="C149" s="63" t="s">
        <v>237</v>
      </c>
      <c r="D149" s="62">
        <v>2019.0</v>
      </c>
      <c r="E149" s="64" t="s">
        <v>18</v>
      </c>
      <c r="F149" s="64" t="s">
        <v>18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61">
        <v>145.0</v>
      </c>
      <c r="B150" s="62">
        <v>1.19140051E8</v>
      </c>
      <c r="C150" s="63" t="s">
        <v>238</v>
      </c>
      <c r="D150" s="62">
        <v>2019.0</v>
      </c>
      <c r="E150" s="64" t="s">
        <v>18</v>
      </c>
      <c r="F150" s="64" t="s">
        <v>18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61">
        <v>146.0</v>
      </c>
      <c r="B151" s="62">
        <v>1.19140053E8</v>
      </c>
      <c r="C151" s="63" t="s">
        <v>239</v>
      </c>
      <c r="D151" s="62">
        <v>2019.0</v>
      </c>
      <c r="E151" s="64" t="s">
        <v>18</v>
      </c>
      <c r="F151" s="64" t="s">
        <v>18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61">
        <v>147.0</v>
      </c>
      <c r="B152" s="62">
        <v>1.19140055E8</v>
      </c>
      <c r="C152" s="63" t="s">
        <v>240</v>
      </c>
      <c r="D152" s="62">
        <v>2019.0</v>
      </c>
      <c r="E152" s="64" t="s">
        <v>18</v>
      </c>
      <c r="F152" s="64" t="s">
        <v>18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61">
        <v>148.0</v>
      </c>
      <c r="B153" s="62">
        <v>1.19140073E8</v>
      </c>
      <c r="C153" s="63" t="s">
        <v>241</v>
      </c>
      <c r="D153" s="62">
        <v>2019.0</v>
      </c>
      <c r="E153" s="64" t="s">
        <v>18</v>
      </c>
      <c r="F153" s="64" t="s">
        <v>18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61">
        <v>149.0</v>
      </c>
      <c r="B154" s="62">
        <v>1.19140074E8</v>
      </c>
      <c r="C154" s="63" t="s">
        <v>242</v>
      </c>
      <c r="D154" s="62">
        <v>2019.0</v>
      </c>
      <c r="E154" s="64" t="s">
        <v>18</v>
      </c>
      <c r="F154" s="64" t="s">
        <v>18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61">
        <v>150.0</v>
      </c>
      <c r="B155" s="62">
        <v>1.19140075E8</v>
      </c>
      <c r="C155" s="63" t="s">
        <v>243</v>
      </c>
      <c r="D155" s="62">
        <v>2019.0</v>
      </c>
      <c r="E155" s="64" t="s">
        <v>18</v>
      </c>
      <c r="F155" s="64" t="s">
        <v>18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61">
        <v>151.0</v>
      </c>
      <c r="B156" s="62">
        <v>1.19140078E8</v>
      </c>
      <c r="C156" s="63" t="s">
        <v>244</v>
      </c>
      <c r="D156" s="62">
        <v>2019.0</v>
      </c>
      <c r="E156" s="64" t="s">
        <v>18</v>
      </c>
      <c r="F156" s="64" t="s">
        <v>18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61">
        <v>152.0</v>
      </c>
      <c r="B157" s="62">
        <v>1.19140079E8</v>
      </c>
      <c r="C157" s="63" t="s">
        <v>245</v>
      </c>
      <c r="D157" s="62">
        <v>2019.0</v>
      </c>
      <c r="E157" s="64" t="s">
        <v>18</v>
      </c>
      <c r="F157" s="64" t="s">
        <v>18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61">
        <v>153.0</v>
      </c>
      <c r="B158" s="62">
        <v>1.1914008E8</v>
      </c>
      <c r="C158" s="63" t="s">
        <v>246</v>
      </c>
      <c r="D158" s="62">
        <v>2019.0</v>
      </c>
      <c r="E158" s="64" t="s">
        <v>18</v>
      </c>
      <c r="F158" s="64" t="s">
        <v>18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61">
        <v>154.0</v>
      </c>
      <c r="B159" s="62">
        <v>1.19140191E8</v>
      </c>
      <c r="C159" s="63" t="s">
        <v>247</v>
      </c>
      <c r="D159" s="62">
        <v>2019.0</v>
      </c>
      <c r="E159" s="62" t="s">
        <v>18</v>
      </c>
      <c r="F159" s="64" t="s">
        <v>18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61">
        <v>155.0</v>
      </c>
      <c r="B160" s="62">
        <v>1.19140192E8</v>
      </c>
      <c r="C160" s="63" t="s">
        <v>248</v>
      </c>
      <c r="D160" s="62">
        <v>2019.0</v>
      </c>
      <c r="E160" s="62" t="s">
        <v>18</v>
      </c>
      <c r="F160" s="64" t="s">
        <v>18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61">
        <v>156.0</v>
      </c>
      <c r="B161" s="62">
        <v>1.19140193E8</v>
      </c>
      <c r="C161" s="63" t="s">
        <v>249</v>
      </c>
      <c r="D161" s="62">
        <v>2019.0</v>
      </c>
      <c r="E161" s="62" t="s">
        <v>18</v>
      </c>
      <c r="F161" s="64" t="s">
        <v>18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61">
        <v>157.0</v>
      </c>
      <c r="B162" s="62">
        <v>1.19140194E8</v>
      </c>
      <c r="C162" s="63" t="s">
        <v>250</v>
      </c>
      <c r="D162" s="62">
        <v>2019.0</v>
      </c>
      <c r="E162" s="62" t="s">
        <v>18</v>
      </c>
      <c r="F162" s="64" t="s">
        <v>18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61">
        <v>158.0</v>
      </c>
      <c r="B163" s="62">
        <v>1.19140195E8</v>
      </c>
      <c r="C163" s="63" t="s">
        <v>251</v>
      </c>
      <c r="D163" s="62">
        <v>2019.0</v>
      </c>
      <c r="E163" s="62" t="s">
        <v>18</v>
      </c>
      <c r="F163" s="64" t="s">
        <v>18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61">
        <v>159.0</v>
      </c>
      <c r="B164" s="62">
        <v>1.19140196E8</v>
      </c>
      <c r="C164" s="63" t="s">
        <v>252</v>
      </c>
      <c r="D164" s="62">
        <v>2019.0</v>
      </c>
      <c r="E164" s="62" t="s">
        <v>18</v>
      </c>
      <c r="F164" s="64" t="s">
        <v>18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61">
        <v>160.0</v>
      </c>
      <c r="B165" s="62">
        <v>1.19140197E8</v>
      </c>
      <c r="C165" s="63" t="s">
        <v>253</v>
      </c>
      <c r="D165" s="62">
        <v>2019.0</v>
      </c>
      <c r="E165" s="62" t="s">
        <v>18</v>
      </c>
      <c r="F165" s="64" t="s">
        <v>18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61">
        <v>161.0</v>
      </c>
      <c r="B166" s="62">
        <v>1.19140198E8</v>
      </c>
      <c r="C166" s="63" t="s">
        <v>254</v>
      </c>
      <c r="D166" s="62">
        <v>2019.0</v>
      </c>
      <c r="E166" s="62" t="s">
        <v>18</v>
      </c>
      <c r="F166" s="64" t="s">
        <v>18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61">
        <v>162.0</v>
      </c>
      <c r="B167" s="64">
        <v>1.19140201E8</v>
      </c>
      <c r="C167" s="85" t="s">
        <v>255</v>
      </c>
      <c r="D167" s="64">
        <v>2019.0</v>
      </c>
      <c r="E167" s="64" t="s">
        <v>18</v>
      </c>
      <c r="F167" s="64" t="s">
        <v>18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61">
        <v>163.0</v>
      </c>
      <c r="B168" s="62">
        <v>1.19140222E8</v>
      </c>
      <c r="C168" s="63" t="s">
        <v>256</v>
      </c>
      <c r="D168" s="62">
        <v>2019.0</v>
      </c>
      <c r="E168" s="64" t="s">
        <v>18</v>
      </c>
      <c r="F168" s="64" t="s">
        <v>18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61">
        <v>164.0</v>
      </c>
      <c r="B169" s="76">
        <v>1.19140099E8</v>
      </c>
      <c r="C169" s="77" t="s">
        <v>257</v>
      </c>
      <c r="D169" s="76">
        <v>2019.0</v>
      </c>
      <c r="E169" s="76" t="s">
        <v>39</v>
      </c>
      <c r="F169" s="22" t="s">
        <v>23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61">
        <v>165.0</v>
      </c>
      <c r="B170" s="62">
        <v>1.19140004E8</v>
      </c>
      <c r="C170" s="63" t="s">
        <v>258</v>
      </c>
      <c r="D170" s="62">
        <v>2019.0</v>
      </c>
      <c r="E170" s="64" t="s">
        <v>17</v>
      </c>
      <c r="F170" s="64" t="s">
        <v>17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61">
        <v>166.0</v>
      </c>
      <c r="B171" s="62">
        <v>1.19140057E8</v>
      </c>
      <c r="C171" s="63" t="s">
        <v>259</v>
      </c>
      <c r="D171" s="62">
        <v>2019.0</v>
      </c>
      <c r="E171" s="64" t="s">
        <v>17</v>
      </c>
      <c r="F171" s="64" t="s">
        <v>17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61">
        <v>167.0</v>
      </c>
      <c r="B172" s="62">
        <v>1.19140062E8</v>
      </c>
      <c r="C172" s="63" t="s">
        <v>260</v>
      </c>
      <c r="D172" s="62">
        <v>2019.0</v>
      </c>
      <c r="E172" s="64" t="s">
        <v>17</v>
      </c>
      <c r="F172" s="64" t="s">
        <v>17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61">
        <v>168.0</v>
      </c>
      <c r="B173" s="62">
        <v>1.19140063E8</v>
      </c>
      <c r="C173" s="63" t="s">
        <v>261</v>
      </c>
      <c r="D173" s="62">
        <v>2019.0</v>
      </c>
      <c r="E173" s="64" t="s">
        <v>17</v>
      </c>
      <c r="F173" s="64" t="s">
        <v>17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61">
        <v>169.0</v>
      </c>
      <c r="B174" s="62">
        <v>1.19140066E8</v>
      </c>
      <c r="C174" s="63" t="s">
        <v>262</v>
      </c>
      <c r="D174" s="62">
        <v>2019.0</v>
      </c>
      <c r="E174" s="64" t="s">
        <v>17</v>
      </c>
      <c r="F174" s="64" t="s">
        <v>17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61">
        <v>170.0</v>
      </c>
      <c r="B175" s="62">
        <v>1.19140121E8</v>
      </c>
      <c r="C175" s="63" t="s">
        <v>263</v>
      </c>
      <c r="D175" s="62">
        <v>2019.0</v>
      </c>
      <c r="E175" s="64" t="s">
        <v>17</v>
      </c>
      <c r="F175" s="64" t="s">
        <v>17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61">
        <v>171.0</v>
      </c>
      <c r="B176" s="62">
        <v>1.19140126E8</v>
      </c>
      <c r="C176" s="63" t="s">
        <v>264</v>
      </c>
      <c r="D176" s="62">
        <v>2019.0</v>
      </c>
      <c r="E176" s="64" t="s">
        <v>17</v>
      </c>
      <c r="F176" s="64" t="s">
        <v>17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61">
        <v>172.0</v>
      </c>
      <c r="B177" s="62">
        <v>1.19140127E8</v>
      </c>
      <c r="C177" s="63" t="s">
        <v>265</v>
      </c>
      <c r="D177" s="62">
        <v>2019.0</v>
      </c>
      <c r="E177" s="64" t="s">
        <v>17</v>
      </c>
      <c r="F177" s="64" t="s">
        <v>17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61">
        <v>173.0</v>
      </c>
      <c r="B178" s="62">
        <v>1.19140151E8</v>
      </c>
      <c r="C178" s="63" t="s">
        <v>266</v>
      </c>
      <c r="D178" s="62">
        <v>2019.0</v>
      </c>
      <c r="E178" s="62" t="s">
        <v>17</v>
      </c>
      <c r="F178" s="64" t="s">
        <v>17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61">
        <v>174.0</v>
      </c>
      <c r="B179" s="62">
        <v>1.19140152E8</v>
      </c>
      <c r="C179" s="63" t="s">
        <v>267</v>
      </c>
      <c r="D179" s="62">
        <v>2019.0</v>
      </c>
      <c r="E179" s="62" t="s">
        <v>17</v>
      </c>
      <c r="F179" s="64" t="s">
        <v>17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61">
        <v>175.0</v>
      </c>
      <c r="B180" s="62">
        <v>1.19140153E8</v>
      </c>
      <c r="C180" s="63" t="s">
        <v>268</v>
      </c>
      <c r="D180" s="62">
        <v>2019.0</v>
      </c>
      <c r="E180" s="62" t="s">
        <v>17</v>
      </c>
      <c r="F180" s="64" t="s">
        <v>17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61">
        <v>176.0</v>
      </c>
      <c r="B181" s="62">
        <v>1.19140154E8</v>
      </c>
      <c r="C181" s="63" t="s">
        <v>269</v>
      </c>
      <c r="D181" s="62">
        <v>2019.0</v>
      </c>
      <c r="E181" s="62" t="s">
        <v>17</v>
      </c>
      <c r="F181" s="64" t="s">
        <v>17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61">
        <v>177.0</v>
      </c>
      <c r="B182" s="62">
        <v>1.19140155E8</v>
      </c>
      <c r="C182" s="63" t="s">
        <v>270</v>
      </c>
      <c r="D182" s="62">
        <v>2019.0</v>
      </c>
      <c r="E182" s="62" t="s">
        <v>17</v>
      </c>
      <c r="F182" s="64" t="s">
        <v>17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61">
        <v>178.0</v>
      </c>
      <c r="B183" s="62">
        <v>1.19140157E8</v>
      </c>
      <c r="C183" s="63" t="s">
        <v>271</v>
      </c>
      <c r="D183" s="62">
        <v>2019.0</v>
      </c>
      <c r="E183" s="62" t="s">
        <v>17</v>
      </c>
      <c r="F183" s="64" t="s">
        <v>17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61">
        <v>179.0</v>
      </c>
      <c r="B184" s="62">
        <v>1.1914016E8</v>
      </c>
      <c r="C184" s="63" t="s">
        <v>272</v>
      </c>
      <c r="D184" s="62">
        <v>2019.0</v>
      </c>
      <c r="E184" s="62" t="s">
        <v>17</v>
      </c>
      <c r="F184" s="64" t="s">
        <v>17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61">
        <v>180.0</v>
      </c>
      <c r="B185" s="62">
        <v>1.19140161E8</v>
      </c>
      <c r="C185" s="63" t="s">
        <v>273</v>
      </c>
      <c r="D185" s="62">
        <v>2019.0</v>
      </c>
      <c r="E185" s="62" t="s">
        <v>17</v>
      </c>
      <c r="F185" s="64" t="s">
        <v>17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61">
        <v>181.0</v>
      </c>
      <c r="B186" s="62">
        <v>1.19140162E8</v>
      </c>
      <c r="C186" s="63" t="s">
        <v>274</v>
      </c>
      <c r="D186" s="62">
        <v>2019.0</v>
      </c>
      <c r="E186" s="62" t="s">
        <v>17</v>
      </c>
      <c r="F186" s="64" t="s">
        <v>17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61">
        <v>182.0</v>
      </c>
      <c r="B187" s="62">
        <v>1.19140163E8</v>
      </c>
      <c r="C187" s="63" t="s">
        <v>275</v>
      </c>
      <c r="D187" s="62">
        <v>2019.0</v>
      </c>
      <c r="E187" s="62" t="s">
        <v>17</v>
      </c>
      <c r="F187" s="64" t="s">
        <v>17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61">
        <v>183.0</v>
      </c>
      <c r="B188" s="62">
        <v>1.19140221E8</v>
      </c>
      <c r="C188" s="63" t="s">
        <v>276</v>
      </c>
      <c r="D188" s="62">
        <v>2019.0</v>
      </c>
      <c r="E188" s="64" t="s">
        <v>17</v>
      </c>
      <c r="F188" s="64" t="s">
        <v>17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61">
        <v>184.0</v>
      </c>
      <c r="B189" s="79">
        <v>1.19140023E8</v>
      </c>
      <c r="C189" s="80" t="s">
        <v>277</v>
      </c>
      <c r="D189" s="79">
        <v>2019.0</v>
      </c>
      <c r="E189" s="79" t="s">
        <v>38</v>
      </c>
      <c r="F189" s="64" t="s">
        <v>18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61">
        <v>185.0</v>
      </c>
      <c r="B190" s="79">
        <v>1.1914003E8</v>
      </c>
      <c r="C190" s="80" t="s">
        <v>278</v>
      </c>
      <c r="D190" s="79">
        <v>2019.0</v>
      </c>
      <c r="E190" s="79" t="s">
        <v>38</v>
      </c>
      <c r="F190" s="64" t="s">
        <v>18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61">
        <v>186.0</v>
      </c>
      <c r="B191" s="79">
        <v>1.19140217E8</v>
      </c>
      <c r="C191" s="80" t="s">
        <v>279</v>
      </c>
      <c r="D191" s="79">
        <v>2019.0</v>
      </c>
      <c r="E191" s="79" t="s">
        <v>38</v>
      </c>
      <c r="F191" s="64" t="s">
        <v>18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61">
        <v>187.0</v>
      </c>
      <c r="B192" s="68">
        <v>1.19140031E8</v>
      </c>
      <c r="C192" s="69" t="s">
        <v>280</v>
      </c>
      <c r="D192" s="68">
        <v>2019.0</v>
      </c>
      <c r="E192" s="68" t="s">
        <v>36</v>
      </c>
      <c r="F192" s="64" t="s">
        <v>22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61">
        <v>188.0</v>
      </c>
      <c r="B193" s="68">
        <v>1.19140036E8</v>
      </c>
      <c r="C193" s="69" t="s">
        <v>281</v>
      </c>
      <c r="D193" s="68">
        <v>2019.0</v>
      </c>
      <c r="E193" s="68" t="s">
        <v>36</v>
      </c>
      <c r="F193" s="64" t="s">
        <v>22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61">
        <v>189.0</v>
      </c>
      <c r="B194" s="68">
        <v>1.19140038E8</v>
      </c>
      <c r="C194" s="69" t="s">
        <v>282</v>
      </c>
      <c r="D194" s="68">
        <v>2019.0</v>
      </c>
      <c r="E194" s="68" t="s">
        <v>36</v>
      </c>
      <c r="F194" s="64" t="s">
        <v>22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61">
        <v>190.0</v>
      </c>
      <c r="B195" s="68">
        <v>1.1914004E8</v>
      </c>
      <c r="C195" s="69" t="s">
        <v>283</v>
      </c>
      <c r="D195" s="68">
        <v>2019.0</v>
      </c>
      <c r="E195" s="68" t="s">
        <v>36</v>
      </c>
      <c r="F195" s="64" t="s">
        <v>22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61">
        <v>191.0</v>
      </c>
      <c r="B196" s="62">
        <v>1.20140157E8</v>
      </c>
      <c r="C196" s="63" t="s">
        <v>284</v>
      </c>
      <c r="D196" s="62">
        <v>2020.0</v>
      </c>
      <c r="E196" s="62" t="s">
        <v>22</v>
      </c>
      <c r="F196" s="64" t="s">
        <v>22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61">
        <v>192.0</v>
      </c>
      <c r="B197" s="62">
        <v>1.20140158E8</v>
      </c>
      <c r="C197" s="63" t="s">
        <v>285</v>
      </c>
      <c r="D197" s="62">
        <v>2020.0</v>
      </c>
      <c r="E197" s="62" t="s">
        <v>22</v>
      </c>
      <c r="F197" s="64" t="s">
        <v>22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61">
        <v>193.0</v>
      </c>
      <c r="B198" s="62">
        <v>1.20140159E8</v>
      </c>
      <c r="C198" s="63" t="s">
        <v>286</v>
      </c>
      <c r="D198" s="62">
        <v>2020.0</v>
      </c>
      <c r="E198" s="62" t="s">
        <v>22</v>
      </c>
      <c r="F198" s="64" t="s">
        <v>22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61">
        <v>194.0</v>
      </c>
      <c r="B199" s="62">
        <v>1.20140162E8</v>
      </c>
      <c r="C199" s="63" t="s">
        <v>287</v>
      </c>
      <c r="D199" s="62">
        <v>2020.0</v>
      </c>
      <c r="E199" s="62" t="s">
        <v>22</v>
      </c>
      <c r="F199" s="64" t="s">
        <v>22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61">
        <v>195.0</v>
      </c>
      <c r="B200" s="62">
        <v>1.20140163E8</v>
      </c>
      <c r="C200" s="63" t="s">
        <v>288</v>
      </c>
      <c r="D200" s="62">
        <v>2020.0</v>
      </c>
      <c r="E200" s="62" t="s">
        <v>22</v>
      </c>
      <c r="F200" s="64" t="s">
        <v>22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61">
        <v>196.0</v>
      </c>
      <c r="B201" s="62">
        <v>1.20140165E8</v>
      </c>
      <c r="C201" s="63" t="s">
        <v>289</v>
      </c>
      <c r="D201" s="62">
        <v>2020.0</v>
      </c>
      <c r="E201" s="62" t="s">
        <v>22</v>
      </c>
      <c r="F201" s="64" t="s">
        <v>22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61">
        <v>197.0</v>
      </c>
      <c r="B202" s="62">
        <v>1.20140166E8</v>
      </c>
      <c r="C202" s="63" t="s">
        <v>290</v>
      </c>
      <c r="D202" s="62">
        <v>2020.0</v>
      </c>
      <c r="E202" s="62" t="s">
        <v>22</v>
      </c>
      <c r="F202" s="64" t="s">
        <v>22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61">
        <v>198.0</v>
      </c>
      <c r="B203" s="62">
        <v>1.20140167E8</v>
      </c>
      <c r="C203" s="63" t="s">
        <v>291</v>
      </c>
      <c r="D203" s="62">
        <v>2020.0</v>
      </c>
      <c r="E203" s="62" t="s">
        <v>22</v>
      </c>
      <c r="F203" s="64" t="s">
        <v>22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61">
        <v>199.0</v>
      </c>
      <c r="B204" s="62">
        <v>1.20140168E8</v>
      </c>
      <c r="C204" s="63" t="s">
        <v>292</v>
      </c>
      <c r="D204" s="62">
        <v>2020.0</v>
      </c>
      <c r="E204" s="62" t="s">
        <v>22</v>
      </c>
      <c r="F204" s="64" t="s">
        <v>22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61">
        <v>200.0</v>
      </c>
      <c r="B205" s="62">
        <v>1.20140169E8</v>
      </c>
      <c r="C205" s="63" t="s">
        <v>293</v>
      </c>
      <c r="D205" s="62">
        <v>2020.0</v>
      </c>
      <c r="E205" s="62" t="s">
        <v>22</v>
      </c>
      <c r="F205" s="64" t="s">
        <v>22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61">
        <v>201.0</v>
      </c>
      <c r="B206" s="62">
        <v>1.2014017E8</v>
      </c>
      <c r="C206" s="63" t="s">
        <v>294</v>
      </c>
      <c r="D206" s="62">
        <v>2020.0</v>
      </c>
      <c r="E206" s="62" t="s">
        <v>22</v>
      </c>
      <c r="F206" s="64" t="s">
        <v>22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61">
        <v>202.0</v>
      </c>
      <c r="B207" s="62">
        <v>1.20140171E8</v>
      </c>
      <c r="C207" s="63" t="s">
        <v>295</v>
      </c>
      <c r="D207" s="62">
        <v>2020.0</v>
      </c>
      <c r="E207" s="62" t="s">
        <v>22</v>
      </c>
      <c r="F207" s="64" t="s">
        <v>22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61">
        <v>203.0</v>
      </c>
      <c r="B208" s="81">
        <v>1.20140053E8</v>
      </c>
      <c r="C208" s="82" t="s">
        <v>296</v>
      </c>
      <c r="D208" s="81">
        <v>2020.0</v>
      </c>
      <c r="E208" s="81" t="s">
        <v>37</v>
      </c>
      <c r="F208" s="22" t="s">
        <v>25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61">
        <v>204.0</v>
      </c>
      <c r="B209" s="81">
        <v>1.20140055E8</v>
      </c>
      <c r="C209" s="82" t="s">
        <v>297</v>
      </c>
      <c r="D209" s="81">
        <v>2020.0</v>
      </c>
      <c r="E209" s="81" t="s">
        <v>37</v>
      </c>
      <c r="F209" s="22" t="s">
        <v>25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61">
        <v>205.0</v>
      </c>
      <c r="B210" s="81">
        <v>1.20140056E8</v>
      </c>
      <c r="C210" s="82" t="s">
        <v>298</v>
      </c>
      <c r="D210" s="81">
        <v>2020.0</v>
      </c>
      <c r="E210" s="81" t="s">
        <v>37</v>
      </c>
      <c r="F210" s="22" t="s">
        <v>25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61">
        <v>206.0</v>
      </c>
      <c r="B211" s="81">
        <v>1.20140057E8</v>
      </c>
      <c r="C211" s="82" t="s">
        <v>299</v>
      </c>
      <c r="D211" s="81">
        <v>2020.0</v>
      </c>
      <c r="E211" s="81" t="s">
        <v>37</v>
      </c>
      <c r="F211" s="22" t="s">
        <v>25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61">
        <v>207.0</v>
      </c>
      <c r="B212" s="81">
        <v>1.20140059E8</v>
      </c>
      <c r="C212" s="82" t="s">
        <v>300</v>
      </c>
      <c r="D212" s="81">
        <v>2020.0</v>
      </c>
      <c r="E212" s="81" t="s">
        <v>37</v>
      </c>
      <c r="F212" s="22" t="s">
        <v>25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61">
        <v>208.0</v>
      </c>
      <c r="B213" s="81">
        <v>1.2014006E8</v>
      </c>
      <c r="C213" s="82" t="s">
        <v>301</v>
      </c>
      <c r="D213" s="81">
        <v>2020.0</v>
      </c>
      <c r="E213" s="81" t="s">
        <v>37</v>
      </c>
      <c r="F213" s="22" t="s">
        <v>25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61">
        <v>209.0</v>
      </c>
      <c r="B214" s="81">
        <v>1.20140061E8</v>
      </c>
      <c r="C214" s="82" t="s">
        <v>302</v>
      </c>
      <c r="D214" s="81">
        <v>2020.0</v>
      </c>
      <c r="E214" s="81" t="s">
        <v>37</v>
      </c>
      <c r="F214" s="22" t="s">
        <v>25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61">
        <v>210.0</v>
      </c>
      <c r="B215" s="81">
        <v>1.20140063E8</v>
      </c>
      <c r="C215" s="82" t="s">
        <v>303</v>
      </c>
      <c r="D215" s="81">
        <v>2020.0</v>
      </c>
      <c r="E215" s="81" t="s">
        <v>37</v>
      </c>
      <c r="F215" s="22" t="s">
        <v>25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61">
        <v>211.0</v>
      </c>
      <c r="B216" s="81">
        <v>1.20140064E8</v>
      </c>
      <c r="C216" s="82" t="s">
        <v>304</v>
      </c>
      <c r="D216" s="81">
        <v>2020.0</v>
      </c>
      <c r="E216" s="81" t="s">
        <v>37</v>
      </c>
      <c r="F216" s="22" t="s">
        <v>25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61">
        <v>212.0</v>
      </c>
      <c r="B217" s="81">
        <v>1.20140065E8</v>
      </c>
      <c r="C217" s="82" t="s">
        <v>305</v>
      </c>
      <c r="D217" s="81">
        <v>2020.0</v>
      </c>
      <c r="E217" s="81" t="s">
        <v>37</v>
      </c>
      <c r="F217" s="22" t="s">
        <v>25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61">
        <v>213.0</v>
      </c>
      <c r="B218" s="68">
        <v>1.20140124E8</v>
      </c>
      <c r="C218" s="69" t="s">
        <v>306</v>
      </c>
      <c r="D218" s="68">
        <v>2020.0</v>
      </c>
      <c r="E218" s="68" t="s">
        <v>16</v>
      </c>
      <c r="F218" s="64" t="s">
        <v>20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61">
        <v>214.0</v>
      </c>
      <c r="B219" s="68">
        <v>1.20140125E8</v>
      </c>
      <c r="C219" s="69" t="s">
        <v>307</v>
      </c>
      <c r="D219" s="68">
        <v>2020.0</v>
      </c>
      <c r="E219" s="68" t="s">
        <v>16</v>
      </c>
      <c r="F219" s="64" t="s">
        <v>20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61">
        <v>215.0</v>
      </c>
      <c r="B220" s="68">
        <v>1.20140126E8</v>
      </c>
      <c r="C220" s="69" t="s">
        <v>308</v>
      </c>
      <c r="D220" s="68">
        <v>2020.0</v>
      </c>
      <c r="E220" s="68" t="s">
        <v>16</v>
      </c>
      <c r="F220" s="64" t="s">
        <v>20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61">
        <v>216.0</v>
      </c>
      <c r="B221" s="68">
        <v>1.20140127E8</v>
      </c>
      <c r="C221" s="69" t="s">
        <v>309</v>
      </c>
      <c r="D221" s="68">
        <v>2020.0</v>
      </c>
      <c r="E221" s="68" t="s">
        <v>16</v>
      </c>
      <c r="F221" s="64" t="s">
        <v>20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61">
        <v>217.0</v>
      </c>
      <c r="B222" s="68">
        <v>1.20140128E8</v>
      </c>
      <c r="C222" s="69" t="s">
        <v>310</v>
      </c>
      <c r="D222" s="68">
        <v>2020.0</v>
      </c>
      <c r="E222" s="68" t="s">
        <v>16</v>
      </c>
      <c r="F222" s="64" t="s">
        <v>20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61">
        <v>218.0</v>
      </c>
      <c r="B223" s="68">
        <v>1.20140129E8</v>
      </c>
      <c r="C223" s="69" t="s">
        <v>311</v>
      </c>
      <c r="D223" s="68">
        <v>2020.0</v>
      </c>
      <c r="E223" s="68" t="s">
        <v>16</v>
      </c>
      <c r="F223" s="64" t="s">
        <v>20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61">
        <v>219.0</v>
      </c>
      <c r="B224" s="68">
        <v>1.2014013E8</v>
      </c>
      <c r="C224" s="69" t="s">
        <v>312</v>
      </c>
      <c r="D224" s="68">
        <v>2020.0</v>
      </c>
      <c r="E224" s="68" t="s">
        <v>16</v>
      </c>
      <c r="F224" s="64" t="s">
        <v>20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61">
        <v>220.0</v>
      </c>
      <c r="B225" s="68">
        <v>1.20140131E8</v>
      </c>
      <c r="C225" s="69" t="s">
        <v>313</v>
      </c>
      <c r="D225" s="68">
        <v>2020.0</v>
      </c>
      <c r="E225" s="68" t="s">
        <v>16</v>
      </c>
      <c r="F225" s="64" t="s">
        <v>20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61">
        <v>221.0</v>
      </c>
      <c r="B226" s="68">
        <v>1.20140132E8</v>
      </c>
      <c r="C226" s="69" t="s">
        <v>314</v>
      </c>
      <c r="D226" s="68">
        <v>2020.0</v>
      </c>
      <c r="E226" s="68" t="s">
        <v>16</v>
      </c>
      <c r="F226" s="64" t="s">
        <v>20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61">
        <v>222.0</v>
      </c>
      <c r="B227" s="68">
        <v>1.20140134E8</v>
      </c>
      <c r="C227" s="69" t="s">
        <v>315</v>
      </c>
      <c r="D227" s="68">
        <v>2020.0</v>
      </c>
      <c r="E227" s="68" t="s">
        <v>16</v>
      </c>
      <c r="F227" s="64" t="s">
        <v>20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61">
        <v>223.0</v>
      </c>
      <c r="B228" s="68">
        <v>1.20140135E8</v>
      </c>
      <c r="C228" s="69" t="s">
        <v>316</v>
      </c>
      <c r="D228" s="68">
        <v>2020.0</v>
      </c>
      <c r="E228" s="68" t="s">
        <v>16</v>
      </c>
      <c r="F228" s="64" t="s">
        <v>20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61">
        <v>224.0</v>
      </c>
      <c r="B229" s="68">
        <v>1.20140136E8</v>
      </c>
      <c r="C229" s="69" t="s">
        <v>317</v>
      </c>
      <c r="D229" s="68">
        <v>2020.0</v>
      </c>
      <c r="E229" s="68" t="s">
        <v>16</v>
      </c>
      <c r="F229" s="64" t="s">
        <v>20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61">
        <v>225.0</v>
      </c>
      <c r="B230" s="68">
        <v>1.20140137E8</v>
      </c>
      <c r="C230" s="69" t="s">
        <v>318</v>
      </c>
      <c r="D230" s="68">
        <v>2020.0</v>
      </c>
      <c r="E230" s="68" t="s">
        <v>16</v>
      </c>
      <c r="F230" s="64" t="s">
        <v>20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61">
        <v>226.0</v>
      </c>
      <c r="B231" s="68">
        <v>1.20140138E8</v>
      </c>
      <c r="C231" s="69" t="s">
        <v>319</v>
      </c>
      <c r="D231" s="68">
        <v>2020.0</v>
      </c>
      <c r="E231" s="68" t="s">
        <v>16</v>
      </c>
      <c r="F231" s="64" t="s">
        <v>20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61">
        <v>227.0</v>
      </c>
      <c r="B232" s="68">
        <v>1.20140139E8</v>
      </c>
      <c r="C232" s="69" t="s">
        <v>320</v>
      </c>
      <c r="D232" s="68">
        <v>2020.0</v>
      </c>
      <c r="E232" s="68" t="s">
        <v>16</v>
      </c>
      <c r="F232" s="64" t="s">
        <v>20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61">
        <v>228.0</v>
      </c>
      <c r="B233" s="62">
        <v>1.20140174E8</v>
      </c>
      <c r="C233" s="63" t="s">
        <v>321</v>
      </c>
      <c r="D233" s="62">
        <v>2020.0</v>
      </c>
      <c r="E233" s="62" t="s">
        <v>19</v>
      </c>
      <c r="F233" s="64" t="s">
        <v>19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61">
        <v>229.0</v>
      </c>
      <c r="B234" s="62">
        <v>1.20140175E8</v>
      </c>
      <c r="C234" s="63" t="s">
        <v>322</v>
      </c>
      <c r="D234" s="62">
        <v>2020.0</v>
      </c>
      <c r="E234" s="62" t="s">
        <v>19</v>
      </c>
      <c r="F234" s="64" t="s">
        <v>19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61">
        <v>230.0</v>
      </c>
      <c r="B235" s="62">
        <v>1.20140176E8</v>
      </c>
      <c r="C235" s="63" t="s">
        <v>323</v>
      </c>
      <c r="D235" s="62">
        <v>2020.0</v>
      </c>
      <c r="E235" s="62" t="s">
        <v>19</v>
      </c>
      <c r="F235" s="64" t="s">
        <v>19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61">
        <v>231.0</v>
      </c>
      <c r="B236" s="62">
        <v>1.20140177E8</v>
      </c>
      <c r="C236" s="63" t="s">
        <v>324</v>
      </c>
      <c r="D236" s="62">
        <v>2020.0</v>
      </c>
      <c r="E236" s="62" t="s">
        <v>19</v>
      </c>
      <c r="F236" s="64" t="s">
        <v>19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61">
        <v>232.0</v>
      </c>
      <c r="B237" s="62">
        <v>1.20140178E8</v>
      </c>
      <c r="C237" s="63" t="s">
        <v>325</v>
      </c>
      <c r="D237" s="62">
        <v>2020.0</v>
      </c>
      <c r="E237" s="62" t="s">
        <v>19</v>
      </c>
      <c r="F237" s="64" t="s">
        <v>19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61">
        <v>233.0</v>
      </c>
      <c r="B238" s="62">
        <v>1.20140179E8</v>
      </c>
      <c r="C238" s="63" t="s">
        <v>326</v>
      </c>
      <c r="D238" s="62">
        <v>2020.0</v>
      </c>
      <c r="E238" s="62" t="s">
        <v>19</v>
      </c>
      <c r="F238" s="64" t="s">
        <v>19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61">
        <v>234.0</v>
      </c>
      <c r="B239" s="62">
        <v>1.2014018E8</v>
      </c>
      <c r="C239" s="63" t="s">
        <v>327</v>
      </c>
      <c r="D239" s="62">
        <v>2020.0</v>
      </c>
      <c r="E239" s="62" t="s">
        <v>19</v>
      </c>
      <c r="F239" s="64" t="s">
        <v>19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61">
        <v>235.0</v>
      </c>
      <c r="B240" s="62">
        <v>1.20140181E8</v>
      </c>
      <c r="C240" s="63" t="s">
        <v>328</v>
      </c>
      <c r="D240" s="62">
        <v>2020.0</v>
      </c>
      <c r="E240" s="62" t="s">
        <v>19</v>
      </c>
      <c r="F240" s="64" t="s">
        <v>19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61">
        <v>236.0</v>
      </c>
      <c r="B241" s="62">
        <v>1.20140182E8</v>
      </c>
      <c r="C241" s="63" t="s">
        <v>329</v>
      </c>
      <c r="D241" s="62">
        <v>2020.0</v>
      </c>
      <c r="E241" s="62" t="s">
        <v>19</v>
      </c>
      <c r="F241" s="64" t="s">
        <v>19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61">
        <v>237.0</v>
      </c>
      <c r="B242" s="62">
        <v>1.20140183E8</v>
      </c>
      <c r="C242" s="63" t="s">
        <v>330</v>
      </c>
      <c r="D242" s="62">
        <v>2020.0</v>
      </c>
      <c r="E242" s="62" t="s">
        <v>19</v>
      </c>
      <c r="F242" s="64" t="s">
        <v>19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61">
        <v>238.0</v>
      </c>
      <c r="B243" s="62">
        <v>1.20140184E8</v>
      </c>
      <c r="C243" s="63" t="s">
        <v>331</v>
      </c>
      <c r="D243" s="62">
        <v>2020.0</v>
      </c>
      <c r="E243" s="62" t="s">
        <v>19</v>
      </c>
      <c r="F243" s="64" t="s">
        <v>19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61">
        <v>239.0</v>
      </c>
      <c r="B244" s="62">
        <v>1.20140185E8</v>
      </c>
      <c r="C244" s="63" t="s">
        <v>332</v>
      </c>
      <c r="D244" s="62">
        <v>2020.0</v>
      </c>
      <c r="E244" s="62" t="s">
        <v>19</v>
      </c>
      <c r="F244" s="64" t="s">
        <v>19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61">
        <v>240.0</v>
      </c>
      <c r="B245" s="62">
        <v>1.20140186E8</v>
      </c>
      <c r="C245" s="63" t="s">
        <v>333</v>
      </c>
      <c r="D245" s="62">
        <v>2020.0</v>
      </c>
      <c r="E245" s="62" t="s">
        <v>19</v>
      </c>
      <c r="F245" s="64" t="s">
        <v>19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61">
        <v>241.0</v>
      </c>
      <c r="B246" s="62">
        <v>1.20140187E8</v>
      </c>
      <c r="C246" s="63" t="s">
        <v>334</v>
      </c>
      <c r="D246" s="62">
        <v>2020.0</v>
      </c>
      <c r="E246" s="62" t="s">
        <v>19</v>
      </c>
      <c r="F246" s="64" t="s">
        <v>19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61">
        <v>242.0</v>
      </c>
      <c r="B247" s="62">
        <v>1.20140188E8</v>
      </c>
      <c r="C247" s="63" t="s">
        <v>335</v>
      </c>
      <c r="D247" s="62">
        <v>2020.0</v>
      </c>
      <c r="E247" s="62" t="s">
        <v>19</v>
      </c>
      <c r="F247" s="64" t="s">
        <v>19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61">
        <v>243.0</v>
      </c>
      <c r="B248" s="62">
        <v>1.20140189E8</v>
      </c>
      <c r="C248" s="63" t="s">
        <v>336</v>
      </c>
      <c r="D248" s="62">
        <v>2020.0</v>
      </c>
      <c r="E248" s="62" t="s">
        <v>19</v>
      </c>
      <c r="F248" s="64" t="s">
        <v>19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61">
        <v>244.0</v>
      </c>
      <c r="B249" s="62">
        <v>1.2014019E8</v>
      </c>
      <c r="C249" s="63" t="s">
        <v>337</v>
      </c>
      <c r="D249" s="62">
        <v>2020.0</v>
      </c>
      <c r="E249" s="62" t="s">
        <v>19</v>
      </c>
      <c r="F249" s="64" t="s">
        <v>19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61">
        <v>245.0</v>
      </c>
      <c r="B250" s="62">
        <v>1.20140191E8</v>
      </c>
      <c r="C250" s="63" t="s">
        <v>338</v>
      </c>
      <c r="D250" s="62">
        <v>2020.0</v>
      </c>
      <c r="E250" s="62" t="s">
        <v>19</v>
      </c>
      <c r="F250" s="64" t="s">
        <v>19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61">
        <v>246.0</v>
      </c>
      <c r="B251" s="62">
        <v>1.20140192E8</v>
      </c>
      <c r="C251" s="63" t="s">
        <v>339</v>
      </c>
      <c r="D251" s="62">
        <v>2020.0</v>
      </c>
      <c r="E251" s="62" t="s">
        <v>19</v>
      </c>
      <c r="F251" s="64" t="s">
        <v>19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61">
        <v>247.0</v>
      </c>
      <c r="B252" s="83">
        <v>1.20140069E8</v>
      </c>
      <c r="C252" s="84" t="s">
        <v>340</v>
      </c>
      <c r="D252" s="83">
        <v>2020.0</v>
      </c>
      <c r="E252" s="83" t="s">
        <v>40</v>
      </c>
      <c r="F252" s="64" t="s">
        <v>19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61">
        <v>248.0</v>
      </c>
      <c r="B253" s="83">
        <v>1.2014007E8</v>
      </c>
      <c r="C253" s="84" t="s">
        <v>341</v>
      </c>
      <c r="D253" s="83">
        <v>2020.0</v>
      </c>
      <c r="E253" s="83" t="s">
        <v>40</v>
      </c>
      <c r="F253" s="64" t="s">
        <v>19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61">
        <v>249.0</v>
      </c>
      <c r="B254" s="83">
        <v>1.20140071E8</v>
      </c>
      <c r="C254" s="86" t="s">
        <v>342</v>
      </c>
      <c r="D254" s="87">
        <v>2020.0</v>
      </c>
      <c r="E254" s="83" t="s">
        <v>40</v>
      </c>
      <c r="F254" s="64" t="s">
        <v>19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61">
        <v>250.0</v>
      </c>
      <c r="B255" s="83">
        <v>1.20140072E8</v>
      </c>
      <c r="C255" s="84" t="s">
        <v>343</v>
      </c>
      <c r="D255" s="83">
        <v>2020.0</v>
      </c>
      <c r="E255" s="83" t="s">
        <v>40</v>
      </c>
      <c r="F255" s="64" t="s">
        <v>19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61">
        <v>251.0</v>
      </c>
      <c r="B256" s="83">
        <v>1.20140073E8</v>
      </c>
      <c r="C256" s="84" t="s">
        <v>344</v>
      </c>
      <c r="D256" s="83">
        <v>2020.0</v>
      </c>
      <c r="E256" s="83" t="s">
        <v>40</v>
      </c>
      <c r="F256" s="64" t="s">
        <v>19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61">
        <v>252.0</v>
      </c>
      <c r="B257" s="83">
        <v>1.20140075E8</v>
      </c>
      <c r="C257" s="84" t="s">
        <v>345</v>
      </c>
      <c r="D257" s="83">
        <v>2020.0</v>
      </c>
      <c r="E257" s="83" t="s">
        <v>40</v>
      </c>
      <c r="F257" s="64" t="s">
        <v>19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61">
        <v>253.0</v>
      </c>
      <c r="B258" s="83">
        <v>1.20140076E8</v>
      </c>
      <c r="C258" s="84" t="s">
        <v>346</v>
      </c>
      <c r="D258" s="83">
        <v>2020.0</v>
      </c>
      <c r="E258" s="83" t="s">
        <v>40</v>
      </c>
      <c r="F258" s="64" t="s">
        <v>19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61">
        <v>254.0</v>
      </c>
      <c r="B259" s="83">
        <v>1.20140077E8</v>
      </c>
      <c r="C259" s="84" t="s">
        <v>347</v>
      </c>
      <c r="D259" s="83">
        <v>2020.0</v>
      </c>
      <c r="E259" s="83" t="s">
        <v>40</v>
      </c>
      <c r="F259" s="64" t="s">
        <v>19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61">
        <v>255.0</v>
      </c>
      <c r="B260" s="83">
        <v>1.20140078E8</v>
      </c>
      <c r="C260" s="84" t="s">
        <v>348</v>
      </c>
      <c r="D260" s="83">
        <v>2020.0</v>
      </c>
      <c r="E260" s="83" t="s">
        <v>40</v>
      </c>
      <c r="F260" s="64" t="s">
        <v>19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61">
        <v>256.0</v>
      </c>
      <c r="B261" s="83">
        <v>1.20140079E8</v>
      </c>
      <c r="C261" s="84" t="s">
        <v>349</v>
      </c>
      <c r="D261" s="83">
        <v>2020.0</v>
      </c>
      <c r="E261" s="83" t="s">
        <v>40</v>
      </c>
      <c r="F261" s="64" t="s">
        <v>19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61">
        <v>257.0</v>
      </c>
      <c r="B262" s="83">
        <v>1.2014008E8</v>
      </c>
      <c r="C262" s="84" t="s">
        <v>350</v>
      </c>
      <c r="D262" s="83">
        <v>2020.0</v>
      </c>
      <c r="E262" s="83" t="s">
        <v>40</v>
      </c>
      <c r="F262" s="64" t="s">
        <v>19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61">
        <v>258.0</v>
      </c>
      <c r="B263" s="83">
        <v>1.20140081E8</v>
      </c>
      <c r="C263" s="84" t="s">
        <v>351</v>
      </c>
      <c r="D263" s="83">
        <v>2020.0</v>
      </c>
      <c r="E263" s="83" t="s">
        <v>40</v>
      </c>
      <c r="F263" s="64" t="s">
        <v>19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61">
        <v>259.0</v>
      </c>
      <c r="B264" s="83">
        <v>1.20140082E8</v>
      </c>
      <c r="C264" s="84" t="s">
        <v>352</v>
      </c>
      <c r="D264" s="83">
        <v>2020.0</v>
      </c>
      <c r="E264" s="83" t="s">
        <v>40</v>
      </c>
      <c r="F264" s="64" t="s">
        <v>19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61">
        <v>260.0</v>
      </c>
      <c r="B265" s="83">
        <v>1.20140084E8</v>
      </c>
      <c r="C265" s="84" t="s">
        <v>353</v>
      </c>
      <c r="D265" s="83">
        <v>2020.0</v>
      </c>
      <c r="E265" s="83" t="s">
        <v>40</v>
      </c>
      <c r="F265" s="64" t="s">
        <v>19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61">
        <v>261.0</v>
      </c>
      <c r="B266" s="83">
        <v>1.20140085E8</v>
      </c>
      <c r="C266" s="84" t="s">
        <v>354</v>
      </c>
      <c r="D266" s="83">
        <v>2020.0</v>
      </c>
      <c r="E266" s="83" t="s">
        <v>40</v>
      </c>
      <c r="F266" s="64" t="s">
        <v>19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61">
        <v>262.0</v>
      </c>
      <c r="B267" s="73">
        <v>1.20140106E8</v>
      </c>
      <c r="C267" s="74" t="s">
        <v>355</v>
      </c>
      <c r="D267" s="73">
        <v>2020.0</v>
      </c>
      <c r="E267" s="75" t="s">
        <v>107</v>
      </c>
      <c r="F267" s="64" t="s">
        <v>20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61">
        <v>263.0</v>
      </c>
      <c r="B268" s="73">
        <v>1.20140107E8</v>
      </c>
      <c r="C268" s="74" t="s">
        <v>356</v>
      </c>
      <c r="D268" s="73">
        <v>2020.0</v>
      </c>
      <c r="E268" s="75" t="s">
        <v>107</v>
      </c>
      <c r="F268" s="64" t="s">
        <v>20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61">
        <v>264.0</v>
      </c>
      <c r="B269" s="73">
        <v>1.20140108E8</v>
      </c>
      <c r="C269" s="74" t="s">
        <v>357</v>
      </c>
      <c r="D269" s="73">
        <v>2020.0</v>
      </c>
      <c r="E269" s="75" t="s">
        <v>107</v>
      </c>
      <c r="F269" s="64" t="s">
        <v>20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61">
        <v>265.0</v>
      </c>
      <c r="B270" s="73">
        <v>1.20140109E8</v>
      </c>
      <c r="C270" s="74" t="s">
        <v>358</v>
      </c>
      <c r="D270" s="73">
        <v>2020.0</v>
      </c>
      <c r="E270" s="75" t="s">
        <v>107</v>
      </c>
      <c r="F270" s="64" t="s">
        <v>20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61">
        <v>266.0</v>
      </c>
      <c r="B271" s="73">
        <v>1.20140111E8</v>
      </c>
      <c r="C271" s="74" t="s">
        <v>359</v>
      </c>
      <c r="D271" s="73">
        <v>2020.0</v>
      </c>
      <c r="E271" s="75" t="s">
        <v>107</v>
      </c>
      <c r="F271" s="64" t="s">
        <v>20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61">
        <v>267.0</v>
      </c>
      <c r="B272" s="73">
        <v>1.20140112E8</v>
      </c>
      <c r="C272" s="74" t="s">
        <v>360</v>
      </c>
      <c r="D272" s="73">
        <v>2020.0</v>
      </c>
      <c r="E272" s="75" t="s">
        <v>107</v>
      </c>
      <c r="F272" s="64" t="s">
        <v>20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61">
        <v>268.0</v>
      </c>
      <c r="B273" s="73">
        <v>1.20140113E8</v>
      </c>
      <c r="C273" s="74" t="s">
        <v>361</v>
      </c>
      <c r="D273" s="73">
        <v>2020.0</v>
      </c>
      <c r="E273" s="75" t="s">
        <v>107</v>
      </c>
      <c r="F273" s="64" t="s">
        <v>20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61">
        <v>269.0</v>
      </c>
      <c r="B274" s="73">
        <v>1.20140114E8</v>
      </c>
      <c r="C274" s="74" t="s">
        <v>362</v>
      </c>
      <c r="D274" s="73">
        <v>2020.0</v>
      </c>
      <c r="E274" s="75" t="s">
        <v>107</v>
      </c>
      <c r="F274" s="64" t="s">
        <v>20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61">
        <v>270.0</v>
      </c>
      <c r="B275" s="73">
        <v>1.20140116E8</v>
      </c>
      <c r="C275" s="74" t="s">
        <v>363</v>
      </c>
      <c r="D275" s="73">
        <v>2020.0</v>
      </c>
      <c r="E275" s="75" t="s">
        <v>107</v>
      </c>
      <c r="F275" s="64" t="s">
        <v>20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61">
        <v>271.0</v>
      </c>
      <c r="B276" s="73">
        <v>1.20140117E8</v>
      </c>
      <c r="C276" s="74" t="s">
        <v>364</v>
      </c>
      <c r="D276" s="73">
        <v>2020.0</v>
      </c>
      <c r="E276" s="75" t="s">
        <v>107</v>
      </c>
      <c r="F276" s="64" t="s">
        <v>20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61">
        <v>272.0</v>
      </c>
      <c r="B277" s="73">
        <v>1.20140118E8</v>
      </c>
      <c r="C277" s="74" t="s">
        <v>365</v>
      </c>
      <c r="D277" s="73">
        <v>2020.0</v>
      </c>
      <c r="E277" s="75" t="s">
        <v>107</v>
      </c>
      <c r="F277" s="64" t="s">
        <v>20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61">
        <v>273.0</v>
      </c>
      <c r="B278" s="73">
        <v>1.20140119E8</v>
      </c>
      <c r="C278" s="74" t="s">
        <v>366</v>
      </c>
      <c r="D278" s="73">
        <v>2020.0</v>
      </c>
      <c r="E278" s="75" t="s">
        <v>107</v>
      </c>
      <c r="F278" s="64" t="s">
        <v>20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61">
        <v>274.0</v>
      </c>
      <c r="B279" s="73">
        <v>1.2014012E8</v>
      </c>
      <c r="C279" s="74" t="s">
        <v>367</v>
      </c>
      <c r="D279" s="73">
        <v>2020.0</v>
      </c>
      <c r="E279" s="75" t="s">
        <v>107</v>
      </c>
      <c r="F279" s="64" t="s">
        <v>20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61">
        <v>275.0</v>
      </c>
      <c r="B280" s="73">
        <v>1.20140121E8</v>
      </c>
      <c r="C280" s="74" t="s">
        <v>368</v>
      </c>
      <c r="D280" s="73">
        <v>2020.0</v>
      </c>
      <c r="E280" s="75" t="s">
        <v>107</v>
      </c>
      <c r="F280" s="64" t="s">
        <v>20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61">
        <v>276.0</v>
      </c>
      <c r="B281" s="73">
        <v>1.20140122E8</v>
      </c>
      <c r="C281" s="74" t="s">
        <v>369</v>
      </c>
      <c r="D281" s="73">
        <v>2020.0</v>
      </c>
      <c r="E281" s="75" t="s">
        <v>107</v>
      </c>
      <c r="F281" s="64" t="s">
        <v>20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61">
        <v>277.0</v>
      </c>
      <c r="B282" s="62">
        <v>1.20140038E8</v>
      </c>
      <c r="C282" s="63" t="s">
        <v>370</v>
      </c>
      <c r="D282" s="62">
        <v>2020.0</v>
      </c>
      <c r="E282" s="64" t="s">
        <v>24</v>
      </c>
      <c r="F282" s="64" t="s">
        <v>24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61">
        <v>278.0</v>
      </c>
      <c r="B283" s="62">
        <v>1.20140039E8</v>
      </c>
      <c r="C283" s="63" t="s">
        <v>371</v>
      </c>
      <c r="D283" s="62">
        <v>2020.0</v>
      </c>
      <c r="E283" s="64" t="s">
        <v>24</v>
      </c>
      <c r="F283" s="64" t="s">
        <v>24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61">
        <v>279.0</v>
      </c>
      <c r="B284" s="62">
        <v>1.2014004E8</v>
      </c>
      <c r="C284" s="63" t="s">
        <v>372</v>
      </c>
      <c r="D284" s="62">
        <v>2020.0</v>
      </c>
      <c r="E284" s="64" t="s">
        <v>24</v>
      </c>
      <c r="F284" s="64" t="s">
        <v>24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61">
        <v>280.0</v>
      </c>
      <c r="B285" s="62">
        <v>1.20140041E8</v>
      </c>
      <c r="C285" s="63" t="s">
        <v>373</v>
      </c>
      <c r="D285" s="62">
        <v>2020.0</v>
      </c>
      <c r="E285" s="64" t="s">
        <v>24</v>
      </c>
      <c r="F285" s="64" t="s">
        <v>24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61">
        <v>281.0</v>
      </c>
      <c r="B286" s="62">
        <v>1.20140042E8</v>
      </c>
      <c r="C286" s="63" t="s">
        <v>374</v>
      </c>
      <c r="D286" s="62">
        <v>2020.0</v>
      </c>
      <c r="E286" s="64" t="s">
        <v>24</v>
      </c>
      <c r="F286" s="64" t="s">
        <v>24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61">
        <v>282.0</v>
      </c>
      <c r="B287" s="62">
        <v>1.20140043E8</v>
      </c>
      <c r="C287" s="63" t="s">
        <v>375</v>
      </c>
      <c r="D287" s="62">
        <v>2020.0</v>
      </c>
      <c r="E287" s="64" t="s">
        <v>24</v>
      </c>
      <c r="F287" s="64" t="s">
        <v>24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61">
        <v>283.0</v>
      </c>
      <c r="B288" s="62">
        <v>1.20140044E8</v>
      </c>
      <c r="C288" s="63" t="s">
        <v>376</v>
      </c>
      <c r="D288" s="62">
        <v>2020.0</v>
      </c>
      <c r="E288" s="64" t="s">
        <v>24</v>
      </c>
      <c r="F288" s="64" t="s">
        <v>24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61">
        <v>284.0</v>
      </c>
      <c r="B289" s="62">
        <v>1.20140045E8</v>
      </c>
      <c r="C289" s="63" t="s">
        <v>377</v>
      </c>
      <c r="D289" s="62">
        <v>2020.0</v>
      </c>
      <c r="E289" s="64" t="s">
        <v>24</v>
      </c>
      <c r="F289" s="64" t="s">
        <v>24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61">
        <v>285.0</v>
      </c>
      <c r="B290" s="62">
        <v>1.20140046E8</v>
      </c>
      <c r="C290" s="63" t="s">
        <v>378</v>
      </c>
      <c r="D290" s="62">
        <v>2020.0</v>
      </c>
      <c r="E290" s="64" t="s">
        <v>24</v>
      </c>
      <c r="F290" s="64" t="s">
        <v>24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61">
        <v>286.0</v>
      </c>
      <c r="B291" s="62">
        <v>1.20140048E8</v>
      </c>
      <c r="C291" s="63" t="s">
        <v>379</v>
      </c>
      <c r="D291" s="62">
        <v>2020.0</v>
      </c>
      <c r="E291" s="64" t="s">
        <v>24</v>
      </c>
      <c r="F291" s="64" t="s">
        <v>24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61">
        <v>287.0</v>
      </c>
      <c r="B292" s="62">
        <v>1.20140049E8</v>
      </c>
      <c r="C292" s="63" t="s">
        <v>380</v>
      </c>
      <c r="D292" s="62">
        <v>2020.0</v>
      </c>
      <c r="E292" s="64" t="s">
        <v>24</v>
      </c>
      <c r="F292" s="64" t="s">
        <v>24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61">
        <v>288.0</v>
      </c>
      <c r="B293" s="62">
        <v>1.2014005E8</v>
      </c>
      <c r="C293" s="63" t="s">
        <v>381</v>
      </c>
      <c r="D293" s="62">
        <v>2020.0</v>
      </c>
      <c r="E293" s="64" t="s">
        <v>24</v>
      </c>
      <c r="F293" s="64" t="s">
        <v>24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61">
        <v>289.0</v>
      </c>
      <c r="B294" s="62">
        <v>1.2014014E8</v>
      </c>
      <c r="C294" s="63" t="s">
        <v>382</v>
      </c>
      <c r="D294" s="62">
        <v>2020.0</v>
      </c>
      <c r="E294" s="64" t="s">
        <v>24</v>
      </c>
      <c r="F294" s="64" t="s">
        <v>24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61">
        <v>290.0</v>
      </c>
      <c r="B295" s="62">
        <v>1.20140141E8</v>
      </c>
      <c r="C295" s="63" t="s">
        <v>383</v>
      </c>
      <c r="D295" s="62">
        <v>2020.0</v>
      </c>
      <c r="E295" s="64" t="s">
        <v>24</v>
      </c>
      <c r="F295" s="64" t="s">
        <v>24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61">
        <v>291.0</v>
      </c>
      <c r="B296" s="62">
        <v>1.20140142E8</v>
      </c>
      <c r="C296" s="63" t="s">
        <v>384</v>
      </c>
      <c r="D296" s="62">
        <v>2020.0</v>
      </c>
      <c r="E296" s="64" t="s">
        <v>24</v>
      </c>
      <c r="F296" s="64" t="s">
        <v>24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61">
        <v>292.0</v>
      </c>
      <c r="B297" s="62">
        <v>1.20140143E8</v>
      </c>
      <c r="C297" s="63" t="s">
        <v>385</v>
      </c>
      <c r="D297" s="62">
        <v>2020.0</v>
      </c>
      <c r="E297" s="64" t="s">
        <v>24</v>
      </c>
      <c r="F297" s="64" t="s">
        <v>24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61">
        <v>293.0</v>
      </c>
      <c r="B298" s="62">
        <v>1.20140144E8</v>
      </c>
      <c r="C298" s="63" t="s">
        <v>386</v>
      </c>
      <c r="D298" s="62">
        <v>2020.0</v>
      </c>
      <c r="E298" s="64" t="s">
        <v>24</v>
      </c>
      <c r="F298" s="64" t="s">
        <v>24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61">
        <v>294.0</v>
      </c>
      <c r="B299" s="64">
        <v>1.20140145E8</v>
      </c>
      <c r="C299" s="85" t="s">
        <v>387</v>
      </c>
      <c r="D299" s="64">
        <v>2020.0</v>
      </c>
      <c r="E299" s="64" t="s">
        <v>24</v>
      </c>
      <c r="F299" s="64" t="s">
        <v>24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61">
        <v>295.0</v>
      </c>
      <c r="B300" s="62">
        <v>1.20140147E8</v>
      </c>
      <c r="C300" s="63" t="s">
        <v>388</v>
      </c>
      <c r="D300" s="62">
        <v>2020.0</v>
      </c>
      <c r="E300" s="64" t="s">
        <v>24</v>
      </c>
      <c r="F300" s="64" t="s">
        <v>24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61">
        <v>296.0</v>
      </c>
      <c r="B301" s="64">
        <v>1.20140148E8</v>
      </c>
      <c r="C301" s="85" t="s">
        <v>389</v>
      </c>
      <c r="D301" s="64">
        <v>2020.0</v>
      </c>
      <c r="E301" s="64" t="s">
        <v>24</v>
      </c>
      <c r="F301" s="64" t="s">
        <v>24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61">
        <v>297.0</v>
      </c>
      <c r="B302" s="62">
        <v>1.20140149E8</v>
      </c>
      <c r="C302" s="63" t="s">
        <v>390</v>
      </c>
      <c r="D302" s="62">
        <v>2020.0</v>
      </c>
      <c r="E302" s="64" t="s">
        <v>24</v>
      </c>
      <c r="F302" s="64" t="s">
        <v>24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61">
        <v>298.0</v>
      </c>
      <c r="B303" s="62">
        <v>1.2014015E8</v>
      </c>
      <c r="C303" s="63" t="s">
        <v>391</v>
      </c>
      <c r="D303" s="62">
        <v>2020.0</v>
      </c>
      <c r="E303" s="64" t="s">
        <v>24</v>
      </c>
      <c r="F303" s="64" t="s">
        <v>24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61">
        <v>299.0</v>
      </c>
      <c r="B304" s="62">
        <v>1.20140151E8</v>
      </c>
      <c r="C304" s="63" t="s">
        <v>392</v>
      </c>
      <c r="D304" s="62">
        <v>2020.0</v>
      </c>
      <c r="E304" s="64" t="s">
        <v>24</v>
      </c>
      <c r="F304" s="64" t="s">
        <v>24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61">
        <v>300.0</v>
      </c>
      <c r="B305" s="62">
        <v>1.20140152E8</v>
      </c>
      <c r="C305" s="63" t="s">
        <v>393</v>
      </c>
      <c r="D305" s="62">
        <v>2020.0</v>
      </c>
      <c r="E305" s="64" t="s">
        <v>24</v>
      </c>
      <c r="F305" s="64" t="s">
        <v>24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61">
        <v>301.0</v>
      </c>
      <c r="B306" s="62">
        <v>1.20140153E8</v>
      </c>
      <c r="C306" s="63" t="s">
        <v>394</v>
      </c>
      <c r="D306" s="62">
        <v>2020.0</v>
      </c>
      <c r="E306" s="64" t="s">
        <v>24</v>
      </c>
      <c r="F306" s="64" t="s">
        <v>24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61">
        <v>302.0</v>
      </c>
      <c r="B307" s="62">
        <v>1.20140154E8</v>
      </c>
      <c r="C307" s="63" t="s">
        <v>395</v>
      </c>
      <c r="D307" s="62">
        <v>2020.0</v>
      </c>
      <c r="E307" s="64" t="s">
        <v>24</v>
      </c>
      <c r="F307" s="64" t="s">
        <v>24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61">
        <v>303.0</v>
      </c>
      <c r="B308" s="62">
        <v>1.20140155E8</v>
      </c>
      <c r="C308" s="63" t="s">
        <v>396</v>
      </c>
      <c r="D308" s="62">
        <v>2020.0</v>
      </c>
      <c r="E308" s="64" t="s">
        <v>24</v>
      </c>
      <c r="F308" s="64" t="s">
        <v>24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61">
        <v>304.0</v>
      </c>
      <c r="B309" s="62">
        <v>1.20140156E8</v>
      </c>
      <c r="C309" s="63" t="s">
        <v>397</v>
      </c>
      <c r="D309" s="62">
        <v>2020.0</v>
      </c>
      <c r="E309" s="64" t="s">
        <v>24</v>
      </c>
      <c r="F309" s="64" t="s">
        <v>24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61">
        <v>305.0</v>
      </c>
      <c r="B310" s="62">
        <v>1.20140193E8</v>
      </c>
      <c r="C310" s="63" t="s">
        <v>398</v>
      </c>
      <c r="D310" s="62">
        <v>2020.0</v>
      </c>
      <c r="E310" s="62" t="s">
        <v>21</v>
      </c>
      <c r="F310" s="64" t="s">
        <v>21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61">
        <v>306.0</v>
      </c>
      <c r="B311" s="62">
        <v>1.20140194E8</v>
      </c>
      <c r="C311" s="63" t="s">
        <v>399</v>
      </c>
      <c r="D311" s="62">
        <v>2020.0</v>
      </c>
      <c r="E311" s="62" t="s">
        <v>21</v>
      </c>
      <c r="F311" s="64" t="s">
        <v>21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61">
        <v>307.0</v>
      </c>
      <c r="B312" s="62">
        <v>1.20140196E8</v>
      </c>
      <c r="C312" s="63" t="s">
        <v>400</v>
      </c>
      <c r="D312" s="62">
        <v>2020.0</v>
      </c>
      <c r="E312" s="62" t="s">
        <v>21</v>
      </c>
      <c r="F312" s="64" t="s">
        <v>21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61">
        <v>308.0</v>
      </c>
      <c r="B313" s="62">
        <v>1.20140197E8</v>
      </c>
      <c r="C313" s="63" t="s">
        <v>401</v>
      </c>
      <c r="D313" s="62">
        <v>2020.0</v>
      </c>
      <c r="E313" s="62" t="s">
        <v>21</v>
      </c>
      <c r="F313" s="64" t="s">
        <v>21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61">
        <v>309.0</v>
      </c>
      <c r="B314" s="62">
        <v>1.20140198E8</v>
      </c>
      <c r="C314" s="63" t="s">
        <v>402</v>
      </c>
      <c r="D314" s="62">
        <v>2020.0</v>
      </c>
      <c r="E314" s="62" t="s">
        <v>21</v>
      </c>
      <c r="F314" s="64" t="s">
        <v>21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61">
        <v>310.0</v>
      </c>
      <c r="B315" s="62">
        <v>1.20140199E8</v>
      </c>
      <c r="C315" s="63" t="s">
        <v>403</v>
      </c>
      <c r="D315" s="62">
        <v>2020.0</v>
      </c>
      <c r="E315" s="62" t="s">
        <v>21</v>
      </c>
      <c r="F315" s="64" t="s">
        <v>21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61">
        <v>311.0</v>
      </c>
      <c r="B316" s="62">
        <v>1.20140201E8</v>
      </c>
      <c r="C316" s="63" t="s">
        <v>404</v>
      </c>
      <c r="D316" s="62">
        <v>2020.0</v>
      </c>
      <c r="E316" s="62" t="s">
        <v>21</v>
      </c>
      <c r="F316" s="64" t="s">
        <v>21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61">
        <v>312.0</v>
      </c>
      <c r="B317" s="62">
        <v>1.20140203E8</v>
      </c>
      <c r="C317" s="63" t="s">
        <v>405</v>
      </c>
      <c r="D317" s="62">
        <v>2020.0</v>
      </c>
      <c r="E317" s="62" t="s">
        <v>21</v>
      </c>
      <c r="F317" s="64" t="s">
        <v>21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61">
        <v>313.0</v>
      </c>
      <c r="B318" s="62">
        <v>1.20140206E8</v>
      </c>
      <c r="C318" s="63" t="s">
        <v>406</v>
      </c>
      <c r="D318" s="62">
        <v>2020.0</v>
      </c>
      <c r="E318" s="62" t="s">
        <v>21</v>
      </c>
      <c r="F318" s="64" t="s">
        <v>21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61">
        <v>314.0</v>
      </c>
      <c r="B319" s="62">
        <v>1.20140207E8</v>
      </c>
      <c r="C319" s="63" t="s">
        <v>407</v>
      </c>
      <c r="D319" s="62">
        <v>2020.0</v>
      </c>
      <c r="E319" s="62" t="s">
        <v>21</v>
      </c>
      <c r="F319" s="64" t="s">
        <v>21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61">
        <v>315.0</v>
      </c>
      <c r="B320" s="62">
        <v>1.20140208E8</v>
      </c>
      <c r="C320" s="63" t="s">
        <v>408</v>
      </c>
      <c r="D320" s="62">
        <v>2020.0</v>
      </c>
      <c r="E320" s="62" t="s">
        <v>21</v>
      </c>
      <c r="F320" s="64" t="s">
        <v>21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61">
        <v>316.0</v>
      </c>
      <c r="B321" s="62">
        <v>1.20140209E8</v>
      </c>
      <c r="C321" s="63" t="s">
        <v>409</v>
      </c>
      <c r="D321" s="62">
        <v>2020.0</v>
      </c>
      <c r="E321" s="62" t="s">
        <v>21</v>
      </c>
      <c r="F321" s="64" t="s">
        <v>21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61">
        <v>317.0</v>
      </c>
      <c r="B322" s="62">
        <v>1.2014021E8</v>
      </c>
      <c r="C322" s="63" t="s">
        <v>410</v>
      </c>
      <c r="D322" s="62">
        <v>2020.0</v>
      </c>
      <c r="E322" s="62" t="s">
        <v>21</v>
      </c>
      <c r="F322" s="64" t="s">
        <v>21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61">
        <v>318.0</v>
      </c>
      <c r="B323" s="62">
        <v>1.20140212E8</v>
      </c>
      <c r="C323" s="63" t="s">
        <v>411</v>
      </c>
      <c r="D323" s="62">
        <v>2020.0</v>
      </c>
      <c r="E323" s="62" t="s">
        <v>21</v>
      </c>
      <c r="F323" s="64" t="s">
        <v>21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61">
        <v>319.0</v>
      </c>
      <c r="B324" s="62">
        <v>1.20140035E8</v>
      </c>
      <c r="C324" s="63" t="s">
        <v>412</v>
      </c>
      <c r="D324" s="62">
        <v>2020.0</v>
      </c>
      <c r="E324" s="64" t="s">
        <v>23</v>
      </c>
      <c r="F324" s="22" t="s">
        <v>23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61">
        <v>320.0</v>
      </c>
      <c r="B325" s="62">
        <v>1.20140036E8</v>
      </c>
      <c r="C325" s="63" t="s">
        <v>413</v>
      </c>
      <c r="D325" s="62">
        <v>2020.0</v>
      </c>
      <c r="E325" s="64" t="s">
        <v>23</v>
      </c>
      <c r="F325" s="22" t="s">
        <v>23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61">
        <v>321.0</v>
      </c>
      <c r="B326" s="62">
        <v>1.20140037E8</v>
      </c>
      <c r="C326" s="63" t="s">
        <v>414</v>
      </c>
      <c r="D326" s="62">
        <v>2020.0</v>
      </c>
      <c r="E326" s="64" t="s">
        <v>23</v>
      </c>
      <c r="F326" s="22" t="s">
        <v>23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61">
        <v>322.0</v>
      </c>
      <c r="B327" s="62">
        <v>1.20140213E8</v>
      </c>
      <c r="C327" s="63" t="s">
        <v>415</v>
      </c>
      <c r="D327" s="62">
        <v>2020.0</v>
      </c>
      <c r="E327" s="62" t="s">
        <v>18</v>
      </c>
      <c r="F327" s="64" t="s">
        <v>18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61">
        <v>323.0</v>
      </c>
      <c r="B328" s="62">
        <v>1.20140216E8</v>
      </c>
      <c r="C328" s="63" t="s">
        <v>416</v>
      </c>
      <c r="D328" s="62">
        <v>2020.0</v>
      </c>
      <c r="E328" s="62" t="s">
        <v>18</v>
      </c>
      <c r="F328" s="64" t="s">
        <v>18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61">
        <v>324.0</v>
      </c>
      <c r="B329" s="62">
        <v>1.20140217E8</v>
      </c>
      <c r="C329" s="63" t="s">
        <v>417</v>
      </c>
      <c r="D329" s="62">
        <v>2020.0</v>
      </c>
      <c r="E329" s="62" t="s">
        <v>18</v>
      </c>
      <c r="F329" s="64" t="s">
        <v>18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61">
        <v>325.0</v>
      </c>
      <c r="B330" s="62">
        <v>1.20140218E8</v>
      </c>
      <c r="C330" s="63" t="s">
        <v>418</v>
      </c>
      <c r="D330" s="62">
        <v>2020.0</v>
      </c>
      <c r="E330" s="62" t="s">
        <v>18</v>
      </c>
      <c r="F330" s="64" t="s">
        <v>18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61">
        <v>326.0</v>
      </c>
      <c r="B331" s="62">
        <v>1.20140219E8</v>
      </c>
      <c r="C331" s="63" t="s">
        <v>419</v>
      </c>
      <c r="D331" s="62">
        <v>2020.0</v>
      </c>
      <c r="E331" s="62" t="s">
        <v>18</v>
      </c>
      <c r="F331" s="64" t="s">
        <v>18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61">
        <v>327.0</v>
      </c>
      <c r="B332" s="62">
        <v>1.20140221E8</v>
      </c>
      <c r="C332" s="63" t="s">
        <v>420</v>
      </c>
      <c r="D332" s="62">
        <v>2020.0</v>
      </c>
      <c r="E332" s="62" t="s">
        <v>18</v>
      </c>
      <c r="F332" s="64" t="s">
        <v>18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61">
        <v>328.0</v>
      </c>
      <c r="B333" s="62">
        <v>1.20140222E8</v>
      </c>
      <c r="C333" s="63" t="s">
        <v>421</v>
      </c>
      <c r="D333" s="62">
        <v>2020.0</v>
      </c>
      <c r="E333" s="62" t="s">
        <v>18</v>
      </c>
      <c r="F333" s="64" t="s">
        <v>18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61">
        <v>329.0</v>
      </c>
      <c r="B334" s="62">
        <v>1.20140223E8</v>
      </c>
      <c r="C334" s="63" t="s">
        <v>422</v>
      </c>
      <c r="D334" s="62">
        <v>2020.0</v>
      </c>
      <c r="E334" s="62" t="s">
        <v>18</v>
      </c>
      <c r="F334" s="64" t="s">
        <v>18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61">
        <v>330.0</v>
      </c>
      <c r="B335" s="62">
        <v>1.20140224E8</v>
      </c>
      <c r="C335" s="63" t="s">
        <v>423</v>
      </c>
      <c r="D335" s="62">
        <v>2020.0</v>
      </c>
      <c r="E335" s="62" t="s">
        <v>18</v>
      </c>
      <c r="F335" s="64" t="s">
        <v>18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61">
        <v>331.0</v>
      </c>
      <c r="B336" s="62">
        <v>1.20140225E8</v>
      </c>
      <c r="C336" s="63" t="s">
        <v>424</v>
      </c>
      <c r="D336" s="62">
        <v>2020.0</v>
      </c>
      <c r="E336" s="62" t="s">
        <v>18</v>
      </c>
      <c r="F336" s="64" t="s">
        <v>18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61">
        <v>332.0</v>
      </c>
      <c r="B337" s="62">
        <v>1.20140226E8</v>
      </c>
      <c r="C337" s="63" t="s">
        <v>425</v>
      </c>
      <c r="D337" s="62">
        <v>2020.0</v>
      </c>
      <c r="E337" s="62" t="s">
        <v>18</v>
      </c>
      <c r="F337" s="64" t="s">
        <v>18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61">
        <v>333.0</v>
      </c>
      <c r="B338" s="62">
        <v>1.20140227E8</v>
      </c>
      <c r="C338" s="63" t="s">
        <v>426</v>
      </c>
      <c r="D338" s="62">
        <v>2020.0</v>
      </c>
      <c r="E338" s="62" t="s">
        <v>18</v>
      </c>
      <c r="F338" s="64" t="s">
        <v>18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61">
        <v>334.0</v>
      </c>
      <c r="B339" s="62">
        <v>1.20140228E8</v>
      </c>
      <c r="C339" s="63" t="s">
        <v>427</v>
      </c>
      <c r="D339" s="62">
        <v>2020.0</v>
      </c>
      <c r="E339" s="62" t="s">
        <v>18</v>
      </c>
      <c r="F339" s="64" t="s">
        <v>18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61">
        <v>335.0</v>
      </c>
      <c r="B340" s="62">
        <v>1.20140229E8</v>
      </c>
      <c r="C340" s="63" t="s">
        <v>428</v>
      </c>
      <c r="D340" s="62">
        <v>2020.0</v>
      </c>
      <c r="E340" s="62" t="s">
        <v>18</v>
      </c>
      <c r="F340" s="64" t="s">
        <v>18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61">
        <v>336.0</v>
      </c>
      <c r="B341" s="62">
        <v>1.20140231E8</v>
      </c>
      <c r="C341" s="63" t="s">
        <v>429</v>
      </c>
      <c r="D341" s="62">
        <v>2020.0</v>
      </c>
      <c r="E341" s="62" t="s">
        <v>18</v>
      </c>
      <c r="F341" s="64" t="s">
        <v>18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61">
        <v>337.0</v>
      </c>
      <c r="B342" s="62">
        <v>1.20140232E8</v>
      </c>
      <c r="C342" s="63" t="s">
        <v>430</v>
      </c>
      <c r="D342" s="62">
        <v>2020.0</v>
      </c>
      <c r="E342" s="62" t="s">
        <v>18</v>
      </c>
      <c r="F342" s="64" t="s">
        <v>18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61">
        <v>338.0</v>
      </c>
      <c r="B343" s="76">
        <v>1.20140086E8</v>
      </c>
      <c r="C343" s="77" t="s">
        <v>431</v>
      </c>
      <c r="D343" s="76">
        <v>2020.0</v>
      </c>
      <c r="E343" s="76" t="s">
        <v>39</v>
      </c>
      <c r="F343" s="22" t="s">
        <v>23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61">
        <v>339.0</v>
      </c>
      <c r="B344" s="76">
        <v>1.20140087E8</v>
      </c>
      <c r="C344" s="77" t="s">
        <v>432</v>
      </c>
      <c r="D344" s="76">
        <v>2020.0</v>
      </c>
      <c r="E344" s="76" t="s">
        <v>39</v>
      </c>
      <c r="F344" s="22" t="s">
        <v>23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61">
        <v>340.0</v>
      </c>
      <c r="B345" s="76">
        <v>1.20140089E8</v>
      </c>
      <c r="C345" s="77" t="s">
        <v>433</v>
      </c>
      <c r="D345" s="76">
        <v>2020.0</v>
      </c>
      <c r="E345" s="76" t="s">
        <v>39</v>
      </c>
      <c r="F345" s="22" t="s">
        <v>23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61">
        <v>341.0</v>
      </c>
      <c r="B346" s="76">
        <v>1.2014009E8</v>
      </c>
      <c r="C346" s="77" t="s">
        <v>434</v>
      </c>
      <c r="D346" s="76">
        <v>2020.0</v>
      </c>
      <c r="E346" s="76" t="s">
        <v>39</v>
      </c>
      <c r="F346" s="22" t="s">
        <v>23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61">
        <v>342.0</v>
      </c>
      <c r="B347" s="76">
        <v>1.20140092E8</v>
      </c>
      <c r="C347" s="77" t="s">
        <v>435</v>
      </c>
      <c r="D347" s="76">
        <v>2020.0</v>
      </c>
      <c r="E347" s="76" t="s">
        <v>39</v>
      </c>
      <c r="F347" s="22" t="s">
        <v>23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61">
        <v>343.0</v>
      </c>
      <c r="B348" s="76">
        <v>1.20140093E8</v>
      </c>
      <c r="C348" s="77" t="s">
        <v>436</v>
      </c>
      <c r="D348" s="76">
        <v>2020.0</v>
      </c>
      <c r="E348" s="76" t="s">
        <v>39</v>
      </c>
      <c r="F348" s="22" t="s">
        <v>23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61">
        <v>344.0</v>
      </c>
      <c r="B349" s="76">
        <v>1.20140095E8</v>
      </c>
      <c r="C349" s="77" t="s">
        <v>437</v>
      </c>
      <c r="D349" s="76">
        <v>2020.0</v>
      </c>
      <c r="E349" s="76" t="s">
        <v>39</v>
      </c>
      <c r="F349" s="22" t="s">
        <v>23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61">
        <v>345.0</v>
      </c>
      <c r="B350" s="76">
        <v>1.20140096E8</v>
      </c>
      <c r="C350" s="77" t="s">
        <v>438</v>
      </c>
      <c r="D350" s="76">
        <v>2020.0</v>
      </c>
      <c r="E350" s="76" t="s">
        <v>39</v>
      </c>
      <c r="F350" s="22" t="s">
        <v>23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61">
        <v>346.0</v>
      </c>
      <c r="B351" s="76">
        <v>1.20140097E8</v>
      </c>
      <c r="C351" s="77" t="s">
        <v>439</v>
      </c>
      <c r="D351" s="76">
        <v>2020.0</v>
      </c>
      <c r="E351" s="76" t="s">
        <v>39</v>
      </c>
      <c r="F351" s="22" t="s">
        <v>23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61">
        <v>347.0</v>
      </c>
      <c r="B352" s="76">
        <v>1.20140098E8</v>
      </c>
      <c r="C352" s="77" t="s">
        <v>440</v>
      </c>
      <c r="D352" s="76">
        <v>2020.0</v>
      </c>
      <c r="E352" s="76" t="s">
        <v>39</v>
      </c>
      <c r="F352" s="22" t="s">
        <v>23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61">
        <v>348.0</v>
      </c>
      <c r="B353" s="76">
        <v>1.20140101E8</v>
      </c>
      <c r="C353" s="77" t="s">
        <v>441</v>
      </c>
      <c r="D353" s="76">
        <v>2020.0</v>
      </c>
      <c r="E353" s="76" t="s">
        <v>39</v>
      </c>
      <c r="F353" s="22" t="s">
        <v>23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61">
        <v>349.0</v>
      </c>
      <c r="B354" s="76">
        <v>1.20140102E8</v>
      </c>
      <c r="C354" s="77" t="s">
        <v>442</v>
      </c>
      <c r="D354" s="76">
        <v>2020.0</v>
      </c>
      <c r="E354" s="76" t="s">
        <v>39</v>
      </c>
      <c r="F354" s="22" t="s">
        <v>23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61">
        <v>350.0</v>
      </c>
      <c r="B355" s="76">
        <v>1.20140104E8</v>
      </c>
      <c r="C355" s="77" t="s">
        <v>443</v>
      </c>
      <c r="D355" s="76">
        <v>2020.0</v>
      </c>
      <c r="E355" s="76" t="s">
        <v>39</v>
      </c>
      <c r="F355" s="22" t="s">
        <v>23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61">
        <v>351.0</v>
      </c>
      <c r="B356" s="62">
        <v>1.20140233E8</v>
      </c>
      <c r="C356" s="63" t="s">
        <v>444</v>
      </c>
      <c r="D356" s="62">
        <v>2020.0</v>
      </c>
      <c r="E356" s="62" t="s">
        <v>17</v>
      </c>
      <c r="F356" s="64" t="s">
        <v>17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61">
        <v>352.0</v>
      </c>
      <c r="B357" s="62">
        <v>1.20140234E8</v>
      </c>
      <c r="C357" s="63" t="s">
        <v>445</v>
      </c>
      <c r="D357" s="62">
        <v>2020.0</v>
      </c>
      <c r="E357" s="62" t="s">
        <v>17</v>
      </c>
      <c r="F357" s="64" t="s">
        <v>17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61">
        <v>353.0</v>
      </c>
      <c r="B358" s="62">
        <v>1.20140235E8</v>
      </c>
      <c r="C358" s="63" t="s">
        <v>446</v>
      </c>
      <c r="D358" s="62">
        <v>2020.0</v>
      </c>
      <c r="E358" s="62" t="s">
        <v>17</v>
      </c>
      <c r="F358" s="64" t="s">
        <v>17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61">
        <v>354.0</v>
      </c>
      <c r="B359" s="64">
        <v>1.20140236E8</v>
      </c>
      <c r="C359" s="85" t="s">
        <v>447</v>
      </c>
      <c r="D359" s="64">
        <v>2020.0</v>
      </c>
      <c r="E359" s="64" t="s">
        <v>17</v>
      </c>
      <c r="F359" s="64" t="s">
        <v>17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61">
        <v>355.0</v>
      </c>
      <c r="B360" s="62">
        <v>1.20140238E8</v>
      </c>
      <c r="C360" s="63" t="s">
        <v>448</v>
      </c>
      <c r="D360" s="62">
        <v>2020.0</v>
      </c>
      <c r="E360" s="62" t="s">
        <v>17</v>
      </c>
      <c r="F360" s="64" t="s">
        <v>17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61">
        <v>356.0</v>
      </c>
      <c r="B361" s="62">
        <v>1.20140239E8</v>
      </c>
      <c r="C361" s="63" t="s">
        <v>449</v>
      </c>
      <c r="D361" s="62">
        <v>2020.0</v>
      </c>
      <c r="E361" s="62" t="s">
        <v>17</v>
      </c>
      <c r="F361" s="64" t="s">
        <v>17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61">
        <v>357.0</v>
      </c>
      <c r="B362" s="62">
        <v>1.2014024E8</v>
      </c>
      <c r="C362" s="63" t="s">
        <v>450</v>
      </c>
      <c r="D362" s="62">
        <v>2020.0</v>
      </c>
      <c r="E362" s="62" t="s">
        <v>17</v>
      </c>
      <c r="F362" s="64" t="s">
        <v>17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61">
        <v>358.0</v>
      </c>
      <c r="B363" s="62">
        <v>1.20140241E8</v>
      </c>
      <c r="C363" s="63" t="s">
        <v>451</v>
      </c>
      <c r="D363" s="62">
        <v>2020.0</v>
      </c>
      <c r="E363" s="62" t="s">
        <v>17</v>
      </c>
      <c r="F363" s="64" t="s">
        <v>17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61">
        <v>359.0</v>
      </c>
      <c r="B364" s="62">
        <v>1.20140242E8</v>
      </c>
      <c r="C364" s="63" t="s">
        <v>452</v>
      </c>
      <c r="D364" s="62">
        <v>2020.0</v>
      </c>
      <c r="E364" s="62" t="s">
        <v>17</v>
      </c>
      <c r="F364" s="64" t="s">
        <v>17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61">
        <v>360.0</v>
      </c>
      <c r="B365" s="62">
        <v>1.20140243E8</v>
      </c>
      <c r="C365" s="63" t="s">
        <v>453</v>
      </c>
      <c r="D365" s="62">
        <v>2020.0</v>
      </c>
      <c r="E365" s="62" t="s">
        <v>17</v>
      </c>
      <c r="F365" s="64" t="s">
        <v>17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61">
        <v>361.0</v>
      </c>
      <c r="B366" s="62">
        <v>1.20140244E8</v>
      </c>
      <c r="C366" s="63" t="s">
        <v>454</v>
      </c>
      <c r="D366" s="62">
        <v>2020.0</v>
      </c>
      <c r="E366" s="62" t="s">
        <v>17</v>
      </c>
      <c r="F366" s="64" t="s">
        <v>17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61">
        <v>362.0</v>
      </c>
      <c r="B367" s="62">
        <v>1.20140245E8</v>
      </c>
      <c r="C367" s="63" t="s">
        <v>455</v>
      </c>
      <c r="D367" s="62">
        <v>2020.0</v>
      </c>
      <c r="E367" s="62" t="s">
        <v>17</v>
      </c>
      <c r="F367" s="64" t="s">
        <v>17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61">
        <v>363.0</v>
      </c>
      <c r="B368" s="62">
        <v>1.20140248E8</v>
      </c>
      <c r="C368" s="63" t="s">
        <v>456</v>
      </c>
      <c r="D368" s="62">
        <v>2020.0</v>
      </c>
      <c r="E368" s="62" t="s">
        <v>17</v>
      </c>
      <c r="F368" s="64" t="s">
        <v>17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61">
        <v>364.0</v>
      </c>
      <c r="B369" s="62">
        <v>1.20140253E8</v>
      </c>
      <c r="C369" s="63" t="s">
        <v>457</v>
      </c>
      <c r="D369" s="62">
        <v>2020.0</v>
      </c>
      <c r="E369" s="62" t="s">
        <v>17</v>
      </c>
      <c r="F369" s="64" t="s">
        <v>17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61">
        <v>365.0</v>
      </c>
      <c r="B370" s="79">
        <v>1.20140018E8</v>
      </c>
      <c r="C370" s="80" t="s">
        <v>458</v>
      </c>
      <c r="D370" s="79">
        <v>2020.0</v>
      </c>
      <c r="E370" s="79" t="s">
        <v>38</v>
      </c>
      <c r="F370" s="64" t="s">
        <v>18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61">
        <v>366.0</v>
      </c>
      <c r="B371" s="79">
        <v>1.20140019E8</v>
      </c>
      <c r="C371" s="80" t="s">
        <v>459</v>
      </c>
      <c r="D371" s="79">
        <v>2020.0</v>
      </c>
      <c r="E371" s="79" t="s">
        <v>38</v>
      </c>
      <c r="F371" s="64" t="s">
        <v>18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61">
        <v>367.0</v>
      </c>
      <c r="B372" s="79">
        <v>1.2014002E8</v>
      </c>
      <c r="C372" s="80" t="s">
        <v>460</v>
      </c>
      <c r="D372" s="79">
        <v>2020.0</v>
      </c>
      <c r="E372" s="79" t="s">
        <v>38</v>
      </c>
      <c r="F372" s="64" t="s">
        <v>18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61">
        <v>368.0</v>
      </c>
      <c r="B373" s="79">
        <v>1.20140021E8</v>
      </c>
      <c r="C373" s="80" t="s">
        <v>461</v>
      </c>
      <c r="D373" s="79">
        <v>2020.0</v>
      </c>
      <c r="E373" s="79" t="s">
        <v>38</v>
      </c>
      <c r="F373" s="64" t="s">
        <v>18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61">
        <v>369.0</v>
      </c>
      <c r="B374" s="79">
        <v>1.20140022E8</v>
      </c>
      <c r="C374" s="80" t="s">
        <v>462</v>
      </c>
      <c r="D374" s="79">
        <v>2020.0</v>
      </c>
      <c r="E374" s="79" t="s">
        <v>38</v>
      </c>
      <c r="F374" s="64" t="s">
        <v>18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61">
        <v>370.0</v>
      </c>
      <c r="B375" s="79">
        <v>1.20140023E8</v>
      </c>
      <c r="C375" s="80" t="s">
        <v>463</v>
      </c>
      <c r="D375" s="79">
        <v>2020.0</v>
      </c>
      <c r="E375" s="79" t="s">
        <v>38</v>
      </c>
      <c r="F375" s="64" t="s">
        <v>18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61">
        <v>371.0</v>
      </c>
      <c r="B376" s="79">
        <v>1.20140024E8</v>
      </c>
      <c r="C376" s="80" t="s">
        <v>464</v>
      </c>
      <c r="D376" s="79">
        <v>2020.0</v>
      </c>
      <c r="E376" s="79" t="s">
        <v>38</v>
      </c>
      <c r="F376" s="64" t="s">
        <v>18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61">
        <v>372.0</v>
      </c>
      <c r="B377" s="79">
        <v>1.20140025E8</v>
      </c>
      <c r="C377" s="80" t="s">
        <v>465</v>
      </c>
      <c r="D377" s="79">
        <v>2020.0</v>
      </c>
      <c r="E377" s="79" t="s">
        <v>38</v>
      </c>
      <c r="F377" s="64" t="s">
        <v>18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61">
        <v>373.0</v>
      </c>
      <c r="B378" s="79">
        <v>1.20140027E8</v>
      </c>
      <c r="C378" s="80" t="s">
        <v>466</v>
      </c>
      <c r="D378" s="79">
        <v>2020.0</v>
      </c>
      <c r="E378" s="79" t="s">
        <v>38</v>
      </c>
      <c r="F378" s="64" t="s">
        <v>18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61">
        <v>374.0</v>
      </c>
      <c r="B379" s="79">
        <v>1.20140029E8</v>
      </c>
      <c r="C379" s="80" t="s">
        <v>467</v>
      </c>
      <c r="D379" s="79">
        <v>2020.0</v>
      </c>
      <c r="E379" s="79" t="s">
        <v>38</v>
      </c>
      <c r="F379" s="64" t="s">
        <v>18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61">
        <v>375.0</v>
      </c>
      <c r="B380" s="79">
        <v>1.2014003E8</v>
      </c>
      <c r="C380" s="80" t="s">
        <v>468</v>
      </c>
      <c r="D380" s="79">
        <v>2020.0</v>
      </c>
      <c r="E380" s="79" t="s">
        <v>38</v>
      </c>
      <c r="F380" s="64" t="s">
        <v>18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61">
        <v>376.0</v>
      </c>
      <c r="B381" s="79">
        <v>1.20140031E8</v>
      </c>
      <c r="C381" s="80" t="s">
        <v>469</v>
      </c>
      <c r="D381" s="79">
        <v>2020.0</v>
      </c>
      <c r="E381" s="79" t="s">
        <v>38</v>
      </c>
      <c r="F381" s="64" t="s">
        <v>18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61">
        <v>377.0</v>
      </c>
      <c r="B382" s="79">
        <v>1.20140032E8</v>
      </c>
      <c r="C382" s="80" t="s">
        <v>470</v>
      </c>
      <c r="D382" s="79">
        <v>2020.0</v>
      </c>
      <c r="E382" s="79" t="s">
        <v>38</v>
      </c>
      <c r="F382" s="64" t="s">
        <v>18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61">
        <v>378.0</v>
      </c>
      <c r="B383" s="79">
        <v>1.20140033E8</v>
      </c>
      <c r="C383" s="80" t="s">
        <v>471</v>
      </c>
      <c r="D383" s="79">
        <v>2020.0</v>
      </c>
      <c r="E383" s="79" t="s">
        <v>38</v>
      </c>
      <c r="F383" s="64" t="s">
        <v>18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61">
        <v>379.0</v>
      </c>
      <c r="B384" s="79">
        <v>1.20140034E8</v>
      </c>
      <c r="C384" s="80" t="s">
        <v>472</v>
      </c>
      <c r="D384" s="79">
        <v>2020.0</v>
      </c>
      <c r="E384" s="79" t="s">
        <v>38</v>
      </c>
      <c r="F384" s="64" t="s">
        <v>18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61">
        <v>380.0</v>
      </c>
      <c r="B385" s="68">
        <v>1.20140001E8</v>
      </c>
      <c r="C385" s="69" t="s">
        <v>473</v>
      </c>
      <c r="D385" s="68">
        <v>2020.0</v>
      </c>
      <c r="E385" s="68" t="s">
        <v>36</v>
      </c>
      <c r="F385" s="64" t="s">
        <v>22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61">
        <v>381.0</v>
      </c>
      <c r="B386" s="68">
        <v>1.20140002E8</v>
      </c>
      <c r="C386" s="69" t="s">
        <v>474</v>
      </c>
      <c r="D386" s="68">
        <v>2020.0</v>
      </c>
      <c r="E386" s="68" t="s">
        <v>36</v>
      </c>
      <c r="F386" s="64" t="s">
        <v>22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61">
        <v>382.0</v>
      </c>
      <c r="B387" s="68">
        <v>1.20140003E8</v>
      </c>
      <c r="C387" s="69" t="s">
        <v>475</v>
      </c>
      <c r="D387" s="68">
        <v>2020.0</v>
      </c>
      <c r="E387" s="68" t="s">
        <v>36</v>
      </c>
      <c r="F387" s="64" t="s">
        <v>22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61">
        <v>383.0</v>
      </c>
      <c r="B388" s="68">
        <v>1.20140004E8</v>
      </c>
      <c r="C388" s="69" t="s">
        <v>476</v>
      </c>
      <c r="D388" s="68">
        <v>2020.0</v>
      </c>
      <c r="E388" s="68" t="s">
        <v>36</v>
      </c>
      <c r="F388" s="64" t="s">
        <v>22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61">
        <v>384.0</v>
      </c>
      <c r="B389" s="68">
        <v>1.20140005E8</v>
      </c>
      <c r="C389" s="69" t="s">
        <v>477</v>
      </c>
      <c r="D389" s="68">
        <v>2020.0</v>
      </c>
      <c r="E389" s="68" t="s">
        <v>36</v>
      </c>
      <c r="F389" s="64" t="s">
        <v>22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61">
        <v>385.0</v>
      </c>
      <c r="B390" s="68">
        <v>1.20140006E8</v>
      </c>
      <c r="C390" s="69" t="s">
        <v>478</v>
      </c>
      <c r="D390" s="68">
        <v>2020.0</v>
      </c>
      <c r="E390" s="68" t="s">
        <v>36</v>
      </c>
      <c r="F390" s="64" t="s">
        <v>22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61">
        <v>386.0</v>
      </c>
      <c r="B391" s="68">
        <v>1.20140007E8</v>
      </c>
      <c r="C391" s="69" t="s">
        <v>479</v>
      </c>
      <c r="D391" s="68">
        <v>2020.0</v>
      </c>
      <c r="E391" s="68" t="s">
        <v>36</v>
      </c>
      <c r="F391" s="64" t="s">
        <v>22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61">
        <v>387.0</v>
      </c>
      <c r="B392" s="68">
        <v>1.20140008E8</v>
      </c>
      <c r="C392" s="69" t="s">
        <v>480</v>
      </c>
      <c r="D392" s="68">
        <v>2020.0</v>
      </c>
      <c r="E392" s="68" t="s">
        <v>36</v>
      </c>
      <c r="F392" s="64" t="s">
        <v>22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61">
        <v>388.0</v>
      </c>
      <c r="B393" s="68">
        <v>1.20140009E8</v>
      </c>
      <c r="C393" s="69" t="s">
        <v>481</v>
      </c>
      <c r="D393" s="68">
        <v>2020.0</v>
      </c>
      <c r="E393" s="68" t="s">
        <v>36</v>
      </c>
      <c r="F393" s="64" t="s">
        <v>22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61">
        <v>389.0</v>
      </c>
      <c r="B394" s="68">
        <v>1.2014001E8</v>
      </c>
      <c r="C394" s="69" t="s">
        <v>482</v>
      </c>
      <c r="D394" s="68">
        <v>2020.0</v>
      </c>
      <c r="E394" s="68" t="s">
        <v>36</v>
      </c>
      <c r="F394" s="64" t="s">
        <v>22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61">
        <v>390.0</v>
      </c>
      <c r="B395" s="68">
        <v>1.20140011E8</v>
      </c>
      <c r="C395" s="69" t="s">
        <v>483</v>
      </c>
      <c r="D395" s="68">
        <v>2020.0</v>
      </c>
      <c r="E395" s="68" t="s">
        <v>36</v>
      </c>
      <c r="F395" s="64" t="s">
        <v>22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61">
        <v>391.0</v>
      </c>
      <c r="B396" s="68">
        <v>1.20140012E8</v>
      </c>
      <c r="C396" s="69" t="s">
        <v>484</v>
      </c>
      <c r="D396" s="68">
        <v>2020.0</v>
      </c>
      <c r="E396" s="68" t="s">
        <v>36</v>
      </c>
      <c r="F396" s="64" t="s">
        <v>22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61">
        <v>392.0</v>
      </c>
      <c r="B397" s="68">
        <v>1.20140013E8</v>
      </c>
      <c r="C397" s="69" t="s">
        <v>485</v>
      </c>
      <c r="D397" s="68">
        <v>2020.0</v>
      </c>
      <c r="E397" s="68" t="s">
        <v>36</v>
      </c>
      <c r="F397" s="64" t="s">
        <v>22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61">
        <v>393.0</v>
      </c>
      <c r="B398" s="68">
        <v>1.20140014E8</v>
      </c>
      <c r="C398" s="69" t="s">
        <v>486</v>
      </c>
      <c r="D398" s="68">
        <v>2020.0</v>
      </c>
      <c r="E398" s="68" t="s">
        <v>36</v>
      </c>
      <c r="F398" s="64" t="s">
        <v>22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61">
        <v>394.0</v>
      </c>
      <c r="B399" s="68">
        <v>1.20140015E8</v>
      </c>
      <c r="C399" s="69" t="s">
        <v>487</v>
      </c>
      <c r="D399" s="68">
        <v>2020.0</v>
      </c>
      <c r="E399" s="68" t="s">
        <v>36</v>
      </c>
      <c r="F399" s="64" t="s">
        <v>22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61">
        <v>395.0</v>
      </c>
      <c r="B400" s="68">
        <v>1.20140016E8</v>
      </c>
      <c r="C400" s="69" t="s">
        <v>488</v>
      </c>
      <c r="D400" s="68">
        <v>2020.0</v>
      </c>
      <c r="E400" s="68" t="s">
        <v>36</v>
      </c>
      <c r="F400" s="64" t="s">
        <v>22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61">
        <v>396.0</v>
      </c>
      <c r="B401" s="68">
        <v>1.20140017E8</v>
      </c>
      <c r="C401" s="69" t="s">
        <v>489</v>
      </c>
      <c r="D401" s="68">
        <v>2020.0</v>
      </c>
      <c r="E401" s="68" t="s">
        <v>36</v>
      </c>
      <c r="F401" s="64" t="s">
        <v>22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61">
        <v>397.0</v>
      </c>
      <c r="B402" s="88">
        <v>1.21140001E8</v>
      </c>
      <c r="C402" s="89" t="s">
        <v>490</v>
      </c>
      <c r="D402" s="61">
        <v>2021.0</v>
      </c>
      <c r="E402" s="75" t="s">
        <v>36</v>
      </c>
      <c r="F402" s="75" t="s">
        <v>17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61">
        <v>398.0</v>
      </c>
      <c r="B403" s="88">
        <v>1.21140002E8</v>
      </c>
      <c r="C403" s="89" t="s">
        <v>491</v>
      </c>
      <c r="D403" s="61">
        <v>2021.0</v>
      </c>
      <c r="E403" s="75" t="s">
        <v>36</v>
      </c>
      <c r="F403" s="75" t="s">
        <v>17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61">
        <v>399.0</v>
      </c>
      <c r="B404" s="88">
        <v>1.21140003E8</v>
      </c>
      <c r="C404" s="89" t="s">
        <v>492</v>
      </c>
      <c r="D404" s="61">
        <v>2021.0</v>
      </c>
      <c r="E404" s="75" t="s">
        <v>36</v>
      </c>
      <c r="F404" s="75" t="s">
        <v>17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61">
        <v>400.0</v>
      </c>
      <c r="B405" s="88">
        <v>1.21140004E8</v>
      </c>
      <c r="C405" s="89" t="s">
        <v>493</v>
      </c>
      <c r="D405" s="61">
        <v>2021.0</v>
      </c>
      <c r="E405" s="75" t="s">
        <v>36</v>
      </c>
      <c r="F405" s="75" t="s">
        <v>17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61">
        <v>401.0</v>
      </c>
      <c r="B406" s="88">
        <v>1.21140005E8</v>
      </c>
      <c r="C406" s="89" t="s">
        <v>494</v>
      </c>
      <c r="D406" s="61">
        <v>2021.0</v>
      </c>
      <c r="E406" s="75" t="s">
        <v>36</v>
      </c>
      <c r="F406" s="75" t="s">
        <v>17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61">
        <v>402.0</v>
      </c>
      <c r="B407" s="88">
        <v>1.21140007E8</v>
      </c>
      <c r="C407" s="89" t="s">
        <v>495</v>
      </c>
      <c r="D407" s="61">
        <v>2021.0</v>
      </c>
      <c r="E407" s="75" t="s">
        <v>36</v>
      </c>
      <c r="F407" s="75" t="s">
        <v>17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61">
        <v>403.0</v>
      </c>
      <c r="B408" s="88">
        <v>1.21140008E8</v>
      </c>
      <c r="C408" s="89" t="s">
        <v>496</v>
      </c>
      <c r="D408" s="61">
        <v>2021.0</v>
      </c>
      <c r="E408" s="75" t="s">
        <v>36</v>
      </c>
      <c r="F408" s="75" t="s">
        <v>17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61">
        <v>404.0</v>
      </c>
      <c r="B409" s="88">
        <v>1.21140009E8</v>
      </c>
      <c r="C409" s="89" t="s">
        <v>497</v>
      </c>
      <c r="D409" s="61">
        <v>2021.0</v>
      </c>
      <c r="E409" s="75" t="s">
        <v>36</v>
      </c>
      <c r="F409" s="75" t="s">
        <v>17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61">
        <v>405.0</v>
      </c>
      <c r="B410" s="88">
        <v>1.2114001E8</v>
      </c>
      <c r="C410" s="89" t="s">
        <v>498</v>
      </c>
      <c r="D410" s="61">
        <v>2021.0</v>
      </c>
      <c r="E410" s="75" t="s">
        <v>36</v>
      </c>
      <c r="F410" s="75" t="s">
        <v>17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61">
        <v>406.0</v>
      </c>
      <c r="B411" s="88">
        <v>1.21140011E8</v>
      </c>
      <c r="C411" s="89" t="s">
        <v>499</v>
      </c>
      <c r="D411" s="61">
        <v>2021.0</v>
      </c>
      <c r="E411" s="75" t="s">
        <v>36</v>
      </c>
      <c r="F411" s="75" t="s">
        <v>17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61">
        <v>407.0</v>
      </c>
      <c r="B412" s="88">
        <v>1.21140012E8</v>
      </c>
      <c r="C412" s="89" t="s">
        <v>500</v>
      </c>
      <c r="D412" s="61">
        <v>2021.0</v>
      </c>
      <c r="E412" s="75" t="s">
        <v>36</v>
      </c>
      <c r="F412" s="75" t="s">
        <v>17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61">
        <v>408.0</v>
      </c>
      <c r="B413" s="88">
        <v>1.21140013E8</v>
      </c>
      <c r="C413" s="89" t="s">
        <v>501</v>
      </c>
      <c r="D413" s="61">
        <v>2021.0</v>
      </c>
      <c r="E413" s="75" t="s">
        <v>36</v>
      </c>
      <c r="F413" s="75" t="s">
        <v>17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61">
        <v>409.0</v>
      </c>
      <c r="B414" s="88">
        <v>1.21140014E8</v>
      </c>
      <c r="C414" s="89" t="s">
        <v>502</v>
      </c>
      <c r="D414" s="61">
        <v>2021.0</v>
      </c>
      <c r="E414" s="90" t="s">
        <v>17</v>
      </c>
      <c r="F414" s="75" t="s">
        <v>17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61">
        <v>410.0</v>
      </c>
      <c r="B415" s="88">
        <v>1.21140015E8</v>
      </c>
      <c r="C415" s="89" t="s">
        <v>503</v>
      </c>
      <c r="D415" s="61">
        <v>2021.0</v>
      </c>
      <c r="E415" s="90" t="s">
        <v>17</v>
      </c>
      <c r="F415" s="75" t="s">
        <v>17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61">
        <v>411.0</v>
      </c>
      <c r="B416" s="88">
        <v>1.21140016E8</v>
      </c>
      <c r="C416" s="89" t="s">
        <v>504</v>
      </c>
      <c r="D416" s="61">
        <v>2021.0</v>
      </c>
      <c r="E416" s="90" t="s">
        <v>17</v>
      </c>
      <c r="F416" s="75" t="s">
        <v>17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61">
        <v>412.0</v>
      </c>
      <c r="B417" s="88">
        <v>1.21140017E8</v>
      </c>
      <c r="C417" s="89" t="s">
        <v>505</v>
      </c>
      <c r="D417" s="61">
        <v>2021.0</v>
      </c>
      <c r="E417" s="90" t="s">
        <v>17</v>
      </c>
      <c r="F417" s="75" t="s">
        <v>17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61">
        <v>413.0</v>
      </c>
      <c r="B418" s="88">
        <v>1.21140018E8</v>
      </c>
      <c r="C418" s="89" t="s">
        <v>506</v>
      </c>
      <c r="D418" s="61">
        <v>2021.0</v>
      </c>
      <c r="E418" s="90" t="s">
        <v>17</v>
      </c>
      <c r="F418" s="75" t="s">
        <v>17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61">
        <v>414.0</v>
      </c>
      <c r="B419" s="88">
        <v>1.21140019E8</v>
      </c>
      <c r="C419" s="89" t="s">
        <v>507</v>
      </c>
      <c r="D419" s="61">
        <v>2021.0</v>
      </c>
      <c r="E419" s="90" t="s">
        <v>17</v>
      </c>
      <c r="F419" s="75" t="s">
        <v>17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61">
        <v>415.0</v>
      </c>
      <c r="B420" s="88">
        <v>1.2114002E8</v>
      </c>
      <c r="C420" s="89" t="s">
        <v>508</v>
      </c>
      <c r="D420" s="61">
        <v>2021.0</v>
      </c>
      <c r="E420" s="90" t="s">
        <v>17</v>
      </c>
      <c r="F420" s="75" t="s">
        <v>17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61">
        <v>416.0</v>
      </c>
      <c r="B421" s="88">
        <v>1.21140021E8</v>
      </c>
      <c r="C421" s="89" t="s">
        <v>509</v>
      </c>
      <c r="D421" s="61">
        <v>2021.0</v>
      </c>
      <c r="E421" s="90" t="s">
        <v>17</v>
      </c>
      <c r="F421" s="75" t="s">
        <v>17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61">
        <v>417.0</v>
      </c>
      <c r="B422" s="88">
        <v>1.21140022E8</v>
      </c>
      <c r="C422" s="89" t="s">
        <v>510</v>
      </c>
      <c r="D422" s="61">
        <v>2021.0</v>
      </c>
      <c r="E422" s="90" t="s">
        <v>17</v>
      </c>
      <c r="F422" s="75" t="s">
        <v>17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61">
        <v>418.0</v>
      </c>
      <c r="B423" s="88">
        <v>1.21140023E8</v>
      </c>
      <c r="C423" s="89" t="s">
        <v>511</v>
      </c>
      <c r="D423" s="61">
        <v>2021.0</v>
      </c>
      <c r="E423" s="90" t="s">
        <v>17</v>
      </c>
      <c r="F423" s="75" t="s">
        <v>17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61">
        <v>419.0</v>
      </c>
      <c r="B424" s="88">
        <v>1.21140024E8</v>
      </c>
      <c r="C424" s="89" t="s">
        <v>512</v>
      </c>
      <c r="D424" s="61">
        <v>2021.0</v>
      </c>
      <c r="E424" s="90" t="s">
        <v>17</v>
      </c>
      <c r="F424" s="90" t="s">
        <v>21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61">
        <v>420.0</v>
      </c>
      <c r="B425" s="88">
        <v>1.21140025E8</v>
      </c>
      <c r="C425" s="89" t="s">
        <v>513</v>
      </c>
      <c r="D425" s="61">
        <v>2021.0</v>
      </c>
      <c r="E425" s="90" t="s">
        <v>17</v>
      </c>
      <c r="F425" s="90" t="s">
        <v>21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61">
        <v>421.0</v>
      </c>
      <c r="B426" s="88">
        <v>1.21140026E8</v>
      </c>
      <c r="C426" s="89" t="s">
        <v>514</v>
      </c>
      <c r="D426" s="61">
        <v>2021.0</v>
      </c>
      <c r="E426" s="90" t="s">
        <v>17</v>
      </c>
      <c r="F426" s="90" t="s">
        <v>21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61">
        <v>422.0</v>
      </c>
      <c r="B427" s="88">
        <v>1.21140027E8</v>
      </c>
      <c r="C427" s="89" t="s">
        <v>515</v>
      </c>
      <c r="D427" s="61">
        <v>2021.0</v>
      </c>
      <c r="E427" s="90" t="s">
        <v>21</v>
      </c>
      <c r="F427" s="90" t="s">
        <v>21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61">
        <v>423.0</v>
      </c>
      <c r="B428" s="88">
        <v>1.21140028E8</v>
      </c>
      <c r="C428" s="89" t="s">
        <v>516</v>
      </c>
      <c r="D428" s="61">
        <v>2021.0</v>
      </c>
      <c r="E428" s="90" t="s">
        <v>21</v>
      </c>
      <c r="F428" s="90" t="s">
        <v>21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61">
        <v>424.0</v>
      </c>
      <c r="B429" s="88">
        <v>1.21140029E8</v>
      </c>
      <c r="C429" s="89" t="s">
        <v>517</v>
      </c>
      <c r="D429" s="61">
        <v>2021.0</v>
      </c>
      <c r="E429" s="90" t="s">
        <v>21</v>
      </c>
      <c r="F429" s="90" t="s">
        <v>21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61">
        <v>425.0</v>
      </c>
      <c r="B430" s="88">
        <v>1.2114003E8</v>
      </c>
      <c r="C430" s="89" t="s">
        <v>518</v>
      </c>
      <c r="D430" s="61">
        <v>2021.0</v>
      </c>
      <c r="E430" s="90" t="s">
        <v>21</v>
      </c>
      <c r="F430" s="90" t="s">
        <v>21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61">
        <v>426.0</v>
      </c>
      <c r="B431" s="88">
        <v>1.21140031E8</v>
      </c>
      <c r="C431" s="89" t="s">
        <v>519</v>
      </c>
      <c r="D431" s="61">
        <v>2021.0</v>
      </c>
      <c r="E431" s="90" t="s">
        <v>21</v>
      </c>
      <c r="F431" s="90" t="s">
        <v>21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61">
        <v>427.0</v>
      </c>
      <c r="B432" s="88">
        <v>1.21140032E8</v>
      </c>
      <c r="C432" s="89" t="s">
        <v>520</v>
      </c>
      <c r="D432" s="61">
        <v>2021.0</v>
      </c>
      <c r="E432" s="90" t="s">
        <v>21</v>
      </c>
      <c r="F432" s="90" t="s">
        <v>21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61">
        <v>428.0</v>
      </c>
      <c r="B433" s="88">
        <v>1.21140033E8</v>
      </c>
      <c r="C433" s="89" t="s">
        <v>521</v>
      </c>
      <c r="D433" s="61">
        <v>2021.0</v>
      </c>
      <c r="E433" s="90" t="s">
        <v>21</v>
      </c>
      <c r="F433" s="90" t="s">
        <v>21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61">
        <v>429.0</v>
      </c>
      <c r="B434" s="88">
        <v>1.21140034E8</v>
      </c>
      <c r="C434" s="89" t="s">
        <v>522</v>
      </c>
      <c r="D434" s="61">
        <v>2021.0</v>
      </c>
      <c r="E434" s="90" t="s">
        <v>21</v>
      </c>
      <c r="F434" s="90" t="s">
        <v>21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61">
        <v>430.0</v>
      </c>
      <c r="B435" s="88">
        <v>1.21140035E8</v>
      </c>
      <c r="C435" s="89" t="s">
        <v>523</v>
      </c>
      <c r="D435" s="61">
        <v>2021.0</v>
      </c>
      <c r="E435" s="90" t="s">
        <v>21</v>
      </c>
      <c r="F435" s="90" t="s">
        <v>21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61">
        <v>431.0</v>
      </c>
      <c r="B436" s="88">
        <v>1.21140037E8</v>
      </c>
      <c r="C436" s="89" t="s">
        <v>524</v>
      </c>
      <c r="D436" s="61">
        <v>2021.0</v>
      </c>
      <c r="E436" s="90" t="s">
        <v>21</v>
      </c>
      <c r="F436" s="90" t="s">
        <v>21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61">
        <v>432.0</v>
      </c>
      <c r="B437" s="88">
        <v>1.21140038E8</v>
      </c>
      <c r="C437" s="89" t="s">
        <v>525</v>
      </c>
      <c r="D437" s="61">
        <v>2021.0</v>
      </c>
      <c r="E437" s="90" t="s">
        <v>21</v>
      </c>
      <c r="F437" s="90" t="s">
        <v>21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61">
        <v>433.0</v>
      </c>
      <c r="B438" s="88">
        <v>1.21140039E8</v>
      </c>
      <c r="C438" s="89" t="s">
        <v>526</v>
      </c>
      <c r="D438" s="61">
        <v>2021.0</v>
      </c>
      <c r="E438" s="90" t="s">
        <v>21</v>
      </c>
      <c r="F438" s="90" t="s">
        <v>21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61">
        <v>434.0</v>
      </c>
      <c r="B439" s="88">
        <v>1.21140041E8</v>
      </c>
      <c r="C439" s="89" t="s">
        <v>527</v>
      </c>
      <c r="D439" s="61">
        <v>2021.0</v>
      </c>
      <c r="E439" s="75" t="s">
        <v>19</v>
      </c>
      <c r="F439" s="90" t="s">
        <v>21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61">
        <v>435.0</v>
      </c>
      <c r="B440" s="88">
        <v>1.21140042E8</v>
      </c>
      <c r="C440" s="89" t="s">
        <v>528</v>
      </c>
      <c r="D440" s="61">
        <v>2021.0</v>
      </c>
      <c r="E440" s="75" t="s">
        <v>19</v>
      </c>
      <c r="F440" s="90" t="s">
        <v>21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61">
        <v>436.0</v>
      </c>
      <c r="B441" s="88">
        <v>1.21140043E8</v>
      </c>
      <c r="C441" s="89" t="s">
        <v>529</v>
      </c>
      <c r="D441" s="61">
        <v>2021.0</v>
      </c>
      <c r="E441" s="75" t="s">
        <v>19</v>
      </c>
      <c r="F441" s="90" t="s">
        <v>21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61">
        <v>437.0</v>
      </c>
      <c r="B442" s="88">
        <v>1.21140044E8</v>
      </c>
      <c r="C442" s="89" t="s">
        <v>530</v>
      </c>
      <c r="D442" s="61">
        <v>2021.0</v>
      </c>
      <c r="E442" s="75" t="s">
        <v>19</v>
      </c>
      <c r="F442" s="90" t="s">
        <v>21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61">
        <v>438.0</v>
      </c>
      <c r="B443" s="88">
        <v>1.21140045E8</v>
      </c>
      <c r="C443" s="89" t="s">
        <v>531</v>
      </c>
      <c r="D443" s="61">
        <v>2021.0</v>
      </c>
      <c r="E443" s="75" t="s">
        <v>19</v>
      </c>
      <c r="F443" s="90" t="s">
        <v>21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61">
        <v>439.0</v>
      </c>
      <c r="B444" s="88">
        <v>1.21140046E8</v>
      </c>
      <c r="C444" s="89" t="s">
        <v>532</v>
      </c>
      <c r="D444" s="61">
        <v>2021.0</v>
      </c>
      <c r="E444" s="75" t="s">
        <v>19</v>
      </c>
      <c r="F444" s="90" t="s">
        <v>21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61">
        <v>440.0</v>
      </c>
      <c r="B445" s="88">
        <v>1.21140047E8</v>
      </c>
      <c r="C445" s="89" t="s">
        <v>533</v>
      </c>
      <c r="D445" s="61">
        <v>2021.0</v>
      </c>
      <c r="E445" s="75" t="s">
        <v>19</v>
      </c>
      <c r="F445" s="75" t="s">
        <v>19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61">
        <v>441.0</v>
      </c>
      <c r="B446" s="88">
        <v>1.21140048E8</v>
      </c>
      <c r="C446" s="89" t="s">
        <v>534</v>
      </c>
      <c r="D446" s="61">
        <v>2021.0</v>
      </c>
      <c r="E446" s="75" t="s">
        <v>19</v>
      </c>
      <c r="F446" s="75" t="s">
        <v>19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61">
        <v>442.0</v>
      </c>
      <c r="B447" s="88">
        <v>1.21140049E8</v>
      </c>
      <c r="C447" s="89" t="s">
        <v>535</v>
      </c>
      <c r="D447" s="61">
        <v>2021.0</v>
      </c>
      <c r="E447" s="75" t="s">
        <v>19</v>
      </c>
      <c r="F447" s="75" t="s">
        <v>19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61">
        <v>443.0</v>
      </c>
      <c r="B448" s="88">
        <v>1.2114005E8</v>
      </c>
      <c r="C448" s="89" t="s">
        <v>536</v>
      </c>
      <c r="D448" s="61">
        <v>2021.0</v>
      </c>
      <c r="E448" s="75" t="s">
        <v>19</v>
      </c>
      <c r="F448" s="75" t="s">
        <v>19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61">
        <v>444.0</v>
      </c>
      <c r="B449" s="88">
        <v>1.21140051E8</v>
      </c>
      <c r="C449" s="89" t="s">
        <v>537</v>
      </c>
      <c r="D449" s="61">
        <v>2021.0</v>
      </c>
      <c r="E449" s="75" t="s">
        <v>19</v>
      </c>
      <c r="F449" s="75" t="s">
        <v>19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61">
        <v>445.0</v>
      </c>
      <c r="B450" s="88">
        <v>1.21140052E8</v>
      </c>
      <c r="C450" s="89" t="s">
        <v>538</v>
      </c>
      <c r="D450" s="61">
        <v>2021.0</v>
      </c>
      <c r="E450" s="75" t="s">
        <v>19</v>
      </c>
      <c r="F450" s="75" t="s">
        <v>19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61">
        <v>446.0</v>
      </c>
      <c r="B451" s="88">
        <v>1.21140053E8</v>
      </c>
      <c r="C451" s="89" t="s">
        <v>539</v>
      </c>
      <c r="D451" s="61">
        <v>2021.0</v>
      </c>
      <c r="E451" s="90" t="s">
        <v>22</v>
      </c>
      <c r="F451" s="75" t="s">
        <v>19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61">
        <v>447.0</v>
      </c>
      <c r="B452" s="88">
        <v>1.21140054E8</v>
      </c>
      <c r="C452" s="89" t="s">
        <v>540</v>
      </c>
      <c r="D452" s="61">
        <v>2021.0</v>
      </c>
      <c r="E452" s="90" t="s">
        <v>22</v>
      </c>
      <c r="F452" s="75" t="s">
        <v>19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61">
        <v>448.0</v>
      </c>
      <c r="B453" s="88">
        <v>1.21140055E8</v>
      </c>
      <c r="C453" s="89" t="s">
        <v>541</v>
      </c>
      <c r="D453" s="61">
        <v>2021.0</v>
      </c>
      <c r="E453" s="90" t="s">
        <v>22</v>
      </c>
      <c r="F453" s="75" t="s">
        <v>19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61">
        <v>449.0</v>
      </c>
      <c r="B454" s="88">
        <v>1.21140056E8</v>
      </c>
      <c r="C454" s="89" t="s">
        <v>542</v>
      </c>
      <c r="D454" s="61">
        <v>2021.0</v>
      </c>
      <c r="E454" s="90" t="s">
        <v>22</v>
      </c>
      <c r="F454" s="75" t="s">
        <v>19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61">
        <v>450.0</v>
      </c>
      <c r="B455" s="88">
        <v>1.21140057E8</v>
      </c>
      <c r="C455" s="89" t="s">
        <v>543</v>
      </c>
      <c r="D455" s="61">
        <v>2021.0</v>
      </c>
      <c r="E455" s="90" t="s">
        <v>22</v>
      </c>
      <c r="F455" s="75" t="s">
        <v>19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61">
        <v>451.0</v>
      </c>
      <c r="B456" s="88">
        <v>1.21140058E8</v>
      </c>
      <c r="C456" s="89" t="s">
        <v>544</v>
      </c>
      <c r="D456" s="61">
        <v>2021.0</v>
      </c>
      <c r="E456" s="90" t="s">
        <v>22</v>
      </c>
      <c r="F456" s="75" t="s">
        <v>19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61">
        <v>452.0</v>
      </c>
      <c r="B457" s="88">
        <v>1.21140059E8</v>
      </c>
      <c r="C457" s="89" t="s">
        <v>545</v>
      </c>
      <c r="D457" s="61">
        <v>2021.0</v>
      </c>
      <c r="E457" s="90" t="s">
        <v>22</v>
      </c>
      <c r="F457" s="75" t="s">
        <v>19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61">
        <v>453.0</v>
      </c>
      <c r="B458" s="88">
        <v>1.2114006E8</v>
      </c>
      <c r="C458" s="89" t="s">
        <v>546</v>
      </c>
      <c r="D458" s="61">
        <v>2021.0</v>
      </c>
      <c r="E458" s="90" t="s">
        <v>22</v>
      </c>
      <c r="F458" s="75" t="s">
        <v>19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61">
        <v>454.0</v>
      </c>
      <c r="B459" s="88">
        <v>1.21140061E8</v>
      </c>
      <c r="C459" s="89" t="s">
        <v>547</v>
      </c>
      <c r="D459" s="61">
        <v>2021.0</v>
      </c>
      <c r="E459" s="90" t="s">
        <v>22</v>
      </c>
      <c r="F459" s="75" t="s">
        <v>19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61">
        <v>455.0</v>
      </c>
      <c r="B460" s="88">
        <v>1.21140062E8</v>
      </c>
      <c r="C460" s="89" t="s">
        <v>548</v>
      </c>
      <c r="D460" s="61">
        <v>2021.0</v>
      </c>
      <c r="E460" s="90" t="s">
        <v>22</v>
      </c>
      <c r="F460" s="75" t="s">
        <v>19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61">
        <v>456.0</v>
      </c>
      <c r="B461" s="88">
        <v>1.21140063E8</v>
      </c>
      <c r="C461" s="89" t="s">
        <v>549</v>
      </c>
      <c r="D461" s="61">
        <v>2021.0</v>
      </c>
      <c r="E461" s="90" t="s">
        <v>22</v>
      </c>
      <c r="F461" s="75" t="s">
        <v>19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61">
        <v>457.0</v>
      </c>
      <c r="B462" s="88">
        <v>1.21140066E8</v>
      </c>
      <c r="C462" s="89" t="s">
        <v>550</v>
      </c>
      <c r="D462" s="61">
        <v>2021.0</v>
      </c>
      <c r="E462" s="75" t="s">
        <v>18</v>
      </c>
      <c r="F462" s="75" t="s">
        <v>19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61">
        <v>458.0</v>
      </c>
      <c r="B463" s="88">
        <v>1.21140067E8</v>
      </c>
      <c r="C463" s="89" t="s">
        <v>551</v>
      </c>
      <c r="D463" s="61">
        <v>2021.0</v>
      </c>
      <c r="E463" s="75" t="s">
        <v>18</v>
      </c>
      <c r="F463" s="75" t="s">
        <v>19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61">
        <v>459.0</v>
      </c>
      <c r="B464" s="88">
        <v>1.21140068E8</v>
      </c>
      <c r="C464" s="89" t="s">
        <v>552</v>
      </c>
      <c r="D464" s="61">
        <v>2021.0</v>
      </c>
      <c r="E464" s="75" t="s">
        <v>18</v>
      </c>
      <c r="F464" s="75" t="s">
        <v>19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61">
        <v>460.0</v>
      </c>
      <c r="B465" s="88">
        <v>1.21140069E8</v>
      </c>
      <c r="C465" s="89" t="s">
        <v>553</v>
      </c>
      <c r="D465" s="61">
        <v>2021.0</v>
      </c>
      <c r="E465" s="75" t="s">
        <v>18</v>
      </c>
      <c r="F465" s="75" t="s">
        <v>19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61">
        <v>461.0</v>
      </c>
      <c r="B466" s="88">
        <v>1.2114007E8</v>
      </c>
      <c r="C466" s="89" t="s">
        <v>554</v>
      </c>
      <c r="D466" s="61">
        <v>2021.0</v>
      </c>
      <c r="E466" s="75" t="s">
        <v>18</v>
      </c>
      <c r="F466" s="90" t="s">
        <v>22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61">
        <v>462.0</v>
      </c>
      <c r="B467" s="88">
        <v>1.21140071E8</v>
      </c>
      <c r="C467" s="89" t="s">
        <v>555</v>
      </c>
      <c r="D467" s="61">
        <v>2021.0</v>
      </c>
      <c r="E467" s="75" t="s">
        <v>18</v>
      </c>
      <c r="F467" s="90" t="s">
        <v>22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61">
        <v>463.0</v>
      </c>
      <c r="B468" s="88">
        <v>1.21140072E8</v>
      </c>
      <c r="C468" s="89" t="s">
        <v>556</v>
      </c>
      <c r="D468" s="61">
        <v>2021.0</v>
      </c>
      <c r="E468" s="75" t="s">
        <v>18</v>
      </c>
      <c r="F468" s="90" t="s">
        <v>22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61">
        <v>464.0</v>
      </c>
      <c r="B469" s="88">
        <v>1.21140073E8</v>
      </c>
      <c r="C469" s="89" t="s">
        <v>557</v>
      </c>
      <c r="D469" s="61">
        <v>2021.0</v>
      </c>
      <c r="E469" s="75" t="s">
        <v>18</v>
      </c>
      <c r="F469" s="90" t="s">
        <v>22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61">
        <v>465.0</v>
      </c>
      <c r="B470" s="88">
        <v>1.21140074E8</v>
      </c>
      <c r="C470" s="89" t="s">
        <v>558</v>
      </c>
      <c r="D470" s="61">
        <v>2021.0</v>
      </c>
      <c r="E470" s="75" t="s">
        <v>18</v>
      </c>
      <c r="F470" s="90" t="s">
        <v>22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61">
        <v>466.0</v>
      </c>
      <c r="B471" s="88">
        <v>1.21140075E8</v>
      </c>
      <c r="C471" s="89" t="s">
        <v>559</v>
      </c>
      <c r="D471" s="61">
        <v>2021.0</v>
      </c>
      <c r="E471" s="75" t="s">
        <v>18</v>
      </c>
      <c r="F471" s="90" t="s">
        <v>22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61">
        <v>467.0</v>
      </c>
      <c r="B472" s="88">
        <v>1.21140076E8</v>
      </c>
      <c r="C472" s="89" t="s">
        <v>560</v>
      </c>
      <c r="D472" s="61">
        <v>2021.0</v>
      </c>
      <c r="E472" s="75" t="s">
        <v>18</v>
      </c>
      <c r="F472" s="90" t="s">
        <v>22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61">
        <v>468.0</v>
      </c>
      <c r="B473" s="88">
        <v>1.21140077E8</v>
      </c>
      <c r="C473" s="89" t="s">
        <v>561</v>
      </c>
      <c r="D473" s="61">
        <v>2021.0</v>
      </c>
      <c r="E473" s="75" t="s">
        <v>18</v>
      </c>
      <c r="F473" s="90" t="s">
        <v>22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61">
        <v>469.0</v>
      </c>
      <c r="B474" s="88">
        <v>1.21140078E8</v>
      </c>
      <c r="C474" s="89" t="s">
        <v>562</v>
      </c>
      <c r="D474" s="61">
        <v>2021.0</v>
      </c>
      <c r="E474" s="75" t="s">
        <v>18</v>
      </c>
      <c r="F474" s="90" t="s">
        <v>22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61">
        <v>470.0</v>
      </c>
      <c r="B475" s="88">
        <v>1.21140079E8</v>
      </c>
      <c r="C475" s="89" t="s">
        <v>563</v>
      </c>
      <c r="D475" s="61">
        <v>2021.0</v>
      </c>
      <c r="E475" s="75" t="s">
        <v>564</v>
      </c>
      <c r="F475" s="90" t="s">
        <v>22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61">
        <v>471.0</v>
      </c>
      <c r="B476" s="88">
        <v>1.2114008E8</v>
      </c>
      <c r="C476" s="89" t="s">
        <v>565</v>
      </c>
      <c r="D476" s="61">
        <v>2021.0</v>
      </c>
      <c r="E476" s="75" t="s">
        <v>564</v>
      </c>
      <c r="F476" s="90" t="s">
        <v>22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61">
        <v>472.0</v>
      </c>
      <c r="B477" s="88">
        <v>1.21140081E8</v>
      </c>
      <c r="C477" s="89" t="s">
        <v>566</v>
      </c>
      <c r="D477" s="61">
        <v>2021.0</v>
      </c>
      <c r="E477" s="75" t="s">
        <v>564</v>
      </c>
      <c r="F477" s="90" t="s">
        <v>22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61">
        <v>473.0</v>
      </c>
      <c r="B478" s="88">
        <v>1.21140082E8</v>
      </c>
      <c r="C478" s="89" t="s">
        <v>567</v>
      </c>
      <c r="D478" s="61">
        <v>2021.0</v>
      </c>
      <c r="E478" s="75" t="s">
        <v>564</v>
      </c>
      <c r="F478" s="90" t="s">
        <v>22</v>
      </c>
      <c r="G478" s="5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61">
        <v>474.0</v>
      </c>
      <c r="B479" s="88">
        <v>1.21140083E8</v>
      </c>
      <c r="C479" s="89" t="s">
        <v>568</v>
      </c>
      <c r="D479" s="61">
        <v>2021.0</v>
      </c>
      <c r="E479" s="75" t="s">
        <v>564</v>
      </c>
      <c r="F479" s="90" t="s">
        <v>22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61">
        <v>475.0</v>
      </c>
      <c r="B480" s="88">
        <v>1.21140084E8</v>
      </c>
      <c r="C480" s="89" t="s">
        <v>569</v>
      </c>
      <c r="D480" s="61">
        <v>2021.0</v>
      </c>
      <c r="E480" s="75" t="s">
        <v>564</v>
      </c>
      <c r="F480" s="90" t="s">
        <v>22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61">
        <v>476.0</v>
      </c>
      <c r="B481" s="88">
        <v>1.21140085E8</v>
      </c>
      <c r="C481" s="89" t="s">
        <v>570</v>
      </c>
      <c r="D481" s="61">
        <v>2021.0</v>
      </c>
      <c r="E481" s="75" t="s">
        <v>564</v>
      </c>
      <c r="F481" s="90" t="s">
        <v>22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61">
        <v>477.0</v>
      </c>
      <c r="B482" s="88">
        <v>1.21140086E8</v>
      </c>
      <c r="C482" s="89" t="s">
        <v>571</v>
      </c>
      <c r="D482" s="61">
        <v>2021.0</v>
      </c>
      <c r="E482" s="75" t="s">
        <v>564</v>
      </c>
      <c r="F482" s="90" t="s">
        <v>22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61">
        <v>478.0</v>
      </c>
      <c r="B483" s="88">
        <v>1.21140087E8</v>
      </c>
      <c r="C483" s="89" t="s">
        <v>572</v>
      </c>
      <c r="D483" s="61">
        <v>2021.0</v>
      </c>
      <c r="E483" s="75" t="s">
        <v>564</v>
      </c>
      <c r="F483" s="90" t="s">
        <v>22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61">
        <v>479.0</v>
      </c>
      <c r="B484" s="88">
        <v>1.21140088E8</v>
      </c>
      <c r="C484" s="89" t="s">
        <v>573</v>
      </c>
      <c r="D484" s="61">
        <v>2021.0</v>
      </c>
      <c r="E484" s="75" t="s">
        <v>564</v>
      </c>
      <c r="F484" s="90" t="s">
        <v>22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61">
        <v>480.0</v>
      </c>
      <c r="B485" s="88">
        <v>1.21140089E8</v>
      </c>
      <c r="C485" s="89" t="s">
        <v>574</v>
      </c>
      <c r="D485" s="61">
        <v>2021.0</v>
      </c>
      <c r="E485" s="75" t="s">
        <v>564</v>
      </c>
      <c r="F485" s="90" t="s">
        <v>22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61">
        <v>481.0</v>
      </c>
      <c r="B486" s="88">
        <v>1.2114009E8</v>
      </c>
      <c r="C486" s="89" t="s">
        <v>575</v>
      </c>
      <c r="D486" s="61">
        <v>2021.0</v>
      </c>
      <c r="E486" s="75" t="s">
        <v>564</v>
      </c>
      <c r="F486" s="90" t="s">
        <v>22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61">
        <v>482.0</v>
      </c>
      <c r="B487" s="88">
        <v>1.21140091E8</v>
      </c>
      <c r="C487" s="89" t="s">
        <v>576</v>
      </c>
      <c r="D487" s="61">
        <v>2021.0</v>
      </c>
      <c r="E487" s="75" t="s">
        <v>564</v>
      </c>
      <c r="F487" s="90" t="s">
        <v>22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61">
        <v>483.0</v>
      </c>
      <c r="B488" s="88">
        <v>1.21140092E8</v>
      </c>
      <c r="C488" s="89" t="s">
        <v>577</v>
      </c>
      <c r="D488" s="61">
        <v>2021.0</v>
      </c>
      <c r="E488" s="75" t="s">
        <v>128</v>
      </c>
      <c r="F488" s="90" t="s">
        <v>22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61">
        <v>484.0</v>
      </c>
      <c r="B489" s="88">
        <v>1.21140093E8</v>
      </c>
      <c r="C489" s="89" t="s">
        <v>578</v>
      </c>
      <c r="D489" s="61">
        <v>2021.0</v>
      </c>
      <c r="E489" s="75" t="s">
        <v>128</v>
      </c>
      <c r="F489" s="75" t="s">
        <v>18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61">
        <v>485.0</v>
      </c>
      <c r="B490" s="88">
        <v>1.21140095E8</v>
      </c>
      <c r="C490" s="89" t="s">
        <v>579</v>
      </c>
      <c r="D490" s="61">
        <v>2021.0</v>
      </c>
      <c r="E490" s="75" t="s">
        <v>128</v>
      </c>
      <c r="F490" s="75" t="s">
        <v>18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61">
        <v>486.0</v>
      </c>
      <c r="B491" s="88">
        <v>1.21140097E8</v>
      </c>
      <c r="C491" s="89" t="s">
        <v>580</v>
      </c>
      <c r="D491" s="61">
        <v>2021.0</v>
      </c>
      <c r="E491" s="75" t="s">
        <v>128</v>
      </c>
      <c r="F491" s="75" t="s">
        <v>18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61">
        <v>487.0</v>
      </c>
      <c r="B492" s="88">
        <v>1.21140098E8</v>
      </c>
      <c r="C492" s="89" t="s">
        <v>581</v>
      </c>
      <c r="D492" s="61">
        <v>2021.0</v>
      </c>
      <c r="E492" s="75" t="s">
        <v>128</v>
      </c>
      <c r="F492" s="75" t="s">
        <v>18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61">
        <v>488.0</v>
      </c>
      <c r="B493" s="88">
        <v>1.21140099E8</v>
      </c>
      <c r="C493" s="89" t="s">
        <v>582</v>
      </c>
      <c r="D493" s="61">
        <v>2021.0</v>
      </c>
      <c r="E493" s="75" t="s">
        <v>128</v>
      </c>
      <c r="F493" s="75" t="s">
        <v>18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61">
        <v>489.0</v>
      </c>
      <c r="B494" s="88">
        <v>1.211401E8</v>
      </c>
      <c r="C494" s="89" t="s">
        <v>583</v>
      </c>
      <c r="D494" s="61">
        <v>2021.0</v>
      </c>
      <c r="E494" s="75" t="s">
        <v>128</v>
      </c>
      <c r="F494" s="75" t="s">
        <v>18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61">
        <v>490.0</v>
      </c>
      <c r="B495" s="88">
        <v>1.21140101E8</v>
      </c>
      <c r="C495" s="89" t="s">
        <v>584</v>
      </c>
      <c r="D495" s="61">
        <v>2021.0</v>
      </c>
      <c r="E495" s="75" t="s">
        <v>128</v>
      </c>
      <c r="F495" s="75" t="s">
        <v>18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61">
        <v>491.0</v>
      </c>
      <c r="B496" s="88">
        <v>1.21140102E8</v>
      </c>
      <c r="C496" s="89" t="s">
        <v>585</v>
      </c>
      <c r="D496" s="61">
        <v>2021.0</v>
      </c>
      <c r="E496" s="75" t="s">
        <v>128</v>
      </c>
      <c r="F496" s="75" t="s">
        <v>18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61">
        <v>492.0</v>
      </c>
      <c r="B497" s="88">
        <v>1.21140103E8</v>
      </c>
      <c r="C497" s="89" t="s">
        <v>586</v>
      </c>
      <c r="D497" s="61">
        <v>2021.0</v>
      </c>
      <c r="E497" s="75" t="s">
        <v>128</v>
      </c>
      <c r="F497" s="75" t="s">
        <v>18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61">
        <v>493.0</v>
      </c>
      <c r="B498" s="88">
        <v>1.21140105E8</v>
      </c>
      <c r="C498" s="89" t="s">
        <v>587</v>
      </c>
      <c r="D498" s="61">
        <v>2021.0</v>
      </c>
      <c r="E498" s="75" t="s">
        <v>38</v>
      </c>
      <c r="F498" s="75" t="s">
        <v>18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61">
        <v>494.0</v>
      </c>
      <c r="B499" s="88">
        <v>1.21140106E8</v>
      </c>
      <c r="C499" s="89" t="s">
        <v>588</v>
      </c>
      <c r="D499" s="61">
        <v>2021.0</v>
      </c>
      <c r="E499" s="75" t="s">
        <v>38</v>
      </c>
      <c r="F499" s="75" t="s">
        <v>18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61">
        <v>495.0</v>
      </c>
      <c r="B500" s="88">
        <v>1.21140107E8</v>
      </c>
      <c r="C500" s="89" t="s">
        <v>589</v>
      </c>
      <c r="D500" s="61">
        <v>2021.0</v>
      </c>
      <c r="E500" s="75" t="s">
        <v>38</v>
      </c>
      <c r="F500" s="75" t="s">
        <v>18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61">
        <v>496.0</v>
      </c>
      <c r="B501" s="88">
        <v>1.21140108E8</v>
      </c>
      <c r="C501" s="89" t="s">
        <v>590</v>
      </c>
      <c r="D501" s="61">
        <v>2021.0</v>
      </c>
      <c r="E501" s="75" t="s">
        <v>38</v>
      </c>
      <c r="F501" s="75" t="s">
        <v>18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61">
        <v>497.0</v>
      </c>
      <c r="B502" s="88">
        <v>1.21140109E8</v>
      </c>
      <c r="C502" s="89" t="s">
        <v>591</v>
      </c>
      <c r="D502" s="61">
        <v>2021.0</v>
      </c>
      <c r="E502" s="75" t="s">
        <v>38</v>
      </c>
      <c r="F502" s="75" t="s">
        <v>18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61">
        <v>498.0</v>
      </c>
      <c r="B503" s="88">
        <v>1.2114011E8</v>
      </c>
      <c r="C503" s="89" t="s">
        <v>592</v>
      </c>
      <c r="D503" s="61">
        <v>2021.0</v>
      </c>
      <c r="E503" s="75" t="s">
        <v>38</v>
      </c>
      <c r="F503" s="75" t="s">
        <v>18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61">
        <v>499.0</v>
      </c>
      <c r="B504" s="88">
        <v>1.21140111E8</v>
      </c>
      <c r="C504" s="89" t="s">
        <v>593</v>
      </c>
      <c r="D504" s="61">
        <v>2021.0</v>
      </c>
      <c r="E504" s="75" t="s">
        <v>38</v>
      </c>
      <c r="F504" s="75" t="s">
        <v>18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61">
        <v>500.0</v>
      </c>
      <c r="B505" s="88">
        <v>1.21140112E8</v>
      </c>
      <c r="C505" s="89" t="s">
        <v>594</v>
      </c>
      <c r="D505" s="61">
        <v>2021.0</v>
      </c>
      <c r="E505" s="75" t="s">
        <v>38</v>
      </c>
      <c r="F505" s="75" t="s">
        <v>18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61">
        <v>501.0</v>
      </c>
      <c r="B506" s="88">
        <v>1.21140113E8</v>
      </c>
      <c r="C506" s="89" t="s">
        <v>595</v>
      </c>
      <c r="D506" s="61">
        <v>2021.0</v>
      </c>
      <c r="E506" s="75" t="s">
        <v>38</v>
      </c>
      <c r="F506" s="75" t="s">
        <v>18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61">
        <v>502.0</v>
      </c>
      <c r="B507" s="88">
        <v>1.21140114E8</v>
      </c>
      <c r="C507" s="89" t="s">
        <v>596</v>
      </c>
      <c r="D507" s="61">
        <v>2021.0</v>
      </c>
      <c r="E507" s="75" t="s">
        <v>38</v>
      </c>
      <c r="F507" s="75" t="s">
        <v>18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61">
        <v>503.0</v>
      </c>
      <c r="B508" s="88">
        <v>1.21140115E8</v>
      </c>
      <c r="C508" s="89" t="s">
        <v>597</v>
      </c>
      <c r="D508" s="61">
        <v>2021.0</v>
      </c>
      <c r="E508" s="75" t="s">
        <v>38</v>
      </c>
      <c r="F508" s="90" t="s">
        <v>18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61">
        <v>504.0</v>
      </c>
      <c r="B509" s="88">
        <v>1.21140116E8</v>
      </c>
      <c r="C509" s="89" t="s">
        <v>598</v>
      </c>
      <c r="D509" s="61">
        <v>2021.0</v>
      </c>
      <c r="E509" s="75" t="s">
        <v>38</v>
      </c>
      <c r="F509" s="90" t="s">
        <v>20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61">
        <v>505.0</v>
      </c>
      <c r="B510" s="88">
        <v>1.21140117E8</v>
      </c>
      <c r="C510" s="89" t="s">
        <v>599</v>
      </c>
      <c r="D510" s="61">
        <v>2021.0</v>
      </c>
      <c r="E510" s="75" t="s">
        <v>38</v>
      </c>
      <c r="F510" s="90" t="s">
        <v>20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61">
        <v>506.0</v>
      </c>
      <c r="B511" s="88">
        <v>1.21140119E8</v>
      </c>
      <c r="C511" s="89" t="s">
        <v>600</v>
      </c>
      <c r="D511" s="61">
        <v>2021.0</v>
      </c>
      <c r="E511" s="75" t="s">
        <v>39</v>
      </c>
      <c r="F511" s="90" t="s">
        <v>20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61">
        <v>507.0</v>
      </c>
      <c r="B512" s="88">
        <v>1.21140121E8</v>
      </c>
      <c r="C512" s="89" t="s">
        <v>601</v>
      </c>
      <c r="D512" s="61">
        <v>2021.0</v>
      </c>
      <c r="E512" s="75" t="s">
        <v>39</v>
      </c>
      <c r="F512" s="90" t="s">
        <v>20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61">
        <v>508.0</v>
      </c>
      <c r="B513" s="88">
        <v>1.21140122E8</v>
      </c>
      <c r="C513" s="89" t="s">
        <v>602</v>
      </c>
      <c r="D513" s="61">
        <v>2021.0</v>
      </c>
      <c r="E513" s="75" t="s">
        <v>39</v>
      </c>
      <c r="F513" s="90" t="s">
        <v>20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61">
        <v>509.0</v>
      </c>
      <c r="B514" s="88">
        <v>1.21140123E8</v>
      </c>
      <c r="C514" s="89" t="s">
        <v>603</v>
      </c>
      <c r="D514" s="61">
        <v>2021.0</v>
      </c>
      <c r="E514" s="75" t="s">
        <v>39</v>
      </c>
      <c r="F514" s="90" t="s">
        <v>20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61">
        <v>510.0</v>
      </c>
      <c r="B515" s="88">
        <v>1.21140124E8</v>
      </c>
      <c r="C515" s="89" t="s">
        <v>604</v>
      </c>
      <c r="D515" s="61">
        <v>2021.0</v>
      </c>
      <c r="E515" s="75" t="s">
        <v>39</v>
      </c>
      <c r="F515" s="90" t="s">
        <v>20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61">
        <v>511.0</v>
      </c>
      <c r="B516" s="88">
        <v>1.21140125E8</v>
      </c>
      <c r="C516" s="89" t="s">
        <v>605</v>
      </c>
      <c r="D516" s="61">
        <v>2021.0</v>
      </c>
      <c r="E516" s="75" t="s">
        <v>39</v>
      </c>
      <c r="F516" s="90" t="s">
        <v>20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61">
        <v>512.0</v>
      </c>
      <c r="B517" s="88">
        <v>1.21140126E8</v>
      </c>
      <c r="C517" s="89" t="s">
        <v>606</v>
      </c>
      <c r="D517" s="61">
        <v>2021.0</v>
      </c>
      <c r="E517" s="75" t="s">
        <v>39</v>
      </c>
      <c r="F517" s="90" t="s">
        <v>20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61">
        <v>513.0</v>
      </c>
      <c r="B518" s="88">
        <v>1.21140127E8</v>
      </c>
      <c r="C518" s="89" t="s">
        <v>607</v>
      </c>
      <c r="D518" s="61">
        <v>2021.0</v>
      </c>
      <c r="E518" s="75" t="s">
        <v>39</v>
      </c>
      <c r="F518" s="90" t="s">
        <v>20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61">
        <v>514.0</v>
      </c>
      <c r="B519" s="88">
        <v>1.21140128E8</v>
      </c>
      <c r="C519" s="89" t="s">
        <v>608</v>
      </c>
      <c r="D519" s="61">
        <v>2021.0</v>
      </c>
      <c r="E519" s="75" t="s">
        <v>39</v>
      </c>
      <c r="F519" s="90" t="s">
        <v>20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61">
        <v>515.0</v>
      </c>
      <c r="B520" s="88">
        <v>1.21140129E8</v>
      </c>
      <c r="C520" s="89" t="s">
        <v>609</v>
      </c>
      <c r="D520" s="61">
        <v>2021.0</v>
      </c>
      <c r="E520" s="75" t="s">
        <v>39</v>
      </c>
      <c r="F520" s="90" t="s">
        <v>20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61">
        <v>516.0</v>
      </c>
      <c r="B521" s="88">
        <v>1.2114013E8</v>
      </c>
      <c r="C521" s="89" t="s">
        <v>610</v>
      </c>
      <c r="D521" s="61">
        <v>2021.0</v>
      </c>
      <c r="E521" s="75" t="s">
        <v>39</v>
      </c>
      <c r="F521" s="90" t="s">
        <v>20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61">
        <v>517.0</v>
      </c>
      <c r="B522" s="88">
        <v>1.21140131E8</v>
      </c>
      <c r="C522" s="89" t="s">
        <v>611</v>
      </c>
      <c r="D522" s="61">
        <v>2021.0</v>
      </c>
      <c r="E522" s="90" t="s">
        <v>20</v>
      </c>
      <c r="F522" s="90" t="s">
        <v>20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61">
        <v>518.0</v>
      </c>
      <c r="B523" s="88">
        <v>1.21140132E8</v>
      </c>
      <c r="C523" s="89" t="s">
        <v>612</v>
      </c>
      <c r="D523" s="61">
        <v>2021.0</v>
      </c>
      <c r="E523" s="90" t="s">
        <v>20</v>
      </c>
      <c r="F523" s="90" t="s">
        <v>20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61">
        <v>519.0</v>
      </c>
      <c r="B524" s="88">
        <v>1.21140133E8</v>
      </c>
      <c r="C524" s="89" t="s">
        <v>613</v>
      </c>
      <c r="D524" s="61">
        <v>2021.0</v>
      </c>
      <c r="E524" s="90" t="s">
        <v>20</v>
      </c>
      <c r="F524" s="90" t="s">
        <v>20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61">
        <v>520.0</v>
      </c>
      <c r="B525" s="88">
        <v>1.21140134E8</v>
      </c>
      <c r="C525" s="89" t="s">
        <v>614</v>
      </c>
      <c r="D525" s="61">
        <v>2021.0</v>
      </c>
      <c r="E525" s="90" t="s">
        <v>20</v>
      </c>
      <c r="F525" s="90" t="s">
        <v>20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61">
        <v>521.0</v>
      </c>
      <c r="B526" s="88">
        <v>1.21140135E8</v>
      </c>
      <c r="C526" s="89" t="s">
        <v>615</v>
      </c>
      <c r="D526" s="61">
        <v>2021.0</v>
      </c>
      <c r="E526" s="90" t="s">
        <v>20</v>
      </c>
      <c r="F526" s="90" t="s">
        <v>20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61">
        <v>522.0</v>
      </c>
      <c r="B527" s="88">
        <v>1.21140136E8</v>
      </c>
      <c r="C527" s="89" t="s">
        <v>616</v>
      </c>
      <c r="D527" s="61">
        <v>2021.0</v>
      </c>
      <c r="E527" s="90" t="s">
        <v>20</v>
      </c>
      <c r="F527" s="90" t="s">
        <v>20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61">
        <v>523.0</v>
      </c>
      <c r="B528" s="88">
        <v>1.21140137E8</v>
      </c>
      <c r="C528" s="89" t="s">
        <v>617</v>
      </c>
      <c r="D528" s="61">
        <v>2021.0</v>
      </c>
      <c r="E528" s="90" t="s">
        <v>20</v>
      </c>
      <c r="F528" s="90" t="s">
        <v>20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61">
        <v>524.0</v>
      </c>
      <c r="B529" s="88">
        <v>1.21140138E8</v>
      </c>
      <c r="C529" s="89" t="s">
        <v>618</v>
      </c>
      <c r="D529" s="61">
        <v>2021.0</v>
      </c>
      <c r="E529" s="90" t="s">
        <v>20</v>
      </c>
      <c r="F529" s="90" t="s">
        <v>20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61">
        <v>525.0</v>
      </c>
      <c r="B530" s="88">
        <v>1.21140139E8</v>
      </c>
      <c r="C530" s="89" t="s">
        <v>619</v>
      </c>
      <c r="D530" s="61">
        <v>2021.0</v>
      </c>
      <c r="E530" s="90" t="s">
        <v>20</v>
      </c>
      <c r="F530" s="75" t="s">
        <v>24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61">
        <v>526.0</v>
      </c>
      <c r="B531" s="88">
        <v>1.2114014E8</v>
      </c>
      <c r="C531" s="89" t="s">
        <v>620</v>
      </c>
      <c r="D531" s="61">
        <v>2021.0</v>
      </c>
      <c r="E531" s="90" t="s">
        <v>20</v>
      </c>
      <c r="F531" s="75" t="s">
        <v>24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61">
        <v>527.0</v>
      </c>
      <c r="B532" s="88">
        <v>1.21140141E8</v>
      </c>
      <c r="C532" s="89" t="s">
        <v>621</v>
      </c>
      <c r="D532" s="61">
        <v>2021.0</v>
      </c>
      <c r="E532" s="90" t="s">
        <v>20</v>
      </c>
      <c r="F532" s="75" t="s">
        <v>24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61">
        <v>528.0</v>
      </c>
      <c r="B533" s="88">
        <v>1.21140142E8</v>
      </c>
      <c r="C533" s="89" t="s">
        <v>622</v>
      </c>
      <c r="D533" s="61">
        <v>2021.0</v>
      </c>
      <c r="E533" s="90" t="s">
        <v>20</v>
      </c>
      <c r="F533" s="75" t="s">
        <v>24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61">
        <v>529.0</v>
      </c>
      <c r="B534" s="88">
        <v>1.21140143E8</v>
      </c>
      <c r="C534" s="89" t="s">
        <v>623</v>
      </c>
      <c r="D534" s="61">
        <v>2021.0</v>
      </c>
      <c r="E534" s="90" t="s">
        <v>20</v>
      </c>
      <c r="F534" s="75" t="s">
        <v>24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61">
        <v>530.0</v>
      </c>
      <c r="B535" s="88">
        <v>1.21140144E8</v>
      </c>
      <c r="C535" s="89" t="s">
        <v>624</v>
      </c>
      <c r="D535" s="61">
        <v>2021.0</v>
      </c>
      <c r="E535" s="75" t="s">
        <v>625</v>
      </c>
      <c r="F535" s="75" t="s">
        <v>24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61">
        <v>531.0</v>
      </c>
      <c r="B536" s="88">
        <v>1.21140145E8</v>
      </c>
      <c r="C536" s="89" t="s">
        <v>626</v>
      </c>
      <c r="D536" s="61">
        <v>2021.0</v>
      </c>
      <c r="E536" s="75" t="s">
        <v>625</v>
      </c>
      <c r="F536" s="75" t="s">
        <v>24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61">
        <v>532.0</v>
      </c>
      <c r="B537" s="88">
        <v>1.21140146E8</v>
      </c>
      <c r="C537" s="89" t="s">
        <v>627</v>
      </c>
      <c r="D537" s="61">
        <v>2021.0</v>
      </c>
      <c r="E537" s="75" t="s">
        <v>625</v>
      </c>
      <c r="F537" s="75" t="s">
        <v>24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61">
        <v>533.0</v>
      </c>
      <c r="B538" s="88">
        <v>1.21140147E8</v>
      </c>
      <c r="C538" s="89" t="s">
        <v>628</v>
      </c>
      <c r="D538" s="61">
        <v>2021.0</v>
      </c>
      <c r="E538" s="75" t="s">
        <v>625</v>
      </c>
      <c r="F538" s="75" t="s">
        <v>24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61">
        <v>534.0</v>
      </c>
      <c r="B539" s="88">
        <v>1.21140148E8</v>
      </c>
      <c r="C539" s="89" t="s">
        <v>629</v>
      </c>
      <c r="D539" s="61">
        <v>2021.0</v>
      </c>
      <c r="E539" s="75" t="s">
        <v>625</v>
      </c>
      <c r="F539" s="75" t="s">
        <v>24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61">
        <v>535.0</v>
      </c>
      <c r="B540" s="88">
        <v>1.21140149E8</v>
      </c>
      <c r="C540" s="89" t="s">
        <v>630</v>
      </c>
      <c r="D540" s="61">
        <v>2021.0</v>
      </c>
      <c r="E540" s="75" t="s">
        <v>625</v>
      </c>
      <c r="F540" s="75" t="s">
        <v>24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61">
        <v>536.0</v>
      </c>
      <c r="B541" s="88">
        <v>1.2114015E8</v>
      </c>
      <c r="C541" s="89" t="s">
        <v>631</v>
      </c>
      <c r="D541" s="61">
        <v>2021.0</v>
      </c>
      <c r="E541" s="75" t="s">
        <v>625</v>
      </c>
      <c r="F541" s="75" t="s">
        <v>24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61">
        <v>537.0</v>
      </c>
      <c r="B542" s="88">
        <v>1.21140151E8</v>
      </c>
      <c r="C542" s="89" t="s">
        <v>632</v>
      </c>
      <c r="D542" s="61">
        <v>2021.0</v>
      </c>
      <c r="E542" s="75" t="s">
        <v>625</v>
      </c>
      <c r="F542" s="75" t="s">
        <v>24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61">
        <v>538.0</v>
      </c>
      <c r="B543" s="88">
        <v>1.21140152E8</v>
      </c>
      <c r="C543" s="89" t="s">
        <v>633</v>
      </c>
      <c r="D543" s="61">
        <v>2021.0</v>
      </c>
      <c r="E543" s="75" t="s">
        <v>625</v>
      </c>
      <c r="F543" s="75" t="s">
        <v>24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61">
        <v>539.0</v>
      </c>
      <c r="B544" s="88">
        <v>1.21140153E8</v>
      </c>
      <c r="C544" s="89" t="s">
        <v>634</v>
      </c>
      <c r="D544" s="61">
        <v>2021.0</v>
      </c>
      <c r="E544" s="75" t="s">
        <v>625</v>
      </c>
      <c r="F544" s="75" t="s">
        <v>24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61">
        <v>540.0</v>
      </c>
      <c r="B545" s="88">
        <v>1.21140154E8</v>
      </c>
      <c r="C545" s="89" t="s">
        <v>635</v>
      </c>
      <c r="D545" s="61">
        <v>2021.0</v>
      </c>
      <c r="E545" s="75" t="s">
        <v>625</v>
      </c>
      <c r="F545" s="75" t="s">
        <v>24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61">
        <v>541.0</v>
      </c>
      <c r="B546" s="88">
        <v>1.21140155E8</v>
      </c>
      <c r="C546" s="89" t="s">
        <v>636</v>
      </c>
      <c r="D546" s="61">
        <v>2021.0</v>
      </c>
      <c r="E546" s="75" t="s">
        <v>625</v>
      </c>
      <c r="F546" s="75" t="s">
        <v>24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61">
        <v>542.0</v>
      </c>
      <c r="B547" s="88">
        <v>1.21140156E8</v>
      </c>
      <c r="C547" s="89" t="s">
        <v>637</v>
      </c>
      <c r="D547" s="61">
        <v>2021.0</v>
      </c>
      <c r="E547" s="75" t="s">
        <v>625</v>
      </c>
      <c r="F547" s="75" t="s">
        <v>24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61">
        <v>543.0</v>
      </c>
      <c r="B548" s="88">
        <v>1.21140157E8</v>
      </c>
      <c r="C548" s="89" t="s">
        <v>638</v>
      </c>
      <c r="D548" s="61">
        <v>2021.0</v>
      </c>
      <c r="E548" s="75" t="s">
        <v>40</v>
      </c>
      <c r="F548" s="75" t="s">
        <v>24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61">
        <v>544.0</v>
      </c>
      <c r="B549" s="88">
        <v>1.21140158E8</v>
      </c>
      <c r="C549" s="89" t="s">
        <v>639</v>
      </c>
      <c r="D549" s="61">
        <v>2021.0</v>
      </c>
      <c r="E549" s="75" t="s">
        <v>40</v>
      </c>
      <c r="F549" s="75" t="s">
        <v>24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61">
        <v>545.0</v>
      </c>
      <c r="B550" s="88">
        <v>1.21140159E8</v>
      </c>
      <c r="C550" s="89" t="s">
        <v>640</v>
      </c>
      <c r="D550" s="61">
        <v>2021.0</v>
      </c>
      <c r="E550" s="75" t="s">
        <v>40</v>
      </c>
      <c r="F550" s="75" t="s">
        <v>24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61">
        <v>546.0</v>
      </c>
      <c r="B551" s="88">
        <v>1.21140161E8</v>
      </c>
      <c r="C551" s="89" t="s">
        <v>641</v>
      </c>
      <c r="D551" s="61">
        <v>2021.0</v>
      </c>
      <c r="E551" s="75" t="s">
        <v>40</v>
      </c>
      <c r="F551" s="75" t="s">
        <v>24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61">
        <v>547.0</v>
      </c>
      <c r="B552" s="88">
        <v>1.21140162E8</v>
      </c>
      <c r="C552" s="89" t="s">
        <v>642</v>
      </c>
      <c r="D552" s="61">
        <v>2021.0</v>
      </c>
      <c r="E552" s="75" t="s">
        <v>40</v>
      </c>
      <c r="F552" s="22" t="s">
        <v>23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61">
        <v>548.0</v>
      </c>
      <c r="B553" s="88">
        <v>1.21140163E8</v>
      </c>
      <c r="C553" s="89" t="s">
        <v>643</v>
      </c>
      <c r="D553" s="61">
        <v>2021.0</v>
      </c>
      <c r="E553" s="75" t="s">
        <v>40</v>
      </c>
      <c r="F553" s="22" t="s">
        <v>23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61">
        <v>549.0</v>
      </c>
      <c r="B554" s="88">
        <v>1.21140164E8</v>
      </c>
      <c r="C554" s="89" t="s">
        <v>644</v>
      </c>
      <c r="D554" s="61">
        <v>2021.0</v>
      </c>
      <c r="E554" s="75" t="s">
        <v>40</v>
      </c>
      <c r="F554" s="22" t="s">
        <v>23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61">
        <v>550.0</v>
      </c>
      <c r="B555" s="88">
        <v>1.21140165E8</v>
      </c>
      <c r="C555" s="89" t="s">
        <v>645</v>
      </c>
      <c r="D555" s="61">
        <v>2021.0</v>
      </c>
      <c r="E555" s="75" t="s">
        <v>40</v>
      </c>
      <c r="F555" s="22" t="s">
        <v>23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61">
        <v>551.0</v>
      </c>
      <c r="B556" s="88">
        <v>1.21140166E8</v>
      </c>
      <c r="C556" s="89" t="s">
        <v>646</v>
      </c>
      <c r="D556" s="61">
        <v>2021.0</v>
      </c>
      <c r="E556" s="75" t="s">
        <v>40</v>
      </c>
      <c r="F556" s="22" t="s">
        <v>23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61">
        <v>552.0</v>
      </c>
      <c r="B557" s="88">
        <v>1.21140167E8</v>
      </c>
      <c r="C557" s="89" t="s">
        <v>647</v>
      </c>
      <c r="D557" s="61">
        <v>2021.0</v>
      </c>
      <c r="E557" s="75" t="s">
        <v>40</v>
      </c>
      <c r="F557" s="22" t="s">
        <v>23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61">
        <v>553.0</v>
      </c>
      <c r="B558" s="88">
        <v>1.21140168E8</v>
      </c>
      <c r="C558" s="89" t="s">
        <v>648</v>
      </c>
      <c r="D558" s="61">
        <v>2021.0</v>
      </c>
      <c r="E558" s="75" t="s">
        <v>40</v>
      </c>
      <c r="F558" s="22" t="s">
        <v>23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61">
        <v>554.0</v>
      </c>
      <c r="B559" s="88">
        <v>1.21140169E8</v>
      </c>
      <c r="C559" s="89" t="s">
        <v>649</v>
      </c>
      <c r="D559" s="61">
        <v>2021.0</v>
      </c>
      <c r="E559" s="75" t="s">
        <v>40</v>
      </c>
      <c r="F559" s="22" t="s">
        <v>23</v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61">
        <v>555.0</v>
      </c>
      <c r="B560" s="88">
        <v>1.2114017E8</v>
      </c>
      <c r="C560" s="89" t="s">
        <v>650</v>
      </c>
      <c r="D560" s="61">
        <v>2021.0</v>
      </c>
      <c r="E560" s="75" t="s">
        <v>16</v>
      </c>
      <c r="F560" s="22" t="s">
        <v>23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61">
        <v>556.0</v>
      </c>
      <c r="B561" s="88">
        <v>1.21140171E8</v>
      </c>
      <c r="C561" s="89" t="s">
        <v>651</v>
      </c>
      <c r="D561" s="61">
        <v>2021.0</v>
      </c>
      <c r="E561" s="75" t="s">
        <v>16</v>
      </c>
      <c r="F561" s="22" t="s">
        <v>23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61">
        <v>557.0</v>
      </c>
      <c r="B562" s="88">
        <v>1.21140172E8</v>
      </c>
      <c r="C562" s="89" t="s">
        <v>652</v>
      </c>
      <c r="D562" s="61">
        <v>2021.0</v>
      </c>
      <c r="E562" s="75" t="s">
        <v>16</v>
      </c>
      <c r="F562" s="22" t="s">
        <v>23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61">
        <v>558.0</v>
      </c>
      <c r="B563" s="88">
        <v>1.21140173E8</v>
      </c>
      <c r="C563" s="89" t="s">
        <v>653</v>
      </c>
      <c r="D563" s="61">
        <v>2021.0</v>
      </c>
      <c r="E563" s="75" t="s">
        <v>16</v>
      </c>
      <c r="F563" s="22" t="s">
        <v>23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61">
        <v>559.0</v>
      </c>
      <c r="B564" s="88">
        <v>1.21140174E8</v>
      </c>
      <c r="C564" s="89" t="s">
        <v>654</v>
      </c>
      <c r="D564" s="61">
        <v>2021.0</v>
      </c>
      <c r="E564" s="75" t="s">
        <v>16</v>
      </c>
      <c r="F564" s="22" t="s">
        <v>23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61">
        <v>560.0</v>
      </c>
      <c r="B565" s="88">
        <v>1.21140175E8</v>
      </c>
      <c r="C565" s="89" t="s">
        <v>655</v>
      </c>
      <c r="D565" s="61">
        <v>2021.0</v>
      </c>
      <c r="E565" s="75" t="s">
        <v>16</v>
      </c>
      <c r="F565" s="22" t="s">
        <v>23</v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61">
        <v>561.0</v>
      </c>
      <c r="B566" s="88">
        <v>1.21140176E8</v>
      </c>
      <c r="C566" s="89" t="s">
        <v>656</v>
      </c>
      <c r="D566" s="61">
        <v>2021.0</v>
      </c>
      <c r="E566" s="75" t="s">
        <v>16</v>
      </c>
      <c r="F566" s="22" t="s">
        <v>23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61">
        <v>562.0</v>
      </c>
      <c r="B567" s="88">
        <v>1.21140178E8</v>
      </c>
      <c r="C567" s="89" t="s">
        <v>657</v>
      </c>
      <c r="D567" s="61">
        <v>2021.0</v>
      </c>
      <c r="E567" s="75" t="s">
        <v>16</v>
      </c>
      <c r="F567" s="22" t="s">
        <v>23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61">
        <v>563.0</v>
      </c>
      <c r="B568" s="88">
        <v>1.21140179E8</v>
      </c>
      <c r="C568" s="89" t="s">
        <v>658</v>
      </c>
      <c r="D568" s="61">
        <v>2021.0</v>
      </c>
      <c r="E568" s="75" t="s">
        <v>16</v>
      </c>
      <c r="F568" s="22" t="s">
        <v>23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61">
        <v>564.0</v>
      </c>
      <c r="B569" s="88">
        <v>1.2114018E8</v>
      </c>
      <c r="C569" s="89" t="s">
        <v>659</v>
      </c>
      <c r="D569" s="61">
        <v>2021.0</v>
      </c>
      <c r="E569" s="75" t="s">
        <v>16</v>
      </c>
      <c r="F569" s="22" t="s">
        <v>23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61">
        <v>565.0</v>
      </c>
      <c r="B570" s="88">
        <v>1.21140181E8</v>
      </c>
      <c r="C570" s="89" t="s">
        <v>660</v>
      </c>
      <c r="D570" s="61">
        <v>2021.0</v>
      </c>
      <c r="E570" s="75" t="s">
        <v>16</v>
      </c>
      <c r="F570" s="22" t="s">
        <v>23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61">
        <v>566.0</v>
      </c>
      <c r="B571" s="88">
        <v>1.21140182E8</v>
      </c>
      <c r="C571" s="89" t="s">
        <v>661</v>
      </c>
      <c r="D571" s="61">
        <v>2021.0</v>
      </c>
      <c r="E571" s="75" t="s">
        <v>16</v>
      </c>
      <c r="F571" s="22" t="s">
        <v>23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61">
        <v>567.0</v>
      </c>
      <c r="B572" s="88">
        <v>1.21140183E8</v>
      </c>
      <c r="C572" s="89" t="s">
        <v>662</v>
      </c>
      <c r="D572" s="61">
        <v>2021.0</v>
      </c>
      <c r="E572" s="75" t="s">
        <v>24</v>
      </c>
      <c r="F572" s="22" t="s">
        <v>23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61">
        <v>568.0</v>
      </c>
      <c r="B573" s="88">
        <v>1.21140184E8</v>
      </c>
      <c r="C573" s="89" t="s">
        <v>663</v>
      </c>
      <c r="D573" s="61">
        <v>2021.0</v>
      </c>
      <c r="E573" s="75" t="s">
        <v>24</v>
      </c>
      <c r="F573" s="22" t="s">
        <v>23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61">
        <v>569.0</v>
      </c>
      <c r="B574" s="88">
        <v>1.21140185E8</v>
      </c>
      <c r="C574" s="89" t="s">
        <v>664</v>
      </c>
      <c r="D574" s="61">
        <v>2021.0</v>
      </c>
      <c r="E574" s="75" t="s">
        <v>24</v>
      </c>
      <c r="F574" s="22" t="s">
        <v>25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61">
        <v>570.0</v>
      </c>
      <c r="B575" s="88">
        <v>1.21140186E8</v>
      </c>
      <c r="C575" s="89" t="s">
        <v>665</v>
      </c>
      <c r="D575" s="61">
        <v>2021.0</v>
      </c>
      <c r="E575" s="75" t="s">
        <v>24</v>
      </c>
      <c r="F575" s="22" t="s">
        <v>25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61">
        <v>571.0</v>
      </c>
      <c r="B576" s="88">
        <v>1.21140187E8</v>
      </c>
      <c r="C576" s="89" t="s">
        <v>666</v>
      </c>
      <c r="D576" s="61">
        <v>2021.0</v>
      </c>
      <c r="E576" s="75" t="s">
        <v>24</v>
      </c>
      <c r="F576" s="22" t="s">
        <v>25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61">
        <v>572.0</v>
      </c>
      <c r="B577" s="88">
        <v>1.21140188E8</v>
      </c>
      <c r="C577" s="89" t="s">
        <v>667</v>
      </c>
      <c r="D577" s="61">
        <v>2021.0</v>
      </c>
      <c r="E577" s="75" t="s">
        <v>24</v>
      </c>
      <c r="F577" s="22" t="s">
        <v>25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61">
        <v>573.0</v>
      </c>
      <c r="B578" s="88">
        <v>1.21140189E8</v>
      </c>
      <c r="C578" s="89" t="s">
        <v>668</v>
      </c>
      <c r="D578" s="61">
        <v>2021.0</v>
      </c>
      <c r="E578" s="75" t="s">
        <v>24</v>
      </c>
      <c r="F578" s="22" t="s">
        <v>25</v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61">
        <v>574.0</v>
      </c>
      <c r="B579" s="88">
        <v>1.2114019E8</v>
      </c>
      <c r="C579" s="89" t="s">
        <v>669</v>
      </c>
      <c r="D579" s="61">
        <v>2021.0</v>
      </c>
      <c r="E579" s="75" t="s">
        <v>24</v>
      </c>
      <c r="F579" s="22" t="s">
        <v>25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61">
        <v>575.0</v>
      </c>
      <c r="B580" s="88">
        <v>1.21140191E8</v>
      </c>
      <c r="C580" s="89" t="s">
        <v>670</v>
      </c>
      <c r="D580" s="61">
        <v>2021.0</v>
      </c>
      <c r="E580" s="75" t="s">
        <v>24</v>
      </c>
      <c r="F580" s="22" t="s">
        <v>25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61">
        <v>576.0</v>
      </c>
      <c r="B581" s="88">
        <v>1.21140192E8</v>
      </c>
      <c r="C581" s="89" t="s">
        <v>671</v>
      </c>
      <c r="D581" s="61">
        <v>2021.0</v>
      </c>
      <c r="E581" s="75" t="s">
        <v>24</v>
      </c>
      <c r="F581" s="22" t="s">
        <v>25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61">
        <v>577.0</v>
      </c>
      <c r="B582" s="88">
        <v>1.21140193E8</v>
      </c>
      <c r="C582" s="89" t="s">
        <v>672</v>
      </c>
      <c r="D582" s="61">
        <v>2021.0</v>
      </c>
      <c r="E582" s="75" t="s">
        <v>24</v>
      </c>
      <c r="F582" s="22" t="s">
        <v>25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61">
        <v>578.0</v>
      </c>
      <c r="B583" s="88">
        <v>1.21140194E8</v>
      </c>
      <c r="C583" s="89" t="s">
        <v>673</v>
      </c>
      <c r="D583" s="61">
        <v>2021.0</v>
      </c>
      <c r="E583" s="75" t="s">
        <v>24</v>
      </c>
      <c r="F583" s="22" t="s">
        <v>25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61">
        <v>579.0</v>
      </c>
      <c r="B584" s="88">
        <v>1.21140195E8</v>
      </c>
      <c r="C584" s="89" t="s">
        <v>674</v>
      </c>
      <c r="D584" s="61">
        <v>2021.0</v>
      </c>
      <c r="E584" s="75" t="s">
        <v>24</v>
      </c>
      <c r="F584" s="22" t="s">
        <v>25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61">
        <v>580.0</v>
      </c>
      <c r="B585" s="88">
        <v>1.21140196E8</v>
      </c>
      <c r="C585" s="89" t="s">
        <v>675</v>
      </c>
      <c r="D585" s="61">
        <v>2021.0</v>
      </c>
      <c r="E585" s="75" t="s">
        <v>676</v>
      </c>
      <c r="F585" s="22" t="s">
        <v>25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61">
        <v>581.0</v>
      </c>
      <c r="B586" s="88">
        <v>1.21140197E8</v>
      </c>
      <c r="C586" s="89" t="s">
        <v>677</v>
      </c>
      <c r="D586" s="61">
        <v>2021.0</v>
      </c>
      <c r="E586" s="75" t="s">
        <v>676</v>
      </c>
      <c r="F586" s="22" t="s">
        <v>25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61">
        <v>582.0</v>
      </c>
      <c r="B587" s="88">
        <v>1.21140199E8</v>
      </c>
      <c r="C587" s="89" t="s">
        <v>678</v>
      </c>
      <c r="D587" s="61">
        <v>2021.0</v>
      </c>
      <c r="E587" s="75" t="s">
        <v>676</v>
      </c>
      <c r="F587" s="22" t="s">
        <v>25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61">
        <v>583.0</v>
      </c>
      <c r="B588" s="88">
        <v>1.211402E8</v>
      </c>
      <c r="C588" s="89" t="s">
        <v>679</v>
      </c>
      <c r="D588" s="61">
        <v>2021.0</v>
      </c>
      <c r="E588" s="75" t="s">
        <v>676</v>
      </c>
      <c r="F588" s="22" t="s">
        <v>25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61">
        <v>584.0</v>
      </c>
      <c r="B589" s="88">
        <v>1.21140201E8</v>
      </c>
      <c r="C589" s="89" t="s">
        <v>680</v>
      </c>
      <c r="D589" s="61">
        <v>2021.0</v>
      </c>
      <c r="E589" s="75" t="s">
        <v>676</v>
      </c>
      <c r="F589" s="22" t="s">
        <v>25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61">
        <v>585.0</v>
      </c>
      <c r="B590" s="88">
        <v>1.21140202E8</v>
      </c>
      <c r="C590" s="89" t="s">
        <v>681</v>
      </c>
      <c r="D590" s="61">
        <v>2021.0</v>
      </c>
      <c r="E590" s="75" t="s">
        <v>676</v>
      </c>
      <c r="F590" s="22" t="s">
        <v>25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61">
        <v>586.0</v>
      </c>
      <c r="B591" s="88">
        <v>1.21140203E8</v>
      </c>
      <c r="C591" s="89" t="s">
        <v>682</v>
      </c>
      <c r="D591" s="61">
        <v>2021.0</v>
      </c>
      <c r="E591" s="75" t="s">
        <v>676</v>
      </c>
      <c r="F591" s="22" t="s">
        <v>25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61">
        <v>587.0</v>
      </c>
      <c r="B592" s="88">
        <v>1.21140204E8</v>
      </c>
      <c r="C592" s="89" t="s">
        <v>683</v>
      </c>
      <c r="D592" s="61">
        <v>2021.0</v>
      </c>
      <c r="E592" s="75" t="s">
        <v>676</v>
      </c>
      <c r="F592" s="22" t="s">
        <v>25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61">
        <v>588.0</v>
      </c>
      <c r="B593" s="88">
        <v>1.21140205E8</v>
      </c>
      <c r="C593" s="89" t="s">
        <v>684</v>
      </c>
      <c r="D593" s="61">
        <v>2021.0</v>
      </c>
      <c r="E593" s="75" t="s">
        <v>676</v>
      </c>
      <c r="F593" s="22" t="s">
        <v>25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61">
        <v>589.0</v>
      </c>
      <c r="B594" s="88">
        <v>1.21140206E8</v>
      </c>
      <c r="C594" s="89" t="s">
        <v>685</v>
      </c>
      <c r="D594" s="61">
        <v>2021.0</v>
      </c>
      <c r="E594" s="75" t="s">
        <v>676</v>
      </c>
      <c r="F594" s="22" t="s">
        <v>25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61">
        <v>590.0</v>
      </c>
      <c r="B595" s="88">
        <v>1.21140207E8</v>
      </c>
      <c r="C595" s="89" t="s">
        <v>686</v>
      </c>
      <c r="D595" s="61">
        <v>2021.0</v>
      </c>
      <c r="E595" s="75" t="s">
        <v>676</v>
      </c>
      <c r="F595" s="22" t="s">
        <v>25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61">
        <v>591.0</v>
      </c>
      <c r="B596" s="88">
        <v>1.21140208E8</v>
      </c>
      <c r="C596" s="89" t="s">
        <v>687</v>
      </c>
      <c r="D596" s="61">
        <v>2021.0</v>
      </c>
      <c r="E596" s="75" t="s">
        <v>107</v>
      </c>
      <c r="F596" s="64" t="s">
        <v>20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61">
        <v>592.0</v>
      </c>
      <c r="B597" s="88">
        <v>1.2114021E8</v>
      </c>
      <c r="C597" s="89" t="s">
        <v>688</v>
      </c>
      <c r="D597" s="61">
        <v>2021.0</v>
      </c>
      <c r="E597" s="75" t="s">
        <v>107</v>
      </c>
      <c r="F597" s="64" t="s">
        <v>20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61">
        <v>593.0</v>
      </c>
      <c r="B598" s="88">
        <v>1.21140212E8</v>
      </c>
      <c r="C598" s="89" t="s">
        <v>689</v>
      </c>
      <c r="D598" s="61">
        <v>2021.0</v>
      </c>
      <c r="E598" s="75" t="s">
        <v>107</v>
      </c>
      <c r="F598" s="64" t="s">
        <v>20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61">
        <v>594.0</v>
      </c>
      <c r="B599" s="88">
        <v>1.21140213E8</v>
      </c>
      <c r="C599" s="89" t="s">
        <v>690</v>
      </c>
      <c r="D599" s="61">
        <v>2021.0</v>
      </c>
      <c r="E599" s="75" t="s">
        <v>107</v>
      </c>
      <c r="F599" s="64" t="s">
        <v>20</v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61">
        <v>595.0</v>
      </c>
      <c r="B600" s="88">
        <v>1.21140214E8</v>
      </c>
      <c r="C600" s="89" t="s">
        <v>691</v>
      </c>
      <c r="D600" s="61">
        <v>2021.0</v>
      </c>
      <c r="E600" s="75" t="s">
        <v>107</v>
      </c>
      <c r="F600" s="64" t="s">
        <v>20</v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61">
        <v>596.0</v>
      </c>
      <c r="B601" s="88">
        <v>1.21140215E8</v>
      </c>
      <c r="C601" s="89" t="s">
        <v>692</v>
      </c>
      <c r="D601" s="61">
        <v>2021.0</v>
      </c>
      <c r="E601" s="75" t="s">
        <v>107</v>
      </c>
      <c r="F601" s="64" t="s">
        <v>20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61">
        <v>597.0</v>
      </c>
      <c r="B602" s="88">
        <v>1.21140216E8</v>
      </c>
      <c r="C602" s="89" t="s">
        <v>693</v>
      </c>
      <c r="D602" s="61">
        <v>2021.0</v>
      </c>
      <c r="E602" s="75" t="s">
        <v>107</v>
      </c>
      <c r="F602" s="64" t="s">
        <v>20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61">
        <v>598.0</v>
      </c>
      <c r="B603" s="88">
        <v>1.21140217E8</v>
      </c>
      <c r="C603" s="89" t="s">
        <v>694</v>
      </c>
      <c r="D603" s="61">
        <v>2021.0</v>
      </c>
      <c r="E603" s="75" t="s">
        <v>107</v>
      </c>
      <c r="F603" s="64" t="s">
        <v>20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61">
        <v>599.0</v>
      </c>
      <c r="B604" s="88">
        <v>1.21140219E8</v>
      </c>
      <c r="C604" s="89" t="s">
        <v>695</v>
      </c>
      <c r="D604" s="61">
        <v>2021.0</v>
      </c>
      <c r="E604" s="75" t="s">
        <v>107</v>
      </c>
      <c r="F604" s="64" t="s">
        <v>20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61">
        <v>600.0</v>
      </c>
      <c r="B605" s="88">
        <v>1.2114022E8</v>
      </c>
      <c r="C605" s="89" t="s">
        <v>696</v>
      </c>
      <c r="D605" s="61">
        <v>2021.0</v>
      </c>
      <c r="E605" s="75" t="s">
        <v>107</v>
      </c>
      <c r="F605" s="64" t="s">
        <v>20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61">
        <v>601.0</v>
      </c>
      <c r="B606" s="88">
        <v>1.21140221E8</v>
      </c>
      <c r="C606" s="89" t="s">
        <v>697</v>
      </c>
      <c r="D606" s="61">
        <v>2021.0</v>
      </c>
      <c r="E606" s="75" t="s">
        <v>107</v>
      </c>
      <c r="F606" s="64" t="s">
        <v>20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61">
        <v>602.0</v>
      </c>
      <c r="B607" s="88">
        <v>1.21140222E8</v>
      </c>
      <c r="C607" s="89" t="s">
        <v>698</v>
      </c>
      <c r="D607" s="61">
        <v>2021.0</v>
      </c>
      <c r="E607" s="75" t="s">
        <v>107</v>
      </c>
      <c r="F607" s="64" t="s">
        <v>20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61">
        <v>603.0</v>
      </c>
      <c r="B608" s="88">
        <v>1.21140224E8</v>
      </c>
      <c r="C608" s="89" t="s">
        <v>699</v>
      </c>
      <c r="D608" s="61">
        <v>2021.0</v>
      </c>
      <c r="E608" s="75" t="s">
        <v>107</v>
      </c>
      <c r="F608" s="64" t="s">
        <v>20</v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61">
        <v>604.0</v>
      </c>
      <c r="B609" s="88">
        <v>1.21140225E8</v>
      </c>
      <c r="C609" s="89" t="s">
        <v>700</v>
      </c>
      <c r="D609" s="61">
        <v>2021.0</v>
      </c>
      <c r="E609" s="75" t="s">
        <v>107</v>
      </c>
      <c r="F609" s="64" t="s">
        <v>20</v>
      </c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61">
        <v>605.0</v>
      </c>
      <c r="B610" s="88">
        <v>1.21140226E8</v>
      </c>
      <c r="C610" s="89" t="s">
        <v>701</v>
      </c>
      <c r="D610" s="61">
        <v>2021.0</v>
      </c>
      <c r="E610" s="75" t="s">
        <v>107</v>
      </c>
      <c r="F610" s="64" t="s">
        <v>20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61">
        <v>606.0</v>
      </c>
      <c r="B611" s="88">
        <v>1.21140227E8</v>
      </c>
      <c r="C611" s="89" t="s">
        <v>702</v>
      </c>
      <c r="D611" s="61">
        <v>2021.0</v>
      </c>
      <c r="E611" s="75" t="s">
        <v>107</v>
      </c>
      <c r="F611" s="64" t="s">
        <v>20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61">
        <v>607.0</v>
      </c>
      <c r="B612" s="88">
        <v>1.21140228E8</v>
      </c>
      <c r="C612" s="89" t="s">
        <v>703</v>
      </c>
      <c r="D612" s="61">
        <v>2021.0</v>
      </c>
      <c r="E612" s="75" t="s">
        <v>107</v>
      </c>
      <c r="F612" s="64" t="s">
        <v>20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61">
        <v>608.0</v>
      </c>
      <c r="B613" s="88">
        <v>1.21140229E8</v>
      </c>
      <c r="C613" s="89" t="s">
        <v>704</v>
      </c>
      <c r="D613" s="61">
        <v>2021.0</v>
      </c>
      <c r="E613" s="75" t="s">
        <v>107</v>
      </c>
      <c r="F613" s="64" t="s">
        <v>20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61">
        <v>609.0</v>
      </c>
      <c r="B614" s="88">
        <v>1.2114023E8</v>
      </c>
      <c r="C614" s="89" t="s">
        <v>705</v>
      </c>
      <c r="D614" s="61">
        <v>2021.0</v>
      </c>
      <c r="E614" s="75" t="s">
        <v>107</v>
      </c>
      <c r="F614" s="64" t="s">
        <v>20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61">
        <v>610.0</v>
      </c>
      <c r="B615" s="91">
        <v>1.21140233E8</v>
      </c>
      <c r="C615" s="85" t="s">
        <v>706</v>
      </c>
      <c r="D615" s="92">
        <v>2021.0</v>
      </c>
      <c r="E615" s="62" t="s">
        <v>107</v>
      </c>
      <c r="F615" s="64" t="s">
        <v>20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61">
        <v>611.0</v>
      </c>
      <c r="B616" s="91">
        <v>1.21140232E8</v>
      </c>
      <c r="C616" s="85" t="s">
        <v>707</v>
      </c>
      <c r="D616" s="92">
        <v>2021.0</v>
      </c>
      <c r="E616" s="62" t="s">
        <v>107</v>
      </c>
      <c r="F616" s="64" t="s">
        <v>20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61">
        <v>612.0</v>
      </c>
      <c r="B617" s="61">
        <v>1.21140234E8</v>
      </c>
      <c r="C617" s="93" t="s">
        <v>708</v>
      </c>
      <c r="D617" s="92">
        <v>2021.0</v>
      </c>
      <c r="E617" s="62" t="s">
        <v>107</v>
      </c>
      <c r="F617" s="64" t="s">
        <v>20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61">
        <v>613.0</v>
      </c>
      <c r="B618" s="94">
        <v>1.22140001E8</v>
      </c>
      <c r="C618" s="95" t="s">
        <v>709</v>
      </c>
      <c r="D618" s="94">
        <v>2022.0</v>
      </c>
      <c r="E618" s="96"/>
      <c r="F618" s="94" t="s">
        <v>26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61">
        <v>614.0</v>
      </c>
      <c r="B619" s="94">
        <v>1.22140002E8</v>
      </c>
      <c r="C619" s="95" t="s">
        <v>710</v>
      </c>
      <c r="D619" s="94">
        <v>2022.0</v>
      </c>
      <c r="E619" s="96"/>
      <c r="F619" s="94" t="s">
        <v>26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61">
        <v>615.0</v>
      </c>
      <c r="B620" s="94">
        <v>1.22140003E8</v>
      </c>
      <c r="C620" s="95" t="s">
        <v>711</v>
      </c>
      <c r="D620" s="94">
        <v>2022.0</v>
      </c>
      <c r="E620" s="96"/>
      <c r="F620" s="94" t="s">
        <v>26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61">
        <v>616.0</v>
      </c>
      <c r="B621" s="94">
        <v>1.22140004E8</v>
      </c>
      <c r="C621" s="95" t="s">
        <v>712</v>
      </c>
      <c r="D621" s="94">
        <v>2022.0</v>
      </c>
      <c r="E621" s="96"/>
      <c r="F621" s="94" t="s">
        <v>26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61">
        <v>617.0</v>
      </c>
      <c r="B622" s="94">
        <v>1.22140005E8</v>
      </c>
      <c r="C622" s="95" t="s">
        <v>713</v>
      </c>
      <c r="D622" s="94">
        <v>2022.0</v>
      </c>
      <c r="E622" s="96"/>
      <c r="F622" s="94" t="s">
        <v>26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61">
        <v>618.0</v>
      </c>
      <c r="B623" s="94">
        <v>1.22140006E8</v>
      </c>
      <c r="C623" s="95" t="s">
        <v>714</v>
      </c>
      <c r="D623" s="94">
        <v>2022.0</v>
      </c>
      <c r="E623" s="96"/>
      <c r="F623" s="94" t="s">
        <v>26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61">
        <v>619.0</v>
      </c>
      <c r="B624" s="94">
        <v>1.22140007E8</v>
      </c>
      <c r="C624" s="95" t="s">
        <v>715</v>
      </c>
      <c r="D624" s="94">
        <v>2022.0</v>
      </c>
      <c r="E624" s="96"/>
      <c r="F624" s="94" t="s">
        <v>26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61">
        <v>620.0</v>
      </c>
      <c r="B625" s="94">
        <v>1.22140008E8</v>
      </c>
      <c r="C625" s="95" t="s">
        <v>716</v>
      </c>
      <c r="D625" s="94">
        <v>2022.0</v>
      </c>
      <c r="E625" s="96"/>
      <c r="F625" s="94" t="s">
        <v>26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61">
        <v>621.0</v>
      </c>
      <c r="B626" s="94">
        <v>1.22140009E8</v>
      </c>
      <c r="C626" s="95" t="s">
        <v>717</v>
      </c>
      <c r="D626" s="94">
        <v>2022.0</v>
      </c>
      <c r="E626" s="96"/>
      <c r="F626" s="94" t="s">
        <v>26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61">
        <v>622.0</v>
      </c>
      <c r="B627" s="94">
        <v>1.2214001E8</v>
      </c>
      <c r="C627" s="95" t="s">
        <v>718</v>
      </c>
      <c r="D627" s="94">
        <v>2022.0</v>
      </c>
      <c r="E627" s="96"/>
      <c r="F627" s="94" t="s">
        <v>26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61">
        <v>623.0</v>
      </c>
      <c r="B628" s="94">
        <v>1.22140011E8</v>
      </c>
      <c r="C628" s="95" t="s">
        <v>719</v>
      </c>
      <c r="D628" s="94">
        <v>2022.0</v>
      </c>
      <c r="E628" s="96"/>
      <c r="F628" s="94" t="s">
        <v>26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61">
        <v>624.0</v>
      </c>
      <c r="B629" s="94">
        <v>1.22140012E8</v>
      </c>
      <c r="C629" s="95" t="s">
        <v>720</v>
      </c>
      <c r="D629" s="94">
        <v>2022.0</v>
      </c>
      <c r="E629" s="96"/>
      <c r="F629" s="94" t="s">
        <v>26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61">
        <v>625.0</v>
      </c>
      <c r="B630" s="94">
        <v>1.22140013E8</v>
      </c>
      <c r="C630" s="95" t="s">
        <v>721</v>
      </c>
      <c r="D630" s="94">
        <v>2022.0</v>
      </c>
      <c r="E630" s="96"/>
      <c r="F630" s="94" t="s">
        <v>26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61">
        <v>626.0</v>
      </c>
      <c r="B631" s="94">
        <v>1.22140014E8</v>
      </c>
      <c r="C631" s="95" t="s">
        <v>722</v>
      </c>
      <c r="D631" s="94">
        <v>2022.0</v>
      </c>
      <c r="E631" s="96"/>
      <c r="F631" s="94" t="s">
        <v>26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61">
        <v>627.0</v>
      </c>
      <c r="B632" s="94">
        <v>1.22140015E8</v>
      </c>
      <c r="C632" s="95" t="s">
        <v>723</v>
      </c>
      <c r="D632" s="94">
        <v>2022.0</v>
      </c>
      <c r="E632" s="96"/>
      <c r="F632" s="94" t="s">
        <v>26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61">
        <v>628.0</v>
      </c>
      <c r="B633" s="94">
        <v>1.22140016E8</v>
      </c>
      <c r="C633" s="95" t="s">
        <v>724</v>
      </c>
      <c r="D633" s="94">
        <v>2022.0</v>
      </c>
      <c r="E633" s="96"/>
      <c r="F633" s="94" t="s">
        <v>26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61">
        <v>629.0</v>
      </c>
      <c r="B634" s="94">
        <v>1.22140017E8</v>
      </c>
      <c r="C634" s="95" t="s">
        <v>725</v>
      </c>
      <c r="D634" s="94">
        <v>2022.0</v>
      </c>
      <c r="E634" s="96"/>
      <c r="F634" s="94" t="s">
        <v>26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61">
        <v>630.0</v>
      </c>
      <c r="B635" s="94">
        <v>1.22140018E8</v>
      </c>
      <c r="C635" s="95" t="s">
        <v>726</v>
      </c>
      <c r="D635" s="94">
        <v>2022.0</v>
      </c>
      <c r="E635" s="96"/>
      <c r="F635" s="94" t="s">
        <v>26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61">
        <v>631.0</v>
      </c>
      <c r="B636" s="94">
        <v>1.22140019E8</v>
      </c>
      <c r="C636" s="95" t="s">
        <v>727</v>
      </c>
      <c r="D636" s="94">
        <v>2022.0</v>
      </c>
      <c r="E636" s="96"/>
      <c r="F636" s="94" t="s">
        <v>26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61">
        <v>632.0</v>
      </c>
      <c r="B637" s="94">
        <v>1.2214002E8</v>
      </c>
      <c r="C637" s="95" t="s">
        <v>728</v>
      </c>
      <c r="D637" s="94">
        <v>2022.0</v>
      </c>
      <c r="E637" s="96"/>
      <c r="F637" s="94" t="s">
        <v>26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61">
        <v>633.0</v>
      </c>
      <c r="B638" s="94">
        <v>1.22140021E8</v>
      </c>
      <c r="C638" s="95" t="s">
        <v>729</v>
      </c>
      <c r="D638" s="94">
        <v>2022.0</v>
      </c>
      <c r="E638" s="96"/>
      <c r="F638" s="94" t="s">
        <v>26</v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61">
        <v>634.0</v>
      </c>
      <c r="B639" s="94">
        <v>1.22140022E8</v>
      </c>
      <c r="C639" s="95" t="s">
        <v>730</v>
      </c>
      <c r="D639" s="94">
        <v>2022.0</v>
      </c>
      <c r="E639" s="96"/>
      <c r="F639" s="94" t="s">
        <v>26</v>
      </c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61">
        <v>635.0</v>
      </c>
      <c r="B640" s="94">
        <v>1.22140023E8</v>
      </c>
      <c r="C640" s="95" t="s">
        <v>731</v>
      </c>
      <c r="D640" s="94">
        <v>2022.0</v>
      </c>
      <c r="E640" s="96"/>
      <c r="F640" s="94" t="s">
        <v>26</v>
      </c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61">
        <v>636.0</v>
      </c>
      <c r="B641" s="94">
        <v>1.22140024E8</v>
      </c>
      <c r="C641" s="95" t="s">
        <v>732</v>
      </c>
      <c r="D641" s="94">
        <v>2022.0</v>
      </c>
      <c r="E641" s="96"/>
      <c r="F641" s="94" t="s">
        <v>26</v>
      </c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61">
        <v>637.0</v>
      </c>
      <c r="B642" s="94">
        <v>1.22140025E8</v>
      </c>
      <c r="C642" s="95" t="s">
        <v>733</v>
      </c>
      <c r="D642" s="94">
        <v>2022.0</v>
      </c>
      <c r="E642" s="96"/>
      <c r="F642" s="94" t="s">
        <v>26</v>
      </c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61">
        <v>638.0</v>
      </c>
      <c r="B643" s="94">
        <v>1.22140026E8</v>
      </c>
      <c r="C643" s="95" t="s">
        <v>734</v>
      </c>
      <c r="D643" s="94">
        <v>2022.0</v>
      </c>
      <c r="E643" s="96"/>
      <c r="F643" s="94" t="s">
        <v>26</v>
      </c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61">
        <v>639.0</v>
      </c>
      <c r="B644" s="94">
        <v>1.22140027E8</v>
      </c>
      <c r="C644" s="95" t="s">
        <v>735</v>
      </c>
      <c r="D644" s="94">
        <v>2022.0</v>
      </c>
      <c r="E644" s="96"/>
      <c r="F644" s="94" t="s">
        <v>26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61">
        <v>640.0</v>
      </c>
      <c r="B645" s="94">
        <v>1.22140028E8</v>
      </c>
      <c r="C645" s="95" t="s">
        <v>736</v>
      </c>
      <c r="D645" s="94">
        <v>2022.0</v>
      </c>
      <c r="E645" s="96"/>
      <c r="F645" s="94" t="s">
        <v>26</v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61">
        <v>641.0</v>
      </c>
      <c r="B646" s="94">
        <v>1.22140029E8</v>
      </c>
      <c r="C646" s="95" t="s">
        <v>737</v>
      </c>
      <c r="D646" s="94">
        <v>2022.0</v>
      </c>
      <c r="E646" s="96"/>
      <c r="F646" s="94" t="s">
        <v>26</v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61">
        <v>642.0</v>
      </c>
      <c r="B647" s="94">
        <v>1.2214003E8</v>
      </c>
      <c r="C647" s="95" t="s">
        <v>738</v>
      </c>
      <c r="D647" s="94">
        <v>2022.0</v>
      </c>
      <c r="E647" s="96"/>
      <c r="F647" s="94" t="s">
        <v>26</v>
      </c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61">
        <v>643.0</v>
      </c>
      <c r="B648" s="94">
        <v>1.22140031E8</v>
      </c>
      <c r="C648" s="95" t="s">
        <v>739</v>
      </c>
      <c r="D648" s="94">
        <v>2022.0</v>
      </c>
      <c r="E648" s="96"/>
      <c r="F648" s="94" t="s">
        <v>26</v>
      </c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61">
        <v>644.0</v>
      </c>
      <c r="B649" s="94">
        <v>1.22140032E8</v>
      </c>
      <c r="C649" s="95" t="s">
        <v>740</v>
      </c>
      <c r="D649" s="94">
        <v>2022.0</v>
      </c>
      <c r="E649" s="96"/>
      <c r="F649" s="94" t="s">
        <v>26</v>
      </c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61">
        <v>645.0</v>
      </c>
      <c r="B650" s="94">
        <v>1.22140033E8</v>
      </c>
      <c r="C650" s="95" t="s">
        <v>741</v>
      </c>
      <c r="D650" s="94">
        <v>2022.0</v>
      </c>
      <c r="E650" s="96"/>
      <c r="F650" s="94" t="s">
        <v>26</v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61">
        <v>646.0</v>
      </c>
      <c r="B651" s="94">
        <v>1.22140034E8</v>
      </c>
      <c r="C651" s="95" t="s">
        <v>742</v>
      </c>
      <c r="D651" s="94">
        <v>2022.0</v>
      </c>
      <c r="E651" s="96"/>
      <c r="F651" s="94" t="s">
        <v>26</v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61">
        <v>647.0</v>
      </c>
      <c r="B652" s="94">
        <v>1.22140035E8</v>
      </c>
      <c r="C652" s="95" t="s">
        <v>743</v>
      </c>
      <c r="D652" s="94">
        <v>2022.0</v>
      </c>
      <c r="E652" s="96"/>
      <c r="F652" s="94" t="s">
        <v>26</v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61">
        <v>648.0</v>
      </c>
      <c r="B653" s="94">
        <v>1.22140036E8</v>
      </c>
      <c r="C653" s="95" t="s">
        <v>744</v>
      </c>
      <c r="D653" s="94">
        <v>2022.0</v>
      </c>
      <c r="E653" s="96"/>
      <c r="F653" s="94" t="s">
        <v>26</v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61">
        <v>649.0</v>
      </c>
      <c r="B654" s="94">
        <v>1.22140037E8</v>
      </c>
      <c r="C654" s="95" t="s">
        <v>745</v>
      </c>
      <c r="D654" s="94">
        <v>2022.0</v>
      </c>
      <c r="E654" s="96"/>
      <c r="F654" s="94" t="s">
        <v>26</v>
      </c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61">
        <v>650.0</v>
      </c>
      <c r="B655" s="94">
        <v>1.22140038E8</v>
      </c>
      <c r="C655" s="95" t="s">
        <v>746</v>
      </c>
      <c r="D655" s="94">
        <v>2022.0</v>
      </c>
      <c r="E655" s="96"/>
      <c r="F655" s="94" t="s">
        <v>26</v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61">
        <v>651.0</v>
      </c>
      <c r="B656" s="94">
        <v>1.22140039E8</v>
      </c>
      <c r="C656" s="95" t="s">
        <v>747</v>
      </c>
      <c r="D656" s="94">
        <v>2022.0</v>
      </c>
      <c r="E656" s="96"/>
      <c r="F656" s="94" t="s">
        <v>26</v>
      </c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61">
        <v>652.0</v>
      </c>
      <c r="B657" s="94">
        <v>1.2214004E8</v>
      </c>
      <c r="C657" s="95" t="s">
        <v>748</v>
      </c>
      <c r="D657" s="94">
        <v>2022.0</v>
      </c>
      <c r="E657" s="96"/>
      <c r="F657" s="94" t="s">
        <v>26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61">
        <v>653.0</v>
      </c>
      <c r="B658" s="94">
        <v>1.22140042E8</v>
      </c>
      <c r="C658" s="95" t="s">
        <v>749</v>
      </c>
      <c r="D658" s="94">
        <v>2022.0</v>
      </c>
      <c r="E658" s="96"/>
      <c r="F658" s="94" t="s">
        <v>26</v>
      </c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61">
        <v>654.0</v>
      </c>
      <c r="B659" s="94">
        <v>1.22140043E8</v>
      </c>
      <c r="C659" s="95" t="s">
        <v>750</v>
      </c>
      <c r="D659" s="94">
        <v>2022.0</v>
      </c>
      <c r="E659" s="96"/>
      <c r="F659" s="94" t="s">
        <v>26</v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61">
        <v>655.0</v>
      </c>
      <c r="B660" s="94">
        <v>1.22140044E8</v>
      </c>
      <c r="C660" s="95" t="s">
        <v>751</v>
      </c>
      <c r="D660" s="94">
        <v>2022.0</v>
      </c>
      <c r="E660" s="96"/>
      <c r="F660" s="94" t="s">
        <v>26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61">
        <v>656.0</v>
      </c>
      <c r="B661" s="94">
        <v>1.22140045E8</v>
      </c>
      <c r="C661" s="95" t="s">
        <v>752</v>
      </c>
      <c r="D661" s="94">
        <v>2022.0</v>
      </c>
      <c r="E661" s="96"/>
      <c r="F661" s="94" t="s">
        <v>26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61">
        <v>657.0</v>
      </c>
      <c r="B662" s="94">
        <v>1.22140046E8</v>
      </c>
      <c r="C662" s="95" t="s">
        <v>753</v>
      </c>
      <c r="D662" s="94">
        <v>2022.0</v>
      </c>
      <c r="E662" s="96"/>
      <c r="F662" s="94" t="s">
        <v>26</v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61">
        <v>658.0</v>
      </c>
      <c r="B663" s="94">
        <v>1.22140048E8</v>
      </c>
      <c r="C663" s="95" t="s">
        <v>754</v>
      </c>
      <c r="D663" s="94">
        <v>2022.0</v>
      </c>
      <c r="E663" s="96"/>
      <c r="F663" s="94" t="s">
        <v>26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61">
        <v>659.0</v>
      </c>
      <c r="B664" s="94">
        <v>1.22140049E8</v>
      </c>
      <c r="C664" s="95" t="s">
        <v>755</v>
      </c>
      <c r="D664" s="94">
        <v>2022.0</v>
      </c>
      <c r="E664" s="96"/>
      <c r="F664" s="94" t="s">
        <v>26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61">
        <v>660.0</v>
      </c>
      <c r="B665" s="94">
        <v>1.2214005E8</v>
      </c>
      <c r="C665" s="95" t="s">
        <v>756</v>
      </c>
      <c r="D665" s="94">
        <v>2022.0</v>
      </c>
      <c r="E665" s="96"/>
      <c r="F665" s="94" t="s">
        <v>26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61">
        <v>661.0</v>
      </c>
      <c r="B666" s="94">
        <v>1.22140051E8</v>
      </c>
      <c r="C666" s="95" t="s">
        <v>757</v>
      </c>
      <c r="D666" s="94">
        <v>2022.0</v>
      </c>
      <c r="E666" s="96"/>
      <c r="F666" s="94" t="s">
        <v>26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61">
        <v>662.0</v>
      </c>
      <c r="B667" s="94">
        <v>1.22140052E8</v>
      </c>
      <c r="C667" s="95" t="s">
        <v>758</v>
      </c>
      <c r="D667" s="94">
        <v>2022.0</v>
      </c>
      <c r="E667" s="96"/>
      <c r="F667" s="94" t="s">
        <v>26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61">
        <v>663.0</v>
      </c>
      <c r="B668" s="94">
        <v>1.22140053E8</v>
      </c>
      <c r="C668" s="95" t="s">
        <v>759</v>
      </c>
      <c r="D668" s="94">
        <v>2022.0</v>
      </c>
      <c r="E668" s="96"/>
      <c r="F668" s="94" t="s">
        <v>26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61">
        <v>664.0</v>
      </c>
      <c r="B669" s="94">
        <v>1.22140054E8</v>
      </c>
      <c r="C669" s="95" t="s">
        <v>760</v>
      </c>
      <c r="D669" s="94">
        <v>2022.0</v>
      </c>
      <c r="E669" s="96"/>
      <c r="F669" s="94" t="s">
        <v>26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61">
        <v>665.0</v>
      </c>
      <c r="B670" s="94">
        <v>1.22140055E8</v>
      </c>
      <c r="C670" s="95" t="s">
        <v>761</v>
      </c>
      <c r="D670" s="94">
        <v>2022.0</v>
      </c>
      <c r="E670" s="96"/>
      <c r="F670" s="94" t="s">
        <v>26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61">
        <v>666.0</v>
      </c>
      <c r="B671" s="94">
        <v>1.22140056E8</v>
      </c>
      <c r="C671" s="95" t="s">
        <v>762</v>
      </c>
      <c r="D671" s="94">
        <v>2022.0</v>
      </c>
      <c r="E671" s="96"/>
      <c r="F671" s="94" t="s">
        <v>26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61">
        <v>667.0</v>
      </c>
      <c r="B672" s="94">
        <v>1.22140057E8</v>
      </c>
      <c r="C672" s="95" t="s">
        <v>763</v>
      </c>
      <c r="D672" s="94">
        <v>2022.0</v>
      </c>
      <c r="E672" s="96"/>
      <c r="F672" s="94" t="s">
        <v>26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61">
        <v>668.0</v>
      </c>
      <c r="B673" s="94">
        <v>1.22140058E8</v>
      </c>
      <c r="C673" s="95" t="s">
        <v>764</v>
      </c>
      <c r="D673" s="94">
        <v>2022.0</v>
      </c>
      <c r="E673" s="96"/>
      <c r="F673" s="94" t="s">
        <v>26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61">
        <v>669.0</v>
      </c>
      <c r="B674" s="94">
        <v>1.22140059E8</v>
      </c>
      <c r="C674" s="95" t="s">
        <v>765</v>
      </c>
      <c r="D674" s="94">
        <v>2022.0</v>
      </c>
      <c r="E674" s="96"/>
      <c r="F674" s="94" t="s">
        <v>26</v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61">
        <v>670.0</v>
      </c>
      <c r="B675" s="94">
        <v>1.2214006E8</v>
      </c>
      <c r="C675" s="95" t="s">
        <v>766</v>
      </c>
      <c r="D675" s="94">
        <v>2022.0</v>
      </c>
      <c r="E675" s="96"/>
      <c r="F675" s="94" t="s">
        <v>26</v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61">
        <v>671.0</v>
      </c>
      <c r="B676" s="94">
        <v>1.22140061E8</v>
      </c>
      <c r="C676" s="95" t="s">
        <v>767</v>
      </c>
      <c r="D676" s="94">
        <v>2022.0</v>
      </c>
      <c r="E676" s="96"/>
      <c r="F676" s="94" t="s">
        <v>26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61">
        <v>672.0</v>
      </c>
      <c r="B677" s="94">
        <v>1.22140062E8</v>
      </c>
      <c r="C677" s="95" t="s">
        <v>768</v>
      </c>
      <c r="D677" s="94">
        <v>2022.0</v>
      </c>
      <c r="E677" s="96"/>
      <c r="F677" s="94" t="s">
        <v>26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61">
        <v>673.0</v>
      </c>
      <c r="B678" s="94">
        <v>1.22140063E8</v>
      </c>
      <c r="C678" s="95" t="s">
        <v>769</v>
      </c>
      <c r="D678" s="94">
        <v>2022.0</v>
      </c>
      <c r="E678" s="96"/>
      <c r="F678" s="94" t="s">
        <v>26</v>
      </c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61">
        <v>674.0</v>
      </c>
      <c r="B679" s="94">
        <v>1.22140064E8</v>
      </c>
      <c r="C679" s="95" t="s">
        <v>770</v>
      </c>
      <c r="D679" s="94">
        <v>2022.0</v>
      </c>
      <c r="E679" s="96"/>
      <c r="F679" s="94" t="s">
        <v>26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61">
        <v>675.0</v>
      </c>
      <c r="B680" s="94">
        <v>1.22140065E8</v>
      </c>
      <c r="C680" s="95" t="s">
        <v>771</v>
      </c>
      <c r="D680" s="94">
        <v>2022.0</v>
      </c>
      <c r="E680" s="96"/>
      <c r="F680" s="94" t="s">
        <v>26</v>
      </c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61">
        <v>676.0</v>
      </c>
      <c r="B681" s="94">
        <v>1.22140066E8</v>
      </c>
      <c r="C681" s="95" t="s">
        <v>772</v>
      </c>
      <c r="D681" s="94">
        <v>2022.0</v>
      </c>
      <c r="E681" s="96"/>
      <c r="F681" s="94" t="s">
        <v>26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61">
        <v>677.0</v>
      </c>
      <c r="B682" s="94">
        <v>1.22140067E8</v>
      </c>
      <c r="C682" s="95" t="s">
        <v>773</v>
      </c>
      <c r="D682" s="94">
        <v>2022.0</v>
      </c>
      <c r="E682" s="96"/>
      <c r="F682" s="94" t="s">
        <v>26</v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61">
        <v>678.0</v>
      </c>
      <c r="B683" s="94">
        <v>1.22140069E8</v>
      </c>
      <c r="C683" s="95" t="s">
        <v>774</v>
      </c>
      <c r="D683" s="94">
        <v>2022.0</v>
      </c>
      <c r="E683" s="96"/>
      <c r="F683" s="94" t="s">
        <v>26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61">
        <v>679.0</v>
      </c>
      <c r="B684" s="94">
        <v>1.2214007E8</v>
      </c>
      <c r="C684" s="95" t="s">
        <v>775</v>
      </c>
      <c r="D684" s="94">
        <v>2022.0</v>
      </c>
      <c r="E684" s="96"/>
      <c r="F684" s="94" t="s">
        <v>26</v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61">
        <v>680.0</v>
      </c>
      <c r="B685" s="94">
        <v>1.22140071E8</v>
      </c>
      <c r="C685" s="95" t="s">
        <v>776</v>
      </c>
      <c r="D685" s="94">
        <v>2022.0</v>
      </c>
      <c r="E685" s="96"/>
      <c r="F685" s="94" t="s">
        <v>26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61">
        <v>681.0</v>
      </c>
      <c r="B686" s="94">
        <v>1.22140072E8</v>
      </c>
      <c r="C686" s="95" t="s">
        <v>777</v>
      </c>
      <c r="D686" s="94">
        <v>2022.0</v>
      </c>
      <c r="E686" s="96"/>
      <c r="F686" s="94" t="s">
        <v>26</v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61">
        <v>682.0</v>
      </c>
      <c r="B687" s="94">
        <v>1.22140073E8</v>
      </c>
      <c r="C687" s="95" t="s">
        <v>778</v>
      </c>
      <c r="D687" s="94">
        <v>2022.0</v>
      </c>
      <c r="E687" s="96"/>
      <c r="F687" s="94" t="s">
        <v>26</v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61">
        <v>683.0</v>
      </c>
      <c r="B688" s="94">
        <v>1.22140074E8</v>
      </c>
      <c r="C688" s="95" t="s">
        <v>779</v>
      </c>
      <c r="D688" s="94">
        <v>2022.0</v>
      </c>
      <c r="E688" s="96"/>
      <c r="F688" s="94" t="s">
        <v>26</v>
      </c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61">
        <v>684.0</v>
      </c>
      <c r="B689" s="94">
        <v>1.22140075E8</v>
      </c>
      <c r="C689" s="95" t="s">
        <v>780</v>
      </c>
      <c r="D689" s="94">
        <v>2022.0</v>
      </c>
      <c r="E689" s="96"/>
      <c r="F689" s="94" t="s">
        <v>26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61">
        <v>685.0</v>
      </c>
      <c r="B690" s="94">
        <v>1.22140076E8</v>
      </c>
      <c r="C690" s="95" t="s">
        <v>781</v>
      </c>
      <c r="D690" s="94">
        <v>2022.0</v>
      </c>
      <c r="E690" s="96"/>
      <c r="F690" s="94" t="s">
        <v>26</v>
      </c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61">
        <v>686.0</v>
      </c>
      <c r="B691" s="94">
        <v>1.22140077E8</v>
      </c>
      <c r="C691" s="95" t="s">
        <v>782</v>
      </c>
      <c r="D691" s="94">
        <v>2022.0</v>
      </c>
      <c r="E691" s="96"/>
      <c r="F691" s="94" t="s">
        <v>26</v>
      </c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61">
        <v>687.0</v>
      </c>
      <c r="B692" s="94">
        <v>1.22140078E8</v>
      </c>
      <c r="C692" s="95" t="s">
        <v>783</v>
      </c>
      <c r="D692" s="94">
        <v>2022.0</v>
      </c>
      <c r="E692" s="96"/>
      <c r="F692" s="94" t="s">
        <v>26</v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61">
        <v>688.0</v>
      </c>
      <c r="B693" s="94">
        <v>1.22140079E8</v>
      </c>
      <c r="C693" s="95" t="s">
        <v>784</v>
      </c>
      <c r="D693" s="94">
        <v>2022.0</v>
      </c>
      <c r="E693" s="96"/>
      <c r="F693" s="94" t="s">
        <v>26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61">
        <v>689.0</v>
      </c>
      <c r="B694" s="94">
        <v>1.2214008E8</v>
      </c>
      <c r="C694" s="95" t="s">
        <v>785</v>
      </c>
      <c r="D694" s="94">
        <v>2022.0</v>
      </c>
      <c r="E694" s="96"/>
      <c r="F694" s="94" t="s">
        <v>26</v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61">
        <v>690.0</v>
      </c>
      <c r="B695" s="94">
        <v>1.22140081E8</v>
      </c>
      <c r="C695" s="95" t="s">
        <v>786</v>
      </c>
      <c r="D695" s="94">
        <v>2022.0</v>
      </c>
      <c r="E695" s="96"/>
      <c r="F695" s="94" t="s">
        <v>26</v>
      </c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61">
        <v>691.0</v>
      </c>
      <c r="B696" s="94">
        <v>1.22140082E8</v>
      </c>
      <c r="C696" s="95" t="s">
        <v>787</v>
      </c>
      <c r="D696" s="94">
        <v>2022.0</v>
      </c>
      <c r="E696" s="96"/>
      <c r="F696" s="94" t="s">
        <v>26</v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61">
        <v>692.0</v>
      </c>
      <c r="B697" s="94">
        <v>1.22140083E8</v>
      </c>
      <c r="C697" s="95" t="s">
        <v>788</v>
      </c>
      <c r="D697" s="94">
        <v>2022.0</v>
      </c>
      <c r="E697" s="96"/>
      <c r="F697" s="94" t="s">
        <v>26</v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61">
        <v>693.0</v>
      </c>
      <c r="B698" s="94">
        <v>1.22140084E8</v>
      </c>
      <c r="C698" s="95" t="s">
        <v>789</v>
      </c>
      <c r="D698" s="94">
        <v>2022.0</v>
      </c>
      <c r="E698" s="96"/>
      <c r="F698" s="94" t="s">
        <v>26</v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61">
        <v>694.0</v>
      </c>
      <c r="B699" s="94">
        <v>1.22140085E8</v>
      </c>
      <c r="C699" s="95" t="s">
        <v>790</v>
      </c>
      <c r="D699" s="94">
        <v>2022.0</v>
      </c>
      <c r="E699" s="96"/>
      <c r="F699" s="94" t="s">
        <v>26</v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61">
        <v>695.0</v>
      </c>
      <c r="B700" s="94">
        <v>1.22140086E8</v>
      </c>
      <c r="C700" s="95" t="s">
        <v>791</v>
      </c>
      <c r="D700" s="94">
        <v>2022.0</v>
      </c>
      <c r="E700" s="96"/>
      <c r="F700" s="94" t="s">
        <v>26</v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61">
        <v>696.0</v>
      </c>
      <c r="B701" s="94">
        <v>1.22140087E8</v>
      </c>
      <c r="C701" s="95" t="s">
        <v>792</v>
      </c>
      <c r="D701" s="94">
        <v>2022.0</v>
      </c>
      <c r="E701" s="96"/>
      <c r="F701" s="94" t="s">
        <v>26</v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61">
        <v>697.0</v>
      </c>
      <c r="B702" s="94">
        <v>1.22140088E8</v>
      </c>
      <c r="C702" s="95" t="s">
        <v>793</v>
      </c>
      <c r="D702" s="94">
        <v>2022.0</v>
      </c>
      <c r="E702" s="96"/>
      <c r="F702" s="94" t="s">
        <v>26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61">
        <v>698.0</v>
      </c>
      <c r="B703" s="94">
        <v>1.22140089E8</v>
      </c>
      <c r="C703" s="95" t="s">
        <v>794</v>
      </c>
      <c r="D703" s="94">
        <v>2022.0</v>
      </c>
      <c r="E703" s="96"/>
      <c r="F703" s="94" t="s">
        <v>26</v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61">
        <v>699.0</v>
      </c>
      <c r="B704" s="94">
        <v>1.2214009E8</v>
      </c>
      <c r="C704" s="95" t="s">
        <v>795</v>
      </c>
      <c r="D704" s="94">
        <v>2022.0</v>
      </c>
      <c r="E704" s="96"/>
      <c r="F704" s="94" t="s">
        <v>26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61">
        <v>700.0</v>
      </c>
      <c r="B705" s="94">
        <v>1.22140092E8</v>
      </c>
      <c r="C705" s="95" t="s">
        <v>796</v>
      </c>
      <c r="D705" s="94">
        <v>2022.0</v>
      </c>
      <c r="E705" s="96"/>
      <c r="F705" s="94" t="s">
        <v>26</v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61">
        <v>701.0</v>
      </c>
      <c r="B706" s="94">
        <v>1.22140093E8</v>
      </c>
      <c r="C706" s="95" t="s">
        <v>797</v>
      </c>
      <c r="D706" s="94">
        <v>2022.0</v>
      </c>
      <c r="E706" s="96"/>
      <c r="F706" s="94" t="s">
        <v>26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61">
        <v>702.0</v>
      </c>
      <c r="B707" s="94">
        <v>1.22140095E8</v>
      </c>
      <c r="C707" s="95" t="s">
        <v>798</v>
      </c>
      <c r="D707" s="94">
        <v>2022.0</v>
      </c>
      <c r="E707" s="96"/>
      <c r="F707" s="94" t="s">
        <v>26</v>
      </c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61">
        <v>703.0</v>
      </c>
      <c r="B708" s="94">
        <v>1.22140097E8</v>
      </c>
      <c r="C708" s="95" t="s">
        <v>799</v>
      </c>
      <c r="D708" s="94">
        <v>2022.0</v>
      </c>
      <c r="E708" s="96"/>
      <c r="F708" s="94" t="s">
        <v>26</v>
      </c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61">
        <v>704.0</v>
      </c>
      <c r="B709" s="94">
        <v>1.22140098E8</v>
      </c>
      <c r="C709" s="95" t="s">
        <v>800</v>
      </c>
      <c r="D709" s="94">
        <v>2022.0</v>
      </c>
      <c r="E709" s="96"/>
      <c r="F709" s="94" t="s">
        <v>26</v>
      </c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61">
        <v>705.0</v>
      </c>
      <c r="B710" s="94">
        <v>1.22140099E8</v>
      </c>
      <c r="C710" s="95" t="s">
        <v>801</v>
      </c>
      <c r="D710" s="94">
        <v>2022.0</v>
      </c>
      <c r="E710" s="96"/>
      <c r="F710" s="94" t="s">
        <v>26</v>
      </c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61">
        <v>706.0</v>
      </c>
      <c r="B711" s="94">
        <v>1.221401E8</v>
      </c>
      <c r="C711" s="95" t="s">
        <v>802</v>
      </c>
      <c r="D711" s="94">
        <v>2022.0</v>
      </c>
      <c r="E711" s="96"/>
      <c r="F711" s="94" t="s">
        <v>26</v>
      </c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61">
        <v>707.0</v>
      </c>
      <c r="B712" s="94">
        <v>1.22140101E8</v>
      </c>
      <c r="C712" s="95" t="s">
        <v>803</v>
      </c>
      <c r="D712" s="94">
        <v>2022.0</v>
      </c>
      <c r="E712" s="96"/>
      <c r="F712" s="94" t="s">
        <v>16</v>
      </c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61">
        <v>708.0</v>
      </c>
      <c r="B713" s="94">
        <v>1.22140102E8</v>
      </c>
      <c r="C713" s="95" t="s">
        <v>804</v>
      </c>
      <c r="D713" s="94">
        <v>2022.0</v>
      </c>
      <c r="E713" s="96"/>
      <c r="F713" s="94" t="s">
        <v>16</v>
      </c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61">
        <v>709.0</v>
      </c>
      <c r="B714" s="94">
        <v>1.22140103E8</v>
      </c>
      <c r="C714" s="95" t="s">
        <v>805</v>
      </c>
      <c r="D714" s="94">
        <v>2022.0</v>
      </c>
      <c r="E714" s="96"/>
      <c r="F714" s="94" t="s">
        <v>16</v>
      </c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61">
        <v>710.0</v>
      </c>
      <c r="B715" s="94">
        <v>1.22140104E8</v>
      </c>
      <c r="C715" s="95" t="s">
        <v>806</v>
      </c>
      <c r="D715" s="94">
        <v>2022.0</v>
      </c>
      <c r="E715" s="96"/>
      <c r="F715" s="94" t="s">
        <v>16</v>
      </c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61">
        <v>711.0</v>
      </c>
      <c r="B716" s="94">
        <v>1.22140105E8</v>
      </c>
      <c r="C716" s="95" t="s">
        <v>807</v>
      </c>
      <c r="D716" s="94">
        <v>2022.0</v>
      </c>
      <c r="E716" s="96"/>
      <c r="F716" s="94" t="s">
        <v>16</v>
      </c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61">
        <v>712.0</v>
      </c>
      <c r="B717" s="94">
        <v>1.22140106E8</v>
      </c>
      <c r="C717" s="95" t="s">
        <v>808</v>
      </c>
      <c r="D717" s="94">
        <v>2022.0</v>
      </c>
      <c r="E717" s="96"/>
      <c r="F717" s="94" t="s">
        <v>16</v>
      </c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61">
        <v>713.0</v>
      </c>
      <c r="B718" s="94">
        <v>1.22140107E8</v>
      </c>
      <c r="C718" s="95" t="s">
        <v>809</v>
      </c>
      <c r="D718" s="94">
        <v>2022.0</v>
      </c>
      <c r="E718" s="96"/>
      <c r="F718" s="94" t="s">
        <v>16</v>
      </c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61">
        <v>714.0</v>
      </c>
      <c r="B719" s="94">
        <v>1.22140108E8</v>
      </c>
      <c r="C719" s="95" t="s">
        <v>810</v>
      </c>
      <c r="D719" s="94">
        <v>2022.0</v>
      </c>
      <c r="E719" s="96"/>
      <c r="F719" s="94" t="s">
        <v>16</v>
      </c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61">
        <v>715.0</v>
      </c>
      <c r="B720" s="94">
        <v>1.22140109E8</v>
      </c>
      <c r="C720" s="95" t="s">
        <v>811</v>
      </c>
      <c r="D720" s="94">
        <v>2022.0</v>
      </c>
      <c r="E720" s="96"/>
      <c r="F720" s="94" t="s">
        <v>16</v>
      </c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61">
        <v>716.0</v>
      </c>
      <c r="B721" s="94">
        <v>1.2214011E8</v>
      </c>
      <c r="C721" s="95" t="s">
        <v>812</v>
      </c>
      <c r="D721" s="94">
        <v>2022.0</v>
      </c>
      <c r="E721" s="96"/>
      <c r="F721" s="94" t="s">
        <v>16</v>
      </c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61">
        <v>717.0</v>
      </c>
      <c r="B722" s="94">
        <v>1.22140111E8</v>
      </c>
      <c r="C722" s="95" t="s">
        <v>813</v>
      </c>
      <c r="D722" s="94">
        <v>2022.0</v>
      </c>
      <c r="E722" s="96"/>
      <c r="F722" s="94" t="s">
        <v>16</v>
      </c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61">
        <v>718.0</v>
      </c>
      <c r="B723" s="94">
        <v>1.22140112E8</v>
      </c>
      <c r="C723" s="95" t="s">
        <v>814</v>
      </c>
      <c r="D723" s="94">
        <v>2022.0</v>
      </c>
      <c r="E723" s="96"/>
      <c r="F723" s="94" t="s">
        <v>16</v>
      </c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61">
        <v>719.0</v>
      </c>
      <c r="B724" s="94">
        <v>1.22140114E8</v>
      </c>
      <c r="C724" s="95" t="s">
        <v>815</v>
      </c>
      <c r="D724" s="94">
        <v>2022.0</v>
      </c>
      <c r="E724" s="96"/>
      <c r="F724" s="94" t="s">
        <v>16</v>
      </c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61">
        <v>720.0</v>
      </c>
      <c r="B725" s="94">
        <v>1.22140115E8</v>
      </c>
      <c r="C725" s="95" t="s">
        <v>816</v>
      </c>
      <c r="D725" s="94">
        <v>2022.0</v>
      </c>
      <c r="E725" s="96"/>
      <c r="F725" s="94" t="s">
        <v>16</v>
      </c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61">
        <v>721.0</v>
      </c>
      <c r="B726" s="94">
        <v>1.22140116E8</v>
      </c>
      <c r="C726" s="95" t="s">
        <v>817</v>
      </c>
      <c r="D726" s="94">
        <v>2022.0</v>
      </c>
      <c r="E726" s="96"/>
      <c r="F726" s="94" t="s">
        <v>16</v>
      </c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61">
        <v>722.0</v>
      </c>
      <c r="B727" s="94">
        <v>1.22140117E8</v>
      </c>
      <c r="C727" s="95" t="s">
        <v>818</v>
      </c>
      <c r="D727" s="94">
        <v>2022.0</v>
      </c>
      <c r="E727" s="96"/>
      <c r="F727" s="94" t="s">
        <v>16</v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61">
        <v>723.0</v>
      </c>
      <c r="B728" s="94">
        <v>1.22140118E8</v>
      </c>
      <c r="C728" s="95" t="s">
        <v>819</v>
      </c>
      <c r="D728" s="94">
        <v>2022.0</v>
      </c>
      <c r="E728" s="96"/>
      <c r="F728" s="94" t="s">
        <v>16</v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61">
        <v>724.0</v>
      </c>
      <c r="B729" s="94">
        <v>1.22140119E8</v>
      </c>
      <c r="C729" s="95" t="s">
        <v>820</v>
      </c>
      <c r="D729" s="94">
        <v>2022.0</v>
      </c>
      <c r="E729" s="96"/>
      <c r="F729" s="94" t="s">
        <v>16</v>
      </c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61">
        <v>725.0</v>
      </c>
      <c r="B730" s="94">
        <v>1.22140121E8</v>
      </c>
      <c r="C730" s="95" t="s">
        <v>821</v>
      </c>
      <c r="D730" s="94">
        <v>2022.0</v>
      </c>
      <c r="E730" s="96"/>
      <c r="F730" s="94" t="s">
        <v>16</v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61">
        <v>726.0</v>
      </c>
      <c r="B731" s="94">
        <v>1.22140122E8</v>
      </c>
      <c r="C731" s="95" t="s">
        <v>822</v>
      </c>
      <c r="D731" s="94">
        <v>2022.0</v>
      </c>
      <c r="E731" s="96"/>
      <c r="F731" s="94" t="s">
        <v>16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61">
        <v>727.0</v>
      </c>
      <c r="B732" s="94">
        <v>1.22140123E8</v>
      </c>
      <c r="C732" s="95" t="s">
        <v>823</v>
      </c>
      <c r="D732" s="94">
        <v>2022.0</v>
      </c>
      <c r="E732" s="96"/>
      <c r="F732" s="94" t="s">
        <v>16</v>
      </c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61">
        <v>728.0</v>
      </c>
      <c r="B733" s="94">
        <v>1.22140124E8</v>
      </c>
      <c r="C733" s="95" t="s">
        <v>824</v>
      </c>
      <c r="D733" s="94">
        <v>2022.0</v>
      </c>
      <c r="E733" s="96"/>
      <c r="F733" s="94" t="s">
        <v>16</v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61">
        <v>729.0</v>
      </c>
      <c r="B734" s="94">
        <v>1.22140125E8</v>
      </c>
      <c r="C734" s="95" t="s">
        <v>825</v>
      </c>
      <c r="D734" s="94">
        <v>2022.0</v>
      </c>
      <c r="E734" s="96"/>
      <c r="F734" s="94" t="s">
        <v>16</v>
      </c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61">
        <v>730.0</v>
      </c>
      <c r="B735" s="94">
        <v>1.22140126E8</v>
      </c>
      <c r="C735" s="95" t="s">
        <v>826</v>
      </c>
      <c r="D735" s="94">
        <v>2022.0</v>
      </c>
      <c r="E735" s="96"/>
      <c r="F735" s="94" t="s">
        <v>16</v>
      </c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61">
        <v>731.0</v>
      </c>
      <c r="B736" s="94">
        <v>1.22140127E8</v>
      </c>
      <c r="C736" s="95" t="s">
        <v>827</v>
      </c>
      <c r="D736" s="94">
        <v>2022.0</v>
      </c>
      <c r="E736" s="96"/>
      <c r="F736" s="94" t="s">
        <v>16</v>
      </c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61">
        <v>732.0</v>
      </c>
      <c r="B737" s="94">
        <v>1.22140128E8</v>
      </c>
      <c r="C737" s="95" t="s">
        <v>828</v>
      </c>
      <c r="D737" s="94">
        <v>2022.0</v>
      </c>
      <c r="E737" s="96"/>
      <c r="F737" s="94" t="s">
        <v>16</v>
      </c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61">
        <v>733.0</v>
      </c>
      <c r="B738" s="94">
        <v>1.22140129E8</v>
      </c>
      <c r="C738" s="95" t="s">
        <v>829</v>
      </c>
      <c r="D738" s="94">
        <v>2022.0</v>
      </c>
      <c r="E738" s="96"/>
      <c r="F738" s="94" t="s">
        <v>16</v>
      </c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61">
        <v>734.0</v>
      </c>
      <c r="B739" s="94">
        <v>1.2214013E8</v>
      </c>
      <c r="C739" s="95" t="s">
        <v>830</v>
      </c>
      <c r="D739" s="94">
        <v>2022.0</v>
      </c>
      <c r="E739" s="96"/>
      <c r="F739" s="94" t="s">
        <v>16</v>
      </c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61">
        <v>735.0</v>
      </c>
      <c r="B740" s="94">
        <v>1.22140131E8</v>
      </c>
      <c r="C740" s="95" t="s">
        <v>831</v>
      </c>
      <c r="D740" s="94">
        <v>2022.0</v>
      </c>
      <c r="E740" s="96"/>
      <c r="F740" s="94" t="s">
        <v>16</v>
      </c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61">
        <v>736.0</v>
      </c>
      <c r="B741" s="94">
        <v>1.22140132E8</v>
      </c>
      <c r="C741" s="95" t="s">
        <v>832</v>
      </c>
      <c r="D741" s="94">
        <v>2022.0</v>
      </c>
      <c r="E741" s="96"/>
      <c r="F741" s="94" t="s">
        <v>16</v>
      </c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61">
        <v>737.0</v>
      </c>
      <c r="B742" s="94">
        <v>1.22140133E8</v>
      </c>
      <c r="C742" s="95" t="s">
        <v>833</v>
      </c>
      <c r="D742" s="94">
        <v>2022.0</v>
      </c>
      <c r="E742" s="96"/>
      <c r="F742" s="94" t="s">
        <v>16</v>
      </c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61">
        <v>738.0</v>
      </c>
      <c r="B743" s="94">
        <v>1.22140134E8</v>
      </c>
      <c r="C743" s="95" t="s">
        <v>834</v>
      </c>
      <c r="D743" s="94">
        <v>2022.0</v>
      </c>
      <c r="E743" s="96"/>
      <c r="F743" s="94" t="s">
        <v>16</v>
      </c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61">
        <v>739.0</v>
      </c>
      <c r="B744" s="94">
        <v>1.22140135E8</v>
      </c>
      <c r="C744" s="95" t="s">
        <v>835</v>
      </c>
      <c r="D744" s="94">
        <v>2022.0</v>
      </c>
      <c r="E744" s="96"/>
      <c r="F744" s="94" t="s">
        <v>16</v>
      </c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61">
        <v>740.0</v>
      </c>
      <c r="B745" s="94">
        <v>1.22140136E8</v>
      </c>
      <c r="C745" s="95" t="s">
        <v>836</v>
      </c>
      <c r="D745" s="94">
        <v>2022.0</v>
      </c>
      <c r="E745" s="96"/>
      <c r="F745" s="94" t="s">
        <v>16</v>
      </c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61">
        <v>741.0</v>
      </c>
      <c r="B746" s="94">
        <v>1.22140137E8</v>
      </c>
      <c r="C746" s="95" t="s">
        <v>837</v>
      </c>
      <c r="D746" s="94">
        <v>2022.0</v>
      </c>
      <c r="E746" s="96"/>
      <c r="F746" s="94" t="s">
        <v>16</v>
      </c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61">
        <v>742.0</v>
      </c>
      <c r="B747" s="94">
        <v>1.22140138E8</v>
      </c>
      <c r="C747" s="95" t="s">
        <v>838</v>
      </c>
      <c r="D747" s="94">
        <v>2022.0</v>
      </c>
      <c r="E747" s="96"/>
      <c r="F747" s="94" t="s">
        <v>16</v>
      </c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61">
        <v>743.0</v>
      </c>
      <c r="B748" s="94">
        <v>1.22140139E8</v>
      </c>
      <c r="C748" s="95" t="s">
        <v>839</v>
      </c>
      <c r="D748" s="94">
        <v>2022.0</v>
      </c>
      <c r="E748" s="96"/>
      <c r="F748" s="94" t="s">
        <v>16</v>
      </c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61">
        <v>744.0</v>
      </c>
      <c r="B749" s="94">
        <v>1.2214014E8</v>
      </c>
      <c r="C749" s="95" t="s">
        <v>840</v>
      </c>
      <c r="D749" s="94">
        <v>2022.0</v>
      </c>
      <c r="E749" s="96"/>
      <c r="F749" s="94" t="s">
        <v>16</v>
      </c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61">
        <v>745.0</v>
      </c>
      <c r="B750" s="94">
        <v>1.22140141E8</v>
      </c>
      <c r="C750" s="95" t="s">
        <v>841</v>
      </c>
      <c r="D750" s="94">
        <v>2022.0</v>
      </c>
      <c r="E750" s="96"/>
      <c r="F750" s="94" t="s">
        <v>16</v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61">
        <v>746.0</v>
      </c>
      <c r="B751" s="94">
        <v>1.22140143E8</v>
      </c>
      <c r="C751" s="95" t="s">
        <v>842</v>
      </c>
      <c r="D751" s="94">
        <v>2022.0</v>
      </c>
      <c r="E751" s="96"/>
      <c r="F751" s="94" t="s">
        <v>16</v>
      </c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61">
        <v>747.0</v>
      </c>
      <c r="B752" s="94">
        <v>1.22140144E8</v>
      </c>
      <c r="C752" s="95" t="s">
        <v>843</v>
      </c>
      <c r="D752" s="94">
        <v>2022.0</v>
      </c>
      <c r="E752" s="96"/>
      <c r="F752" s="94" t="s">
        <v>16</v>
      </c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61">
        <v>748.0</v>
      </c>
      <c r="B753" s="94">
        <v>1.22140145E8</v>
      </c>
      <c r="C753" s="95" t="s">
        <v>844</v>
      </c>
      <c r="D753" s="94">
        <v>2022.0</v>
      </c>
      <c r="E753" s="96"/>
      <c r="F753" s="94" t="s">
        <v>16</v>
      </c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61">
        <v>749.0</v>
      </c>
      <c r="B754" s="94">
        <v>1.22140146E8</v>
      </c>
      <c r="C754" s="95" t="s">
        <v>845</v>
      </c>
      <c r="D754" s="94">
        <v>2022.0</v>
      </c>
      <c r="E754" s="96"/>
      <c r="F754" s="94" t="s">
        <v>16</v>
      </c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61">
        <v>750.0</v>
      </c>
      <c r="B755" s="94">
        <v>1.22140147E8</v>
      </c>
      <c r="C755" s="95" t="s">
        <v>846</v>
      </c>
      <c r="D755" s="94">
        <v>2022.0</v>
      </c>
      <c r="E755" s="96"/>
      <c r="F755" s="94" t="s">
        <v>16</v>
      </c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61">
        <v>751.0</v>
      </c>
      <c r="B756" s="94">
        <v>1.22140148E8</v>
      </c>
      <c r="C756" s="95" t="s">
        <v>847</v>
      </c>
      <c r="D756" s="94">
        <v>2022.0</v>
      </c>
      <c r="E756" s="96"/>
      <c r="F756" s="94" t="s">
        <v>16</v>
      </c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61">
        <v>752.0</v>
      </c>
      <c r="B757" s="94">
        <v>1.22140149E8</v>
      </c>
      <c r="C757" s="95" t="s">
        <v>848</v>
      </c>
      <c r="D757" s="94">
        <v>2022.0</v>
      </c>
      <c r="E757" s="96"/>
      <c r="F757" s="94" t="s">
        <v>16</v>
      </c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61">
        <v>753.0</v>
      </c>
      <c r="B758" s="94">
        <v>1.2214015E8</v>
      </c>
      <c r="C758" s="95" t="s">
        <v>849</v>
      </c>
      <c r="D758" s="94">
        <v>2022.0</v>
      </c>
      <c r="E758" s="96"/>
      <c r="F758" s="94" t="s">
        <v>20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61">
        <v>754.0</v>
      </c>
      <c r="B759" s="94">
        <v>1.22140151E8</v>
      </c>
      <c r="C759" s="95" t="s">
        <v>850</v>
      </c>
      <c r="D759" s="94">
        <v>2022.0</v>
      </c>
      <c r="E759" s="96"/>
      <c r="F759" s="94" t="s">
        <v>20</v>
      </c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61">
        <v>755.0</v>
      </c>
      <c r="B760" s="94">
        <v>1.22140152E8</v>
      </c>
      <c r="C760" s="95" t="s">
        <v>851</v>
      </c>
      <c r="D760" s="94">
        <v>2022.0</v>
      </c>
      <c r="E760" s="96"/>
      <c r="F760" s="94" t="s">
        <v>20</v>
      </c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61">
        <v>756.0</v>
      </c>
      <c r="B761" s="94">
        <v>1.22140153E8</v>
      </c>
      <c r="C761" s="95" t="s">
        <v>852</v>
      </c>
      <c r="D761" s="94">
        <v>2022.0</v>
      </c>
      <c r="E761" s="96"/>
      <c r="F761" s="94" t="s">
        <v>20</v>
      </c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61">
        <v>757.0</v>
      </c>
      <c r="B762" s="94">
        <v>1.22140154E8</v>
      </c>
      <c r="C762" s="95" t="s">
        <v>853</v>
      </c>
      <c r="D762" s="94">
        <v>2022.0</v>
      </c>
      <c r="E762" s="96"/>
      <c r="F762" s="94" t="s">
        <v>20</v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61">
        <v>758.0</v>
      </c>
      <c r="B763" s="94">
        <v>1.22140155E8</v>
      </c>
      <c r="C763" s="95" t="s">
        <v>854</v>
      </c>
      <c r="D763" s="94">
        <v>2022.0</v>
      </c>
      <c r="E763" s="96"/>
      <c r="F763" s="94" t="s">
        <v>20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61">
        <v>759.0</v>
      </c>
      <c r="B764" s="94">
        <v>1.22140156E8</v>
      </c>
      <c r="C764" s="95" t="s">
        <v>855</v>
      </c>
      <c r="D764" s="94">
        <v>2022.0</v>
      </c>
      <c r="E764" s="96"/>
      <c r="F764" s="94" t="s">
        <v>20</v>
      </c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61">
        <v>760.0</v>
      </c>
      <c r="B765" s="94">
        <v>1.22140157E8</v>
      </c>
      <c r="C765" s="95" t="s">
        <v>856</v>
      </c>
      <c r="D765" s="94">
        <v>2022.0</v>
      </c>
      <c r="E765" s="96"/>
      <c r="F765" s="94" t="s">
        <v>20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61">
        <v>761.0</v>
      </c>
      <c r="B766" s="94">
        <v>1.22140159E8</v>
      </c>
      <c r="C766" s="95" t="s">
        <v>857</v>
      </c>
      <c r="D766" s="94">
        <v>2022.0</v>
      </c>
      <c r="E766" s="96"/>
      <c r="F766" s="94" t="s">
        <v>20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61">
        <v>762.0</v>
      </c>
      <c r="B767" s="94">
        <v>1.2214016E8</v>
      </c>
      <c r="C767" s="95" t="s">
        <v>858</v>
      </c>
      <c r="D767" s="94">
        <v>2022.0</v>
      </c>
      <c r="E767" s="96"/>
      <c r="F767" s="94" t="s">
        <v>20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61">
        <v>763.0</v>
      </c>
      <c r="B768" s="94">
        <v>1.22140161E8</v>
      </c>
      <c r="C768" s="95" t="s">
        <v>859</v>
      </c>
      <c r="D768" s="94">
        <v>2022.0</v>
      </c>
      <c r="E768" s="96"/>
      <c r="F768" s="94" t="s">
        <v>20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61">
        <v>764.0</v>
      </c>
      <c r="B769" s="94">
        <v>1.22140162E8</v>
      </c>
      <c r="C769" s="95" t="s">
        <v>860</v>
      </c>
      <c r="D769" s="94">
        <v>2022.0</v>
      </c>
      <c r="E769" s="96"/>
      <c r="F769" s="94" t="s">
        <v>20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61">
        <v>765.0</v>
      </c>
      <c r="B770" s="94">
        <v>1.22140163E8</v>
      </c>
      <c r="C770" s="95" t="s">
        <v>861</v>
      </c>
      <c r="D770" s="94">
        <v>2022.0</v>
      </c>
      <c r="E770" s="96"/>
      <c r="F770" s="94" t="s">
        <v>22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61">
        <v>766.0</v>
      </c>
      <c r="B771" s="94">
        <v>1.22140164E8</v>
      </c>
      <c r="C771" s="95" t="s">
        <v>862</v>
      </c>
      <c r="D771" s="94">
        <v>2022.0</v>
      </c>
      <c r="E771" s="96"/>
      <c r="F771" s="94" t="s">
        <v>22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61">
        <v>767.0</v>
      </c>
      <c r="B772" s="94">
        <v>1.22140165E8</v>
      </c>
      <c r="C772" s="95" t="s">
        <v>863</v>
      </c>
      <c r="D772" s="94">
        <v>2022.0</v>
      </c>
      <c r="E772" s="96"/>
      <c r="F772" s="94" t="s">
        <v>22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61">
        <v>768.0</v>
      </c>
      <c r="B773" s="94">
        <v>1.22140166E8</v>
      </c>
      <c r="C773" s="95" t="s">
        <v>864</v>
      </c>
      <c r="D773" s="94">
        <v>2022.0</v>
      </c>
      <c r="E773" s="96"/>
      <c r="F773" s="94" t="s">
        <v>22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61">
        <v>769.0</v>
      </c>
      <c r="B774" s="94">
        <v>1.22140167E8</v>
      </c>
      <c r="C774" s="95" t="s">
        <v>865</v>
      </c>
      <c r="D774" s="94">
        <v>2022.0</v>
      </c>
      <c r="E774" s="96"/>
      <c r="F774" s="94" t="s">
        <v>22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61">
        <v>770.0</v>
      </c>
      <c r="B775" s="94">
        <v>1.22140168E8</v>
      </c>
      <c r="C775" s="95" t="s">
        <v>866</v>
      </c>
      <c r="D775" s="94">
        <v>2022.0</v>
      </c>
      <c r="E775" s="96"/>
      <c r="F775" s="94" t="s">
        <v>23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61">
        <v>771.0</v>
      </c>
      <c r="B776" s="94">
        <v>1.22140169E8</v>
      </c>
      <c r="C776" s="95" t="s">
        <v>867</v>
      </c>
      <c r="D776" s="94">
        <v>2022.0</v>
      </c>
      <c r="E776" s="96"/>
      <c r="F776" s="94" t="s">
        <v>23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61">
        <v>772.0</v>
      </c>
      <c r="B777" s="94">
        <v>1.2214017E8</v>
      </c>
      <c r="C777" s="95" t="s">
        <v>868</v>
      </c>
      <c r="D777" s="94">
        <v>2022.0</v>
      </c>
      <c r="E777" s="96"/>
      <c r="F777" s="94" t="s">
        <v>23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61">
        <v>773.0</v>
      </c>
      <c r="B778" s="94">
        <v>1.22140171E8</v>
      </c>
      <c r="C778" s="95" t="s">
        <v>869</v>
      </c>
      <c r="D778" s="94">
        <v>2022.0</v>
      </c>
      <c r="E778" s="96"/>
      <c r="F778" s="94" t="s">
        <v>23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61">
        <v>774.0</v>
      </c>
      <c r="B779" s="94">
        <v>1.22140172E8</v>
      </c>
      <c r="C779" s="95" t="s">
        <v>870</v>
      </c>
      <c r="D779" s="94">
        <v>2022.0</v>
      </c>
      <c r="E779" s="96"/>
      <c r="F779" s="94" t="s">
        <v>23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61">
        <v>775.0</v>
      </c>
      <c r="B780" s="94">
        <v>1.22140173E8</v>
      </c>
      <c r="C780" s="95" t="s">
        <v>871</v>
      </c>
      <c r="D780" s="94">
        <v>2022.0</v>
      </c>
      <c r="E780" s="96"/>
      <c r="F780" s="94" t="s">
        <v>23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61">
        <v>776.0</v>
      </c>
      <c r="B781" s="94">
        <v>1.22140174E8</v>
      </c>
      <c r="C781" s="95" t="s">
        <v>872</v>
      </c>
      <c r="D781" s="94">
        <v>2022.0</v>
      </c>
      <c r="E781" s="96"/>
      <c r="F781" s="94" t="s">
        <v>23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61">
        <v>777.0</v>
      </c>
      <c r="B782" s="94">
        <v>1.22140175E8</v>
      </c>
      <c r="C782" s="95" t="s">
        <v>873</v>
      </c>
      <c r="D782" s="94">
        <v>2022.0</v>
      </c>
      <c r="E782" s="96"/>
      <c r="F782" s="94" t="s">
        <v>23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61">
        <v>778.0</v>
      </c>
      <c r="B783" s="94">
        <v>1.22140176E8</v>
      </c>
      <c r="C783" s="95" t="s">
        <v>874</v>
      </c>
      <c r="D783" s="94">
        <v>2022.0</v>
      </c>
      <c r="E783" s="96"/>
      <c r="F783" s="94" t="s">
        <v>23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61">
        <v>779.0</v>
      </c>
      <c r="B784" s="94">
        <v>1.22140177E8</v>
      </c>
      <c r="C784" s="95" t="s">
        <v>875</v>
      </c>
      <c r="D784" s="94">
        <v>2022.0</v>
      </c>
      <c r="E784" s="96"/>
      <c r="F784" s="94" t="s">
        <v>23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61">
        <v>780.0</v>
      </c>
      <c r="B785" s="94">
        <v>1.22140178E8</v>
      </c>
      <c r="C785" s="95" t="s">
        <v>876</v>
      </c>
      <c r="D785" s="94">
        <v>2022.0</v>
      </c>
      <c r="E785" s="96"/>
      <c r="F785" s="94" t="s">
        <v>23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61">
        <v>781.0</v>
      </c>
      <c r="B786" s="94">
        <v>1.22140179E8</v>
      </c>
      <c r="C786" s="95" t="s">
        <v>877</v>
      </c>
      <c r="D786" s="94">
        <v>2022.0</v>
      </c>
      <c r="E786" s="96"/>
      <c r="F786" s="94" t="s">
        <v>23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61">
        <v>782.0</v>
      </c>
      <c r="B787" s="94">
        <v>1.2214018E8</v>
      </c>
      <c r="C787" s="95" t="s">
        <v>878</v>
      </c>
      <c r="D787" s="94">
        <v>2022.0</v>
      </c>
      <c r="E787" s="96"/>
      <c r="F787" s="94" t="s">
        <v>23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61">
        <v>783.0</v>
      </c>
      <c r="B788" s="94">
        <v>1.22140181E8</v>
      </c>
      <c r="C788" s="95" t="s">
        <v>879</v>
      </c>
      <c r="D788" s="94">
        <v>2022.0</v>
      </c>
      <c r="E788" s="96"/>
      <c r="F788" s="94" t="s">
        <v>23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61">
        <v>784.0</v>
      </c>
      <c r="B789" s="94">
        <v>1.22140182E8</v>
      </c>
      <c r="C789" s="95" t="s">
        <v>880</v>
      </c>
      <c r="D789" s="94">
        <v>2022.0</v>
      </c>
      <c r="E789" s="96"/>
      <c r="F789" s="94" t="s">
        <v>23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61">
        <v>785.0</v>
      </c>
      <c r="B790" s="94">
        <v>1.22140183E8</v>
      </c>
      <c r="C790" s="95" t="s">
        <v>881</v>
      </c>
      <c r="D790" s="94">
        <v>2022.0</v>
      </c>
      <c r="E790" s="96"/>
      <c r="F790" s="94" t="s">
        <v>23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61">
        <v>786.0</v>
      </c>
      <c r="B791" s="94">
        <v>1.22140184E8</v>
      </c>
      <c r="C791" s="95" t="s">
        <v>882</v>
      </c>
      <c r="D791" s="94">
        <v>2022.0</v>
      </c>
      <c r="E791" s="96"/>
      <c r="F791" s="94" t="s">
        <v>23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61">
        <v>787.0</v>
      </c>
      <c r="B792" s="94">
        <v>1.22140185E8</v>
      </c>
      <c r="C792" s="95" t="s">
        <v>883</v>
      </c>
      <c r="D792" s="94">
        <v>2022.0</v>
      </c>
      <c r="E792" s="96"/>
      <c r="F792" s="94" t="s">
        <v>23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61">
        <v>788.0</v>
      </c>
      <c r="B793" s="94">
        <v>1.22140186E8</v>
      </c>
      <c r="C793" s="95" t="s">
        <v>884</v>
      </c>
      <c r="D793" s="94">
        <v>2022.0</v>
      </c>
      <c r="E793" s="96"/>
      <c r="F793" s="94" t="s">
        <v>23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61">
        <v>789.0</v>
      </c>
      <c r="B794" s="94">
        <v>1.22140187E8</v>
      </c>
      <c r="C794" s="95" t="s">
        <v>885</v>
      </c>
      <c r="D794" s="94">
        <v>2022.0</v>
      </c>
      <c r="E794" s="96"/>
      <c r="F794" s="94" t="s">
        <v>23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61">
        <v>790.0</v>
      </c>
      <c r="B795" s="94">
        <v>1.22140189E8</v>
      </c>
      <c r="C795" s="95" t="s">
        <v>886</v>
      </c>
      <c r="D795" s="94">
        <v>2022.0</v>
      </c>
      <c r="E795" s="96"/>
      <c r="F795" s="94" t="s">
        <v>23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61">
        <v>791.0</v>
      </c>
      <c r="B796" s="94">
        <v>1.2214019E8</v>
      </c>
      <c r="C796" s="95" t="s">
        <v>887</v>
      </c>
      <c r="D796" s="94">
        <v>2022.0</v>
      </c>
      <c r="E796" s="96"/>
      <c r="F796" s="94" t="s">
        <v>23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61">
        <v>792.0</v>
      </c>
      <c r="B797" s="94">
        <v>1.22140191E8</v>
      </c>
      <c r="C797" s="95" t="s">
        <v>888</v>
      </c>
      <c r="D797" s="94">
        <v>2022.0</v>
      </c>
      <c r="E797" s="96"/>
      <c r="F797" s="94" t="s">
        <v>23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61">
        <v>793.0</v>
      </c>
      <c r="B798" s="94">
        <v>1.22140192E8</v>
      </c>
      <c r="C798" s="95" t="s">
        <v>889</v>
      </c>
      <c r="D798" s="94">
        <v>2022.0</v>
      </c>
      <c r="E798" s="96"/>
      <c r="F798" s="94" t="s">
        <v>24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61">
        <v>794.0</v>
      </c>
      <c r="B799" s="94">
        <v>1.22140193E8</v>
      </c>
      <c r="C799" s="95" t="s">
        <v>890</v>
      </c>
      <c r="D799" s="94">
        <v>2022.0</v>
      </c>
      <c r="E799" s="96"/>
      <c r="F799" s="94" t="s">
        <v>24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61">
        <v>795.0</v>
      </c>
      <c r="B800" s="94">
        <v>1.22140194E8</v>
      </c>
      <c r="C800" s="95" t="s">
        <v>891</v>
      </c>
      <c r="D800" s="94">
        <v>2022.0</v>
      </c>
      <c r="E800" s="96"/>
      <c r="F800" s="94" t="s">
        <v>24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61">
        <v>796.0</v>
      </c>
      <c r="B801" s="94">
        <v>1.22140195E8</v>
      </c>
      <c r="C801" s="95" t="s">
        <v>892</v>
      </c>
      <c r="D801" s="94">
        <v>2022.0</v>
      </c>
      <c r="E801" s="96"/>
      <c r="F801" s="94" t="s">
        <v>24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61">
        <v>797.0</v>
      </c>
      <c r="B802" s="94">
        <v>1.22140196E8</v>
      </c>
      <c r="C802" s="95" t="s">
        <v>893</v>
      </c>
      <c r="D802" s="94">
        <v>2022.0</v>
      </c>
      <c r="E802" s="96"/>
      <c r="F802" s="94" t="s">
        <v>24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61">
        <v>798.0</v>
      </c>
      <c r="B803" s="94">
        <v>1.22140197E8</v>
      </c>
      <c r="C803" s="95" t="s">
        <v>894</v>
      </c>
      <c r="D803" s="94">
        <v>2022.0</v>
      </c>
      <c r="E803" s="96"/>
      <c r="F803" s="94" t="s">
        <v>24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61">
        <v>799.0</v>
      </c>
      <c r="B804" s="94">
        <v>1.22140198E8</v>
      </c>
      <c r="C804" s="95" t="s">
        <v>895</v>
      </c>
      <c r="D804" s="94">
        <v>2022.0</v>
      </c>
      <c r="E804" s="96"/>
      <c r="F804" s="94" t="s">
        <v>24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61">
        <v>800.0</v>
      </c>
      <c r="B805" s="94">
        <v>1.22140199E8</v>
      </c>
      <c r="C805" s="95" t="s">
        <v>896</v>
      </c>
      <c r="D805" s="94">
        <v>2022.0</v>
      </c>
      <c r="E805" s="96"/>
      <c r="F805" s="94" t="s">
        <v>24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61">
        <v>801.0</v>
      </c>
      <c r="B806" s="94">
        <v>1.221402E8</v>
      </c>
      <c r="C806" s="95" t="s">
        <v>897</v>
      </c>
      <c r="D806" s="94">
        <v>2022.0</v>
      </c>
      <c r="E806" s="96"/>
      <c r="F806" s="94" t="s">
        <v>24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61">
        <v>802.0</v>
      </c>
      <c r="B807" s="94">
        <v>1.22140201E8</v>
      </c>
      <c r="C807" s="95" t="s">
        <v>898</v>
      </c>
      <c r="D807" s="94">
        <v>2022.0</v>
      </c>
      <c r="E807" s="96"/>
      <c r="F807" s="94" t="s">
        <v>24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61">
        <v>803.0</v>
      </c>
      <c r="B808" s="94">
        <v>1.22140202E8</v>
      </c>
      <c r="C808" s="95" t="s">
        <v>899</v>
      </c>
      <c r="D808" s="94">
        <v>2022.0</v>
      </c>
      <c r="E808" s="96"/>
      <c r="F808" s="94" t="s">
        <v>24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61">
        <v>804.0</v>
      </c>
      <c r="B809" s="94">
        <v>1.22140203E8</v>
      </c>
      <c r="C809" s="95" t="s">
        <v>900</v>
      </c>
      <c r="D809" s="94">
        <v>2022.0</v>
      </c>
      <c r="E809" s="96"/>
      <c r="F809" s="94" t="s">
        <v>24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61">
        <v>805.0</v>
      </c>
      <c r="B810" s="94">
        <v>1.22140205E8</v>
      </c>
      <c r="C810" s="95" t="s">
        <v>901</v>
      </c>
      <c r="D810" s="94">
        <v>2022.0</v>
      </c>
      <c r="E810" s="96"/>
      <c r="F810" s="94" t="s">
        <v>24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61">
        <v>806.0</v>
      </c>
      <c r="B811" s="94">
        <v>1.22140206E8</v>
      </c>
      <c r="C811" s="95" t="s">
        <v>902</v>
      </c>
      <c r="D811" s="94">
        <v>2022.0</v>
      </c>
      <c r="E811" s="96"/>
      <c r="F811" s="94" t="s">
        <v>24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61">
        <v>807.0</v>
      </c>
      <c r="B812" s="94">
        <v>1.22140207E8</v>
      </c>
      <c r="C812" s="95" t="s">
        <v>903</v>
      </c>
      <c r="D812" s="94">
        <v>2022.0</v>
      </c>
      <c r="E812" s="96"/>
      <c r="F812" s="94" t="s">
        <v>24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61">
        <v>808.0</v>
      </c>
      <c r="B813" s="94">
        <v>1.22140208E8</v>
      </c>
      <c r="C813" s="95" t="s">
        <v>904</v>
      </c>
      <c r="D813" s="94">
        <v>2022.0</v>
      </c>
      <c r="E813" s="96"/>
      <c r="F813" s="94" t="s">
        <v>24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61">
        <v>809.0</v>
      </c>
      <c r="B814" s="94">
        <v>1.22140209E8</v>
      </c>
      <c r="C814" s="95" t="s">
        <v>905</v>
      </c>
      <c r="D814" s="94">
        <v>2022.0</v>
      </c>
      <c r="E814" s="96"/>
      <c r="F814" s="94" t="s">
        <v>24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61">
        <v>810.0</v>
      </c>
      <c r="B815" s="94">
        <v>1.2214021E8</v>
      </c>
      <c r="C815" s="95" t="s">
        <v>906</v>
      </c>
      <c r="D815" s="94">
        <v>2022.0</v>
      </c>
      <c r="E815" s="96"/>
      <c r="F815" s="94" t="s">
        <v>24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61">
        <v>811.0</v>
      </c>
      <c r="B816" s="94">
        <v>1.22140211E8</v>
      </c>
      <c r="C816" s="95" t="s">
        <v>907</v>
      </c>
      <c r="D816" s="94">
        <v>2022.0</v>
      </c>
      <c r="E816" s="96"/>
      <c r="F816" s="94" t="s">
        <v>24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61">
        <v>812.0</v>
      </c>
      <c r="B817" s="94">
        <v>1.22140213E8</v>
      </c>
      <c r="C817" s="95" t="s">
        <v>908</v>
      </c>
      <c r="D817" s="94">
        <v>2022.0</v>
      </c>
      <c r="E817" s="96"/>
      <c r="F817" s="94" t="s">
        <v>24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61">
        <v>813.0</v>
      </c>
      <c r="B818" s="94">
        <v>1.22140215E8</v>
      </c>
      <c r="C818" s="95" t="s">
        <v>909</v>
      </c>
      <c r="D818" s="94">
        <v>2022.0</v>
      </c>
      <c r="E818" s="96"/>
      <c r="F818" s="94" t="s">
        <v>24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61">
        <v>814.0</v>
      </c>
      <c r="B819" s="94">
        <v>1.22140216E8</v>
      </c>
      <c r="C819" s="95" t="s">
        <v>910</v>
      </c>
      <c r="D819" s="94">
        <v>2022.0</v>
      </c>
      <c r="E819" s="96"/>
      <c r="F819" s="94" t="s">
        <v>25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61">
        <v>815.0</v>
      </c>
      <c r="B820" s="94">
        <v>1.22140217E8</v>
      </c>
      <c r="C820" s="95" t="s">
        <v>911</v>
      </c>
      <c r="D820" s="94">
        <v>2022.0</v>
      </c>
      <c r="E820" s="96"/>
      <c r="F820" s="94" t="s">
        <v>25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61">
        <v>816.0</v>
      </c>
      <c r="B821" s="94">
        <v>1.22140218E8</v>
      </c>
      <c r="C821" s="95" t="s">
        <v>912</v>
      </c>
      <c r="D821" s="94">
        <v>2022.0</v>
      </c>
      <c r="E821" s="96"/>
      <c r="F821" s="94" t="s">
        <v>25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61">
        <v>817.0</v>
      </c>
      <c r="B822" s="94">
        <v>1.22140219E8</v>
      </c>
      <c r="C822" s="95" t="s">
        <v>913</v>
      </c>
      <c r="D822" s="94">
        <v>2022.0</v>
      </c>
      <c r="E822" s="96"/>
      <c r="F822" s="94" t="s">
        <v>25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61">
        <v>818.0</v>
      </c>
      <c r="B823" s="94">
        <v>1.2214022E8</v>
      </c>
      <c r="C823" s="95" t="s">
        <v>914</v>
      </c>
      <c r="D823" s="94">
        <v>2022.0</v>
      </c>
      <c r="E823" s="96"/>
      <c r="F823" s="94" t="s">
        <v>25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61">
        <v>819.0</v>
      </c>
      <c r="B824" s="94">
        <v>1.22140221E8</v>
      </c>
      <c r="C824" s="95" t="s">
        <v>915</v>
      </c>
      <c r="D824" s="94">
        <v>2022.0</v>
      </c>
      <c r="E824" s="96"/>
      <c r="F824" s="94" t="s">
        <v>25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61">
        <v>820.0</v>
      </c>
      <c r="B825" s="94">
        <v>1.22140222E8</v>
      </c>
      <c r="C825" s="95" t="s">
        <v>916</v>
      </c>
      <c r="D825" s="94">
        <v>2022.0</v>
      </c>
      <c r="E825" s="96"/>
      <c r="F825" s="94" t="s">
        <v>25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61">
        <v>821.0</v>
      </c>
      <c r="B826" s="94">
        <v>1.22140223E8</v>
      </c>
      <c r="C826" s="95" t="s">
        <v>917</v>
      </c>
      <c r="D826" s="94">
        <v>2022.0</v>
      </c>
      <c r="E826" s="96"/>
      <c r="F826" s="94" t="s">
        <v>25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61">
        <v>822.0</v>
      </c>
      <c r="B827" s="94">
        <v>1.22140224E8</v>
      </c>
      <c r="C827" s="95" t="s">
        <v>918</v>
      </c>
      <c r="D827" s="94">
        <v>2022.0</v>
      </c>
      <c r="E827" s="96"/>
      <c r="F827" s="94" t="s">
        <v>25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61">
        <v>823.0</v>
      </c>
      <c r="B828" s="94">
        <v>1.22140231E8</v>
      </c>
      <c r="C828" s="95" t="s">
        <v>919</v>
      </c>
      <c r="D828" s="94">
        <v>2022.0</v>
      </c>
      <c r="E828" s="96"/>
      <c r="F828" s="94" t="s">
        <v>25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61">
        <v>824.0</v>
      </c>
      <c r="B829" s="94">
        <v>1.22140232E8</v>
      </c>
      <c r="C829" s="95" t="s">
        <v>920</v>
      </c>
      <c r="D829" s="94">
        <v>2022.0</v>
      </c>
      <c r="E829" s="96"/>
      <c r="F829" s="94" t="s">
        <v>25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61">
        <v>825.0</v>
      </c>
      <c r="B830" s="94">
        <v>1.22140233E8</v>
      </c>
      <c r="C830" s="95" t="s">
        <v>921</v>
      </c>
      <c r="D830" s="94">
        <v>2022.0</v>
      </c>
      <c r="E830" s="96"/>
      <c r="F830" s="94" t="s">
        <v>25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61">
        <v>826.0</v>
      </c>
      <c r="B831" s="94">
        <v>1.22140234E8</v>
      </c>
      <c r="C831" s="95" t="s">
        <v>922</v>
      </c>
      <c r="D831" s="94">
        <v>2022.0</v>
      </c>
      <c r="E831" s="96"/>
      <c r="F831" s="94" t="s">
        <v>25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61">
        <v>827.0</v>
      </c>
      <c r="B832" s="94">
        <v>1.22140235E8</v>
      </c>
      <c r="C832" s="95" t="s">
        <v>923</v>
      </c>
      <c r="D832" s="94">
        <v>2022.0</v>
      </c>
      <c r="E832" s="96"/>
      <c r="F832" s="94" t="s">
        <v>25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61">
        <v>828.0</v>
      </c>
      <c r="B833" s="94">
        <v>1.22140236E8</v>
      </c>
      <c r="C833" s="95" t="s">
        <v>924</v>
      </c>
      <c r="D833" s="94">
        <v>2022.0</v>
      </c>
      <c r="E833" s="96"/>
      <c r="F833" s="94" t="s">
        <v>25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61">
        <v>829.0</v>
      </c>
      <c r="B834" s="94">
        <v>1.22140237E8</v>
      </c>
      <c r="C834" s="95" t="s">
        <v>925</v>
      </c>
      <c r="D834" s="94">
        <v>2022.0</v>
      </c>
      <c r="E834" s="96"/>
      <c r="F834" s="94" t="s">
        <v>25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61">
        <v>830.0</v>
      </c>
      <c r="B835" s="94">
        <v>1.22140238E8</v>
      </c>
      <c r="C835" s="95" t="s">
        <v>926</v>
      </c>
      <c r="D835" s="94">
        <v>2022.0</v>
      </c>
      <c r="E835" s="96"/>
      <c r="F835" s="94" t="s">
        <v>25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61">
        <v>831.0</v>
      </c>
      <c r="B836" s="94">
        <v>1.22140239E8</v>
      </c>
      <c r="C836" s="95" t="s">
        <v>927</v>
      </c>
      <c r="D836" s="94">
        <v>2022.0</v>
      </c>
      <c r="E836" s="96"/>
      <c r="F836" s="94" t="s">
        <v>25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61">
        <v>832.0</v>
      </c>
      <c r="B837" s="94">
        <v>1.2214024E8</v>
      </c>
      <c r="C837" s="95" t="s">
        <v>928</v>
      </c>
      <c r="D837" s="94">
        <v>2022.0</v>
      </c>
      <c r="E837" s="96"/>
      <c r="F837" s="94" t="s">
        <v>25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61">
        <v>833.0</v>
      </c>
      <c r="B838" s="97">
        <v>1.23140001E8</v>
      </c>
      <c r="C838" s="98" t="s">
        <v>929</v>
      </c>
      <c r="D838" s="97">
        <v>2023.0</v>
      </c>
      <c r="E838" s="96"/>
      <c r="F838" s="97" t="s">
        <v>16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61">
        <v>834.0</v>
      </c>
      <c r="B839" s="97">
        <v>1.23140002E8</v>
      </c>
      <c r="C839" s="98" t="s">
        <v>930</v>
      </c>
      <c r="D839" s="97">
        <v>2023.0</v>
      </c>
      <c r="E839" s="96"/>
      <c r="F839" s="97" t="s">
        <v>16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61">
        <v>835.0</v>
      </c>
      <c r="B840" s="97">
        <v>1.23140003E8</v>
      </c>
      <c r="C840" s="98" t="s">
        <v>931</v>
      </c>
      <c r="D840" s="97">
        <v>2023.0</v>
      </c>
      <c r="E840" s="96"/>
      <c r="F840" s="97" t="s">
        <v>16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61">
        <v>836.0</v>
      </c>
      <c r="B841" s="97">
        <v>1.23140004E8</v>
      </c>
      <c r="C841" s="98" t="s">
        <v>932</v>
      </c>
      <c r="D841" s="97">
        <v>2023.0</v>
      </c>
      <c r="E841" s="96"/>
      <c r="F841" s="97" t="s">
        <v>16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61">
        <v>837.0</v>
      </c>
      <c r="B842" s="97">
        <v>1.23140005E8</v>
      </c>
      <c r="C842" s="98" t="s">
        <v>933</v>
      </c>
      <c r="D842" s="97">
        <v>2023.0</v>
      </c>
      <c r="E842" s="96"/>
      <c r="F842" s="97" t="s">
        <v>16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61">
        <v>838.0</v>
      </c>
      <c r="B843" s="97">
        <v>1.23140006E8</v>
      </c>
      <c r="C843" s="98" t="s">
        <v>934</v>
      </c>
      <c r="D843" s="97">
        <v>2023.0</v>
      </c>
      <c r="E843" s="96"/>
      <c r="F843" s="97" t="s">
        <v>16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61">
        <v>839.0</v>
      </c>
      <c r="B844" s="97">
        <v>1.23140007E8</v>
      </c>
      <c r="C844" s="98" t="s">
        <v>935</v>
      </c>
      <c r="D844" s="97">
        <v>2023.0</v>
      </c>
      <c r="E844" s="96"/>
      <c r="F844" s="97" t="s">
        <v>16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61">
        <v>840.0</v>
      </c>
      <c r="B845" s="97">
        <v>1.23140008E8</v>
      </c>
      <c r="C845" s="98" t="s">
        <v>936</v>
      </c>
      <c r="D845" s="97">
        <v>2023.0</v>
      </c>
      <c r="E845" s="96"/>
      <c r="F845" s="97" t="s">
        <v>16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61">
        <v>841.0</v>
      </c>
      <c r="B846" s="97">
        <v>1.23140009E8</v>
      </c>
      <c r="C846" s="98" t="s">
        <v>937</v>
      </c>
      <c r="D846" s="97">
        <v>2023.0</v>
      </c>
      <c r="E846" s="96"/>
      <c r="F846" s="97" t="s">
        <v>16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61">
        <v>842.0</v>
      </c>
      <c r="B847" s="97">
        <v>1.2314001E8</v>
      </c>
      <c r="C847" s="98" t="s">
        <v>938</v>
      </c>
      <c r="D847" s="97">
        <v>2023.0</v>
      </c>
      <c r="E847" s="96"/>
      <c r="F847" s="97" t="s">
        <v>16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61">
        <v>843.0</v>
      </c>
      <c r="B848" s="97">
        <v>1.23140011E8</v>
      </c>
      <c r="C848" s="98" t="s">
        <v>939</v>
      </c>
      <c r="D848" s="97">
        <v>2023.0</v>
      </c>
      <c r="E848" s="96"/>
      <c r="F848" s="97" t="s">
        <v>16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61">
        <v>844.0</v>
      </c>
      <c r="B849" s="97">
        <v>1.23140012E8</v>
      </c>
      <c r="C849" s="98" t="s">
        <v>940</v>
      </c>
      <c r="D849" s="97">
        <v>2023.0</v>
      </c>
      <c r="E849" s="96"/>
      <c r="F849" s="97" t="s">
        <v>16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61">
        <v>845.0</v>
      </c>
      <c r="B850" s="97">
        <v>1.23140013E8</v>
      </c>
      <c r="C850" s="98" t="s">
        <v>941</v>
      </c>
      <c r="D850" s="97">
        <v>2023.0</v>
      </c>
      <c r="E850" s="96"/>
      <c r="F850" s="97" t="s">
        <v>16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61">
        <v>846.0</v>
      </c>
      <c r="B851" s="97">
        <v>1.23140014E8</v>
      </c>
      <c r="C851" s="98" t="s">
        <v>942</v>
      </c>
      <c r="D851" s="97">
        <v>2023.0</v>
      </c>
      <c r="E851" s="96"/>
      <c r="F851" s="97" t="s">
        <v>16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61">
        <v>847.0</v>
      </c>
      <c r="B852" s="97">
        <v>1.23140015E8</v>
      </c>
      <c r="C852" s="98" t="s">
        <v>943</v>
      </c>
      <c r="D852" s="97">
        <v>2023.0</v>
      </c>
      <c r="E852" s="96"/>
      <c r="F852" s="97" t="s">
        <v>16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61">
        <v>848.0</v>
      </c>
      <c r="B853" s="97">
        <v>1.23140016E8</v>
      </c>
      <c r="C853" s="98" t="s">
        <v>944</v>
      </c>
      <c r="D853" s="97">
        <v>2023.0</v>
      </c>
      <c r="E853" s="96"/>
      <c r="F853" s="97" t="s">
        <v>17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61">
        <v>849.0</v>
      </c>
      <c r="B854" s="97">
        <v>1.23140017E8</v>
      </c>
      <c r="C854" s="98" t="s">
        <v>945</v>
      </c>
      <c r="D854" s="97">
        <v>2023.0</v>
      </c>
      <c r="E854" s="96"/>
      <c r="F854" s="97" t="s">
        <v>17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61">
        <v>850.0</v>
      </c>
      <c r="B855" s="97">
        <v>1.23140018E8</v>
      </c>
      <c r="C855" s="98" t="s">
        <v>946</v>
      </c>
      <c r="D855" s="97">
        <v>2023.0</v>
      </c>
      <c r="E855" s="96"/>
      <c r="F855" s="97" t="s">
        <v>17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61">
        <v>851.0</v>
      </c>
      <c r="B856" s="97">
        <v>1.23140019E8</v>
      </c>
      <c r="C856" s="98" t="s">
        <v>947</v>
      </c>
      <c r="D856" s="97">
        <v>2023.0</v>
      </c>
      <c r="E856" s="96"/>
      <c r="F856" s="97" t="s">
        <v>17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61">
        <v>852.0</v>
      </c>
      <c r="B857" s="97">
        <v>1.2314002E8</v>
      </c>
      <c r="C857" s="98" t="s">
        <v>948</v>
      </c>
      <c r="D857" s="97">
        <v>2023.0</v>
      </c>
      <c r="E857" s="96"/>
      <c r="F857" s="97" t="s">
        <v>17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61">
        <v>853.0</v>
      </c>
      <c r="B858" s="97">
        <v>1.23140021E8</v>
      </c>
      <c r="C858" s="98" t="s">
        <v>949</v>
      </c>
      <c r="D858" s="97">
        <v>2023.0</v>
      </c>
      <c r="E858" s="96"/>
      <c r="F858" s="97" t="s">
        <v>17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61">
        <v>854.0</v>
      </c>
      <c r="B859" s="97">
        <v>1.23140022E8</v>
      </c>
      <c r="C859" s="98" t="s">
        <v>950</v>
      </c>
      <c r="D859" s="97">
        <v>2023.0</v>
      </c>
      <c r="E859" s="96"/>
      <c r="F859" s="97" t="s">
        <v>17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61">
        <v>855.0</v>
      </c>
      <c r="B860" s="97">
        <v>1.23140023E8</v>
      </c>
      <c r="C860" s="98" t="s">
        <v>951</v>
      </c>
      <c r="D860" s="97">
        <v>2023.0</v>
      </c>
      <c r="E860" s="96"/>
      <c r="F860" s="97" t="s">
        <v>17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61">
        <v>856.0</v>
      </c>
      <c r="B861" s="97">
        <v>1.23140024E8</v>
      </c>
      <c r="C861" s="98" t="s">
        <v>952</v>
      </c>
      <c r="D861" s="97">
        <v>2023.0</v>
      </c>
      <c r="E861" s="96"/>
      <c r="F861" s="97" t="s">
        <v>17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61">
        <v>857.0</v>
      </c>
      <c r="B862" s="97">
        <v>1.23140025E8</v>
      </c>
      <c r="C862" s="98" t="s">
        <v>953</v>
      </c>
      <c r="D862" s="97">
        <v>2023.0</v>
      </c>
      <c r="E862" s="96"/>
      <c r="F862" s="97" t="s">
        <v>17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61">
        <v>858.0</v>
      </c>
      <c r="B863" s="97">
        <v>1.23140026E8</v>
      </c>
      <c r="C863" s="98" t="s">
        <v>954</v>
      </c>
      <c r="D863" s="97">
        <v>2023.0</v>
      </c>
      <c r="E863" s="96"/>
      <c r="F863" s="97" t="s">
        <v>17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61">
        <v>859.0</v>
      </c>
      <c r="B864" s="97">
        <v>1.23140027E8</v>
      </c>
      <c r="C864" s="98" t="s">
        <v>955</v>
      </c>
      <c r="D864" s="97">
        <v>2023.0</v>
      </c>
      <c r="E864" s="96"/>
      <c r="F864" s="97" t="s">
        <v>17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61">
        <v>860.0</v>
      </c>
      <c r="B865" s="97">
        <v>1.23140028E8</v>
      </c>
      <c r="C865" s="98" t="s">
        <v>956</v>
      </c>
      <c r="D865" s="97">
        <v>2023.0</v>
      </c>
      <c r="E865" s="96"/>
      <c r="F865" s="97" t="s">
        <v>17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61">
        <v>861.0</v>
      </c>
      <c r="B866" s="97">
        <v>1.23140029E8</v>
      </c>
      <c r="C866" s="98" t="s">
        <v>957</v>
      </c>
      <c r="D866" s="97">
        <v>2023.0</v>
      </c>
      <c r="E866" s="96"/>
      <c r="F866" s="97" t="s">
        <v>17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61">
        <v>862.0</v>
      </c>
      <c r="B867" s="97">
        <v>1.2314003E8</v>
      </c>
      <c r="C867" s="98" t="s">
        <v>958</v>
      </c>
      <c r="D867" s="97">
        <v>2023.0</v>
      </c>
      <c r="E867" s="96"/>
      <c r="F867" s="97" t="s">
        <v>17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61">
        <v>863.0</v>
      </c>
      <c r="B868" s="97">
        <v>1.23140031E8</v>
      </c>
      <c r="C868" s="98" t="s">
        <v>959</v>
      </c>
      <c r="D868" s="97">
        <v>2023.0</v>
      </c>
      <c r="E868" s="96"/>
      <c r="F868" s="97" t="s">
        <v>17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61">
        <v>864.0</v>
      </c>
      <c r="B869" s="97">
        <v>1.23140032E8</v>
      </c>
      <c r="C869" s="98" t="s">
        <v>960</v>
      </c>
      <c r="D869" s="97">
        <v>2023.0</v>
      </c>
      <c r="E869" s="96"/>
      <c r="F869" s="97" t="s">
        <v>17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61">
        <v>865.0</v>
      </c>
      <c r="B870" s="97">
        <v>1.23140033E8</v>
      </c>
      <c r="C870" s="98" t="s">
        <v>961</v>
      </c>
      <c r="D870" s="97">
        <v>2023.0</v>
      </c>
      <c r="E870" s="96"/>
      <c r="F870" s="97" t="s">
        <v>17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61">
        <v>866.0</v>
      </c>
      <c r="B871" s="97">
        <v>1.23140034E8</v>
      </c>
      <c r="C871" s="98" t="s">
        <v>962</v>
      </c>
      <c r="D871" s="97">
        <v>2023.0</v>
      </c>
      <c r="E871" s="96"/>
      <c r="F871" s="97" t="s">
        <v>17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61">
        <v>867.0</v>
      </c>
      <c r="B872" s="97">
        <v>1.23140035E8</v>
      </c>
      <c r="C872" s="98" t="s">
        <v>963</v>
      </c>
      <c r="D872" s="97">
        <v>2023.0</v>
      </c>
      <c r="E872" s="96"/>
      <c r="F872" s="97" t="s">
        <v>17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61">
        <v>868.0</v>
      </c>
      <c r="B873" s="97">
        <v>1.23140036E8</v>
      </c>
      <c r="C873" s="98" t="s">
        <v>964</v>
      </c>
      <c r="D873" s="97">
        <v>2023.0</v>
      </c>
      <c r="E873" s="96"/>
      <c r="F873" s="97" t="s">
        <v>17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61">
        <v>869.0</v>
      </c>
      <c r="B874" s="97">
        <v>1.23140037E8</v>
      </c>
      <c r="C874" s="98" t="s">
        <v>965</v>
      </c>
      <c r="D874" s="97">
        <v>2023.0</v>
      </c>
      <c r="E874" s="96"/>
      <c r="F874" s="97" t="s">
        <v>17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61">
        <v>870.0</v>
      </c>
      <c r="B875" s="97">
        <v>1.23140038E8</v>
      </c>
      <c r="C875" s="98" t="s">
        <v>966</v>
      </c>
      <c r="D875" s="97">
        <v>2023.0</v>
      </c>
      <c r="E875" s="96"/>
      <c r="F875" s="97" t="s">
        <v>17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61">
        <v>871.0</v>
      </c>
      <c r="B876" s="97">
        <v>1.23140039E8</v>
      </c>
      <c r="C876" s="98" t="s">
        <v>967</v>
      </c>
      <c r="D876" s="97">
        <v>2023.0</v>
      </c>
      <c r="E876" s="96"/>
      <c r="F876" s="97" t="s">
        <v>17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61">
        <v>872.0</v>
      </c>
      <c r="B877" s="97">
        <v>1.2314004E8</v>
      </c>
      <c r="C877" s="98" t="s">
        <v>968</v>
      </c>
      <c r="D877" s="97">
        <v>2023.0</v>
      </c>
      <c r="E877" s="96"/>
      <c r="F877" s="97" t="s">
        <v>17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61">
        <v>873.0</v>
      </c>
      <c r="B878" s="97">
        <v>1.23140041E8</v>
      </c>
      <c r="C878" s="98" t="s">
        <v>969</v>
      </c>
      <c r="D878" s="97">
        <v>2023.0</v>
      </c>
      <c r="E878" s="96"/>
      <c r="F878" s="97" t="s">
        <v>17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61">
        <v>874.0</v>
      </c>
      <c r="B879" s="97">
        <v>1.23140042E8</v>
      </c>
      <c r="C879" s="98" t="s">
        <v>970</v>
      </c>
      <c r="D879" s="97">
        <v>2023.0</v>
      </c>
      <c r="E879" s="96"/>
      <c r="F879" s="97" t="s">
        <v>17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61">
        <v>875.0</v>
      </c>
      <c r="B880" s="97">
        <v>1.23140043E8</v>
      </c>
      <c r="C880" s="98" t="s">
        <v>971</v>
      </c>
      <c r="D880" s="97">
        <v>2023.0</v>
      </c>
      <c r="E880" s="96"/>
      <c r="F880" s="97" t="s">
        <v>17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61">
        <v>876.0</v>
      </c>
      <c r="B881" s="97">
        <v>1.23140044E8</v>
      </c>
      <c r="C881" s="98" t="s">
        <v>972</v>
      </c>
      <c r="D881" s="97">
        <v>2023.0</v>
      </c>
      <c r="E881" s="96"/>
      <c r="F881" s="97" t="s">
        <v>17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61">
        <v>877.0</v>
      </c>
      <c r="B882" s="97">
        <v>1.23140045E8</v>
      </c>
      <c r="C882" s="98" t="s">
        <v>973</v>
      </c>
      <c r="D882" s="97">
        <v>2023.0</v>
      </c>
      <c r="E882" s="96"/>
      <c r="F882" s="97" t="s">
        <v>17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61">
        <v>878.0</v>
      </c>
      <c r="B883" s="97">
        <v>1.23140046E8</v>
      </c>
      <c r="C883" s="98" t="s">
        <v>974</v>
      </c>
      <c r="D883" s="97">
        <v>2023.0</v>
      </c>
      <c r="E883" s="96"/>
      <c r="F883" s="97" t="s">
        <v>17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61">
        <v>879.0</v>
      </c>
      <c r="B884" s="97">
        <v>1.23140047E8</v>
      </c>
      <c r="C884" s="98" t="s">
        <v>975</v>
      </c>
      <c r="D884" s="97">
        <v>2023.0</v>
      </c>
      <c r="E884" s="96"/>
      <c r="F884" s="97" t="s">
        <v>17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61">
        <v>880.0</v>
      </c>
      <c r="B885" s="97">
        <v>1.23140048E8</v>
      </c>
      <c r="C885" s="98" t="s">
        <v>976</v>
      </c>
      <c r="D885" s="97">
        <v>2023.0</v>
      </c>
      <c r="E885" s="96"/>
      <c r="F885" s="97" t="s">
        <v>17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61">
        <v>881.0</v>
      </c>
      <c r="B886" s="97">
        <v>1.23140049E8</v>
      </c>
      <c r="C886" s="98" t="s">
        <v>977</v>
      </c>
      <c r="D886" s="97">
        <v>2023.0</v>
      </c>
      <c r="E886" s="96"/>
      <c r="F886" s="97" t="s">
        <v>17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61">
        <v>882.0</v>
      </c>
      <c r="B887" s="97">
        <v>1.2314005E8</v>
      </c>
      <c r="C887" s="98" t="s">
        <v>978</v>
      </c>
      <c r="D887" s="97">
        <v>2023.0</v>
      </c>
      <c r="E887" s="96"/>
      <c r="F887" s="97" t="s">
        <v>17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61">
        <v>883.0</v>
      </c>
      <c r="B888" s="97">
        <v>1.23140051E8</v>
      </c>
      <c r="C888" s="98" t="s">
        <v>979</v>
      </c>
      <c r="D888" s="97">
        <v>2023.0</v>
      </c>
      <c r="E888" s="96"/>
      <c r="F888" s="97" t="s">
        <v>18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61">
        <v>884.0</v>
      </c>
      <c r="B889" s="97">
        <v>1.23140052E8</v>
      </c>
      <c r="C889" s="98" t="s">
        <v>980</v>
      </c>
      <c r="D889" s="97">
        <v>2023.0</v>
      </c>
      <c r="E889" s="96"/>
      <c r="F889" s="97" t="s">
        <v>18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61">
        <v>885.0</v>
      </c>
      <c r="B890" s="97">
        <v>1.23140053E8</v>
      </c>
      <c r="C890" s="98" t="s">
        <v>981</v>
      </c>
      <c r="D890" s="97">
        <v>2023.0</v>
      </c>
      <c r="E890" s="96"/>
      <c r="F890" s="97" t="s">
        <v>18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61">
        <v>886.0</v>
      </c>
      <c r="B891" s="97">
        <v>1.23140054E8</v>
      </c>
      <c r="C891" s="98" t="s">
        <v>982</v>
      </c>
      <c r="D891" s="97">
        <v>2023.0</v>
      </c>
      <c r="E891" s="96"/>
      <c r="F891" s="97" t="s">
        <v>18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61">
        <v>887.0</v>
      </c>
      <c r="B892" s="97">
        <v>1.23140055E8</v>
      </c>
      <c r="C892" s="98" t="s">
        <v>983</v>
      </c>
      <c r="D892" s="97">
        <v>2023.0</v>
      </c>
      <c r="E892" s="96"/>
      <c r="F892" s="97" t="s">
        <v>18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61">
        <v>888.0</v>
      </c>
      <c r="B893" s="97">
        <v>1.23140056E8</v>
      </c>
      <c r="C893" s="98" t="s">
        <v>984</v>
      </c>
      <c r="D893" s="97">
        <v>2023.0</v>
      </c>
      <c r="E893" s="96"/>
      <c r="F893" s="97" t="s">
        <v>18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61">
        <v>889.0</v>
      </c>
      <c r="B894" s="97">
        <v>1.23140057E8</v>
      </c>
      <c r="C894" s="98" t="s">
        <v>985</v>
      </c>
      <c r="D894" s="97">
        <v>2023.0</v>
      </c>
      <c r="E894" s="96"/>
      <c r="F894" s="97" t="s">
        <v>18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61">
        <v>890.0</v>
      </c>
      <c r="B895" s="97">
        <v>1.23140058E8</v>
      </c>
      <c r="C895" s="98" t="s">
        <v>986</v>
      </c>
      <c r="D895" s="97">
        <v>2023.0</v>
      </c>
      <c r="E895" s="96"/>
      <c r="F895" s="97" t="s">
        <v>18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61">
        <v>891.0</v>
      </c>
      <c r="B896" s="97">
        <v>1.2314006E8</v>
      </c>
      <c r="C896" s="98" t="s">
        <v>987</v>
      </c>
      <c r="D896" s="97">
        <v>2023.0</v>
      </c>
      <c r="E896" s="96"/>
      <c r="F896" s="97" t="s">
        <v>18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61">
        <v>892.0</v>
      </c>
      <c r="B897" s="97">
        <v>1.23140061E8</v>
      </c>
      <c r="C897" s="98" t="s">
        <v>988</v>
      </c>
      <c r="D897" s="97">
        <v>2023.0</v>
      </c>
      <c r="E897" s="96"/>
      <c r="F897" s="97" t="s">
        <v>18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61">
        <v>893.0</v>
      </c>
      <c r="B898" s="97">
        <v>1.23140062E8</v>
      </c>
      <c r="C898" s="98" t="s">
        <v>989</v>
      </c>
      <c r="D898" s="97">
        <v>2023.0</v>
      </c>
      <c r="E898" s="96"/>
      <c r="F898" s="97" t="s">
        <v>18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61">
        <v>894.0</v>
      </c>
      <c r="B899" s="97">
        <v>1.23140063E8</v>
      </c>
      <c r="C899" s="98" t="s">
        <v>990</v>
      </c>
      <c r="D899" s="97">
        <v>2023.0</v>
      </c>
      <c r="E899" s="96"/>
      <c r="F899" s="97" t="s">
        <v>19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61">
        <v>895.0</v>
      </c>
      <c r="B900" s="97">
        <v>1.23140064E8</v>
      </c>
      <c r="C900" s="98" t="s">
        <v>991</v>
      </c>
      <c r="D900" s="97">
        <v>2023.0</v>
      </c>
      <c r="E900" s="96"/>
      <c r="F900" s="97" t="s">
        <v>19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61">
        <v>896.0</v>
      </c>
      <c r="B901" s="97">
        <v>1.23140065E8</v>
      </c>
      <c r="C901" s="98" t="s">
        <v>992</v>
      </c>
      <c r="D901" s="97">
        <v>2023.0</v>
      </c>
      <c r="E901" s="96"/>
      <c r="F901" s="97" t="s">
        <v>19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61">
        <v>897.0</v>
      </c>
      <c r="B902" s="97">
        <v>1.23140066E8</v>
      </c>
      <c r="C902" s="98" t="s">
        <v>993</v>
      </c>
      <c r="D902" s="97">
        <v>2023.0</v>
      </c>
      <c r="E902" s="96"/>
      <c r="F902" s="97" t="s">
        <v>19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61">
        <v>898.0</v>
      </c>
      <c r="B903" s="97">
        <v>1.23140067E8</v>
      </c>
      <c r="C903" s="98" t="s">
        <v>994</v>
      </c>
      <c r="D903" s="97">
        <v>2023.0</v>
      </c>
      <c r="E903" s="96"/>
      <c r="F903" s="97" t="s">
        <v>19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61">
        <v>899.0</v>
      </c>
      <c r="B904" s="97">
        <v>1.23140068E8</v>
      </c>
      <c r="C904" s="98" t="s">
        <v>995</v>
      </c>
      <c r="D904" s="97">
        <v>2023.0</v>
      </c>
      <c r="E904" s="96"/>
      <c r="F904" s="97" t="s">
        <v>19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61">
        <v>900.0</v>
      </c>
      <c r="B905" s="97">
        <v>1.23140069E8</v>
      </c>
      <c r="C905" s="98" t="s">
        <v>996</v>
      </c>
      <c r="D905" s="97">
        <v>2023.0</v>
      </c>
      <c r="E905" s="96"/>
      <c r="F905" s="97" t="s">
        <v>19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61">
        <v>901.0</v>
      </c>
      <c r="B906" s="97">
        <v>1.2314007E8</v>
      </c>
      <c r="C906" s="98" t="s">
        <v>997</v>
      </c>
      <c r="D906" s="97">
        <v>2023.0</v>
      </c>
      <c r="E906" s="96"/>
      <c r="F906" s="97" t="s">
        <v>19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61">
        <v>902.0</v>
      </c>
      <c r="B907" s="97">
        <v>1.23140071E8</v>
      </c>
      <c r="C907" s="98" t="s">
        <v>998</v>
      </c>
      <c r="D907" s="97">
        <v>2023.0</v>
      </c>
      <c r="E907" s="96"/>
      <c r="F907" s="97" t="s">
        <v>19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61">
        <v>903.0</v>
      </c>
      <c r="B908" s="97">
        <v>1.23140072E8</v>
      </c>
      <c r="C908" s="98" t="s">
        <v>999</v>
      </c>
      <c r="D908" s="97">
        <v>2023.0</v>
      </c>
      <c r="E908" s="96"/>
      <c r="F908" s="97" t="s">
        <v>19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61">
        <v>904.0</v>
      </c>
      <c r="B909" s="97">
        <v>1.23140073E8</v>
      </c>
      <c r="C909" s="98" t="s">
        <v>1000</v>
      </c>
      <c r="D909" s="97">
        <v>2023.0</v>
      </c>
      <c r="E909" s="96"/>
      <c r="F909" s="97" t="s">
        <v>19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61">
        <v>905.0</v>
      </c>
      <c r="B910" s="97">
        <v>1.23140074E8</v>
      </c>
      <c r="C910" s="98" t="s">
        <v>1001</v>
      </c>
      <c r="D910" s="97">
        <v>2023.0</v>
      </c>
      <c r="E910" s="96"/>
      <c r="F910" s="97" t="s">
        <v>19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61">
        <v>906.0</v>
      </c>
      <c r="B911" s="97">
        <v>1.23140075E8</v>
      </c>
      <c r="C911" s="98" t="s">
        <v>1002</v>
      </c>
      <c r="D911" s="97">
        <v>2023.0</v>
      </c>
      <c r="E911" s="96"/>
      <c r="F911" s="97" t="s">
        <v>19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61">
        <v>907.0</v>
      </c>
      <c r="B912" s="97">
        <v>1.23140076E8</v>
      </c>
      <c r="C912" s="98" t="s">
        <v>1003</v>
      </c>
      <c r="D912" s="97">
        <v>2023.0</v>
      </c>
      <c r="E912" s="96"/>
      <c r="F912" s="97" t="s">
        <v>19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61">
        <v>908.0</v>
      </c>
      <c r="B913" s="97">
        <v>1.23140077E8</v>
      </c>
      <c r="C913" s="98" t="s">
        <v>1004</v>
      </c>
      <c r="D913" s="97">
        <v>2023.0</v>
      </c>
      <c r="E913" s="96"/>
      <c r="F913" s="97" t="s">
        <v>19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61">
        <v>909.0</v>
      </c>
      <c r="B914" s="97">
        <v>1.23140078E8</v>
      </c>
      <c r="C914" s="98" t="s">
        <v>1005</v>
      </c>
      <c r="D914" s="97">
        <v>2023.0</v>
      </c>
      <c r="E914" s="96"/>
      <c r="F914" s="97" t="s">
        <v>19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61">
        <v>910.0</v>
      </c>
      <c r="B915" s="97">
        <v>1.23140079E8</v>
      </c>
      <c r="C915" s="98" t="s">
        <v>1006</v>
      </c>
      <c r="D915" s="97">
        <v>2023.0</v>
      </c>
      <c r="E915" s="96"/>
      <c r="F915" s="97" t="s">
        <v>19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61">
        <v>911.0</v>
      </c>
      <c r="B916" s="97">
        <v>1.2314008E8</v>
      </c>
      <c r="C916" s="98" t="s">
        <v>1007</v>
      </c>
      <c r="D916" s="97">
        <v>2023.0</v>
      </c>
      <c r="E916" s="96"/>
      <c r="F916" s="97" t="s">
        <v>19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61">
        <v>912.0</v>
      </c>
      <c r="B917" s="97">
        <v>1.23140081E8</v>
      </c>
      <c r="C917" s="98" t="s">
        <v>1008</v>
      </c>
      <c r="D917" s="97">
        <v>2023.0</v>
      </c>
      <c r="E917" s="96"/>
      <c r="F917" s="97" t="s">
        <v>19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61">
        <v>913.0</v>
      </c>
      <c r="B918" s="97">
        <v>1.23140082E8</v>
      </c>
      <c r="C918" s="98" t="s">
        <v>1009</v>
      </c>
      <c r="D918" s="97">
        <v>2023.0</v>
      </c>
      <c r="E918" s="96"/>
      <c r="F918" s="97" t="s">
        <v>20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61">
        <v>914.0</v>
      </c>
      <c r="B919" s="97">
        <v>1.23140083E8</v>
      </c>
      <c r="C919" s="98" t="s">
        <v>1010</v>
      </c>
      <c r="D919" s="97">
        <v>2023.0</v>
      </c>
      <c r="E919" s="96"/>
      <c r="F919" s="97" t="s">
        <v>20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61">
        <v>915.0</v>
      </c>
      <c r="B920" s="97">
        <v>1.23140084E8</v>
      </c>
      <c r="C920" s="98" t="s">
        <v>1011</v>
      </c>
      <c r="D920" s="97">
        <v>2023.0</v>
      </c>
      <c r="E920" s="96"/>
      <c r="F920" s="97" t="s">
        <v>20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61">
        <v>916.0</v>
      </c>
      <c r="B921" s="97">
        <v>1.23140085E8</v>
      </c>
      <c r="C921" s="98" t="s">
        <v>1012</v>
      </c>
      <c r="D921" s="97">
        <v>2023.0</v>
      </c>
      <c r="E921" s="96"/>
      <c r="F921" s="97" t="s">
        <v>20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61">
        <v>917.0</v>
      </c>
      <c r="B922" s="97">
        <v>1.23140086E8</v>
      </c>
      <c r="C922" s="98" t="s">
        <v>1013</v>
      </c>
      <c r="D922" s="97">
        <v>2023.0</v>
      </c>
      <c r="E922" s="96"/>
      <c r="F922" s="97" t="s">
        <v>20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61">
        <v>918.0</v>
      </c>
      <c r="B923" s="97">
        <v>1.23140087E8</v>
      </c>
      <c r="C923" s="98" t="s">
        <v>1014</v>
      </c>
      <c r="D923" s="97">
        <v>2023.0</v>
      </c>
      <c r="E923" s="96"/>
      <c r="F923" s="97" t="s">
        <v>20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61">
        <v>919.0</v>
      </c>
      <c r="B924" s="97">
        <v>1.23140088E8</v>
      </c>
      <c r="C924" s="98" t="s">
        <v>1015</v>
      </c>
      <c r="D924" s="97">
        <v>2023.0</v>
      </c>
      <c r="E924" s="96"/>
      <c r="F924" s="97" t="s">
        <v>20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61">
        <v>920.0</v>
      </c>
      <c r="B925" s="97">
        <v>1.23140089E8</v>
      </c>
      <c r="C925" s="98" t="s">
        <v>1016</v>
      </c>
      <c r="D925" s="97">
        <v>2023.0</v>
      </c>
      <c r="E925" s="96"/>
      <c r="F925" s="97" t="s">
        <v>20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61">
        <v>921.0</v>
      </c>
      <c r="B926" s="97">
        <v>1.2314009E8</v>
      </c>
      <c r="C926" s="98" t="s">
        <v>1017</v>
      </c>
      <c r="D926" s="97">
        <v>2023.0</v>
      </c>
      <c r="E926" s="96"/>
      <c r="F926" s="97" t="s">
        <v>20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61">
        <v>922.0</v>
      </c>
      <c r="B927" s="97">
        <v>1.23140091E8</v>
      </c>
      <c r="C927" s="98" t="s">
        <v>1018</v>
      </c>
      <c r="D927" s="97">
        <v>2023.0</v>
      </c>
      <c r="E927" s="96"/>
      <c r="F927" s="97" t="s">
        <v>20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61">
        <v>923.0</v>
      </c>
      <c r="B928" s="97">
        <v>1.23140092E8</v>
      </c>
      <c r="C928" s="98" t="s">
        <v>1019</v>
      </c>
      <c r="D928" s="97">
        <v>2023.0</v>
      </c>
      <c r="E928" s="96"/>
      <c r="F928" s="97" t="s">
        <v>21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61">
        <v>924.0</v>
      </c>
      <c r="B929" s="97">
        <v>1.23140093E8</v>
      </c>
      <c r="C929" s="98" t="s">
        <v>1020</v>
      </c>
      <c r="D929" s="97">
        <v>2023.0</v>
      </c>
      <c r="E929" s="96"/>
      <c r="F929" s="97" t="s">
        <v>21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61">
        <v>925.0</v>
      </c>
      <c r="B930" s="97">
        <v>1.23140094E8</v>
      </c>
      <c r="C930" s="98" t="s">
        <v>1021</v>
      </c>
      <c r="D930" s="97">
        <v>2023.0</v>
      </c>
      <c r="E930" s="96"/>
      <c r="F930" s="97" t="s">
        <v>21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61">
        <v>926.0</v>
      </c>
      <c r="B931" s="97">
        <v>1.23140095E8</v>
      </c>
      <c r="C931" s="98" t="s">
        <v>1022</v>
      </c>
      <c r="D931" s="97">
        <v>2023.0</v>
      </c>
      <c r="E931" s="96"/>
      <c r="F931" s="97" t="s">
        <v>21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61">
        <v>927.0</v>
      </c>
      <c r="B932" s="97">
        <v>1.23140096E8</v>
      </c>
      <c r="C932" s="98" t="s">
        <v>1023</v>
      </c>
      <c r="D932" s="97">
        <v>2023.0</v>
      </c>
      <c r="E932" s="96"/>
      <c r="F932" s="97" t="s">
        <v>21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61">
        <v>928.0</v>
      </c>
      <c r="B933" s="97">
        <v>1.23140097E8</v>
      </c>
      <c r="C933" s="98" t="s">
        <v>1024</v>
      </c>
      <c r="D933" s="97">
        <v>2023.0</v>
      </c>
      <c r="E933" s="96"/>
      <c r="F933" s="97" t="s">
        <v>21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61">
        <v>929.0</v>
      </c>
      <c r="B934" s="97">
        <v>1.23140098E8</v>
      </c>
      <c r="C934" s="98" t="s">
        <v>1025</v>
      </c>
      <c r="D934" s="97">
        <v>2023.0</v>
      </c>
      <c r="E934" s="96"/>
      <c r="F934" s="97" t="s">
        <v>21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61">
        <v>930.0</v>
      </c>
      <c r="B935" s="97">
        <v>1.23140099E8</v>
      </c>
      <c r="C935" s="98" t="s">
        <v>1026</v>
      </c>
      <c r="D935" s="97">
        <v>2023.0</v>
      </c>
      <c r="E935" s="96"/>
      <c r="F935" s="97" t="s">
        <v>21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61">
        <v>931.0</v>
      </c>
      <c r="B936" s="97">
        <v>1.231401E8</v>
      </c>
      <c r="C936" s="98" t="s">
        <v>1027</v>
      </c>
      <c r="D936" s="97">
        <v>2023.0</v>
      </c>
      <c r="E936" s="96"/>
      <c r="F936" s="97" t="s">
        <v>21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61">
        <v>932.0</v>
      </c>
      <c r="B937" s="97">
        <v>1.23140101E8</v>
      </c>
      <c r="C937" s="98" t="s">
        <v>1028</v>
      </c>
      <c r="D937" s="97">
        <v>2023.0</v>
      </c>
      <c r="E937" s="96"/>
      <c r="F937" s="97" t="s">
        <v>21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61">
        <v>933.0</v>
      </c>
      <c r="B938" s="97">
        <v>1.23140102E8</v>
      </c>
      <c r="C938" s="98" t="s">
        <v>1029</v>
      </c>
      <c r="D938" s="97">
        <v>2023.0</v>
      </c>
      <c r="E938" s="96"/>
      <c r="F938" s="97" t="s">
        <v>21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61">
        <v>934.0</v>
      </c>
      <c r="B939" s="97">
        <v>1.23140103E8</v>
      </c>
      <c r="C939" s="98" t="s">
        <v>1030</v>
      </c>
      <c r="D939" s="97">
        <v>2023.0</v>
      </c>
      <c r="E939" s="96"/>
      <c r="F939" s="97" t="s">
        <v>21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61">
        <v>935.0</v>
      </c>
      <c r="B940" s="97">
        <v>1.23140104E8</v>
      </c>
      <c r="C940" s="98" t="s">
        <v>1031</v>
      </c>
      <c r="D940" s="97">
        <v>2023.0</v>
      </c>
      <c r="E940" s="96"/>
      <c r="F940" s="97" t="s">
        <v>21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61">
        <v>936.0</v>
      </c>
      <c r="B941" s="97">
        <v>1.23140105E8</v>
      </c>
      <c r="C941" s="98" t="s">
        <v>1032</v>
      </c>
      <c r="D941" s="97">
        <v>2023.0</v>
      </c>
      <c r="E941" s="96"/>
      <c r="F941" s="97" t="s">
        <v>21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61">
        <v>937.0</v>
      </c>
      <c r="B942" s="97">
        <v>1.23140106E8</v>
      </c>
      <c r="C942" s="98" t="s">
        <v>1033</v>
      </c>
      <c r="D942" s="97">
        <v>2023.0</v>
      </c>
      <c r="E942" s="96"/>
      <c r="F942" s="97" t="s">
        <v>21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61">
        <v>938.0</v>
      </c>
      <c r="B943" s="97">
        <v>1.23140107E8</v>
      </c>
      <c r="C943" s="98" t="s">
        <v>1034</v>
      </c>
      <c r="D943" s="97">
        <v>2023.0</v>
      </c>
      <c r="E943" s="96"/>
      <c r="F943" s="97" t="s">
        <v>21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61">
        <v>939.0</v>
      </c>
      <c r="B944" s="97">
        <v>1.23140108E8</v>
      </c>
      <c r="C944" s="98" t="s">
        <v>1035</v>
      </c>
      <c r="D944" s="97">
        <v>2023.0</v>
      </c>
      <c r="E944" s="96"/>
      <c r="F944" s="97" t="s">
        <v>21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61">
        <v>940.0</v>
      </c>
      <c r="B945" s="97">
        <v>1.23140109E8</v>
      </c>
      <c r="C945" s="98" t="s">
        <v>1036</v>
      </c>
      <c r="D945" s="97">
        <v>2023.0</v>
      </c>
      <c r="E945" s="96"/>
      <c r="F945" s="97" t="s">
        <v>21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61">
        <v>941.0</v>
      </c>
      <c r="B946" s="97">
        <v>1.2314011E8</v>
      </c>
      <c r="C946" s="98" t="s">
        <v>1037</v>
      </c>
      <c r="D946" s="97">
        <v>2023.0</v>
      </c>
      <c r="E946" s="96"/>
      <c r="F946" s="97" t="s">
        <v>21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61">
        <v>942.0</v>
      </c>
      <c r="B947" s="97">
        <v>1.23140111E8</v>
      </c>
      <c r="C947" s="98" t="s">
        <v>1038</v>
      </c>
      <c r="D947" s="97">
        <v>2023.0</v>
      </c>
      <c r="E947" s="96"/>
      <c r="F947" s="97" t="s">
        <v>21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61">
        <v>943.0</v>
      </c>
      <c r="B948" s="97">
        <v>1.23140112E8</v>
      </c>
      <c r="C948" s="98" t="s">
        <v>1039</v>
      </c>
      <c r="D948" s="97">
        <v>2023.0</v>
      </c>
      <c r="E948" s="96"/>
      <c r="F948" s="97" t="s">
        <v>21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61">
        <v>944.0</v>
      </c>
      <c r="B949" s="97">
        <v>1.23140113E8</v>
      </c>
      <c r="C949" s="98" t="s">
        <v>1040</v>
      </c>
      <c r="D949" s="97">
        <v>2023.0</v>
      </c>
      <c r="E949" s="96"/>
      <c r="F949" s="97" t="s">
        <v>21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61">
        <v>945.0</v>
      </c>
      <c r="B950" s="97">
        <v>1.23140114E8</v>
      </c>
      <c r="C950" s="98" t="s">
        <v>1041</v>
      </c>
      <c r="D950" s="97">
        <v>2023.0</v>
      </c>
      <c r="E950" s="96"/>
      <c r="F950" s="97" t="s">
        <v>21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61">
        <v>946.0</v>
      </c>
      <c r="B951" s="97">
        <v>1.23140115E8</v>
      </c>
      <c r="C951" s="98" t="s">
        <v>1042</v>
      </c>
      <c r="D951" s="97">
        <v>2023.0</v>
      </c>
      <c r="E951" s="96"/>
      <c r="F951" s="97" t="s">
        <v>21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61">
        <v>947.0</v>
      </c>
      <c r="B952" s="97">
        <v>1.23140116E8</v>
      </c>
      <c r="C952" s="98" t="s">
        <v>1043</v>
      </c>
      <c r="D952" s="97">
        <v>2023.0</v>
      </c>
      <c r="E952" s="96"/>
      <c r="F952" s="97" t="s">
        <v>21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61">
        <v>948.0</v>
      </c>
      <c r="B953" s="97">
        <v>1.23140117E8</v>
      </c>
      <c r="C953" s="98" t="s">
        <v>1044</v>
      </c>
      <c r="D953" s="97">
        <v>2023.0</v>
      </c>
      <c r="E953" s="96"/>
      <c r="F953" s="97" t="s">
        <v>21</v>
      </c>
      <c r="H953" s="1"/>
      <c r="I953" s="1"/>
      <c r="J953" s="5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61">
        <v>949.0</v>
      </c>
      <c r="B954" s="97">
        <v>1.23140118E8</v>
      </c>
      <c r="C954" s="98" t="s">
        <v>1045</v>
      </c>
      <c r="D954" s="97">
        <v>2023.0</v>
      </c>
      <c r="E954" s="96"/>
      <c r="F954" s="97" t="s">
        <v>21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61">
        <v>950.0</v>
      </c>
      <c r="B955" s="97">
        <v>1.23140119E8</v>
      </c>
      <c r="C955" s="98" t="s">
        <v>1046</v>
      </c>
      <c r="D955" s="97">
        <v>2023.0</v>
      </c>
      <c r="E955" s="96"/>
      <c r="F955" s="97" t="s">
        <v>21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61">
        <v>951.0</v>
      </c>
      <c r="B956" s="97">
        <v>1.2314012E8</v>
      </c>
      <c r="C956" s="98" t="s">
        <v>1047</v>
      </c>
      <c r="D956" s="97">
        <v>2023.0</v>
      </c>
      <c r="E956" s="96"/>
      <c r="F956" s="97" t="s">
        <v>21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61">
        <v>952.0</v>
      </c>
      <c r="B957" s="97">
        <v>1.23140121E8</v>
      </c>
      <c r="C957" s="98" t="s">
        <v>1048</v>
      </c>
      <c r="D957" s="97">
        <v>2023.0</v>
      </c>
      <c r="E957" s="96"/>
      <c r="F957" s="97" t="s">
        <v>22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61">
        <v>953.0</v>
      </c>
      <c r="B958" s="97">
        <v>1.23140122E8</v>
      </c>
      <c r="C958" s="98" t="s">
        <v>1049</v>
      </c>
      <c r="D958" s="97">
        <v>2023.0</v>
      </c>
      <c r="E958" s="96"/>
      <c r="F958" s="97" t="s">
        <v>22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61">
        <v>954.0</v>
      </c>
      <c r="B959" s="97">
        <v>1.23140123E8</v>
      </c>
      <c r="C959" s="98" t="s">
        <v>1050</v>
      </c>
      <c r="D959" s="97">
        <v>2023.0</v>
      </c>
      <c r="E959" s="96"/>
      <c r="F959" s="97" t="s">
        <v>22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61">
        <v>955.0</v>
      </c>
      <c r="B960" s="97">
        <v>1.23140124E8</v>
      </c>
      <c r="C960" s="98" t="s">
        <v>1051</v>
      </c>
      <c r="D960" s="97">
        <v>2023.0</v>
      </c>
      <c r="E960" s="96"/>
      <c r="F960" s="97" t="s">
        <v>22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61">
        <v>956.0</v>
      </c>
      <c r="B961" s="97">
        <v>1.23140125E8</v>
      </c>
      <c r="C961" s="98" t="s">
        <v>1052</v>
      </c>
      <c r="D961" s="97">
        <v>2023.0</v>
      </c>
      <c r="E961" s="96"/>
      <c r="F961" s="97" t="s">
        <v>22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61">
        <v>957.0</v>
      </c>
      <c r="B962" s="97">
        <v>1.23140126E8</v>
      </c>
      <c r="C962" s="98" t="s">
        <v>1053</v>
      </c>
      <c r="D962" s="97">
        <v>2023.0</v>
      </c>
      <c r="E962" s="96"/>
      <c r="F962" s="97" t="s">
        <v>22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61">
        <v>958.0</v>
      </c>
      <c r="B963" s="97">
        <v>1.23140127E8</v>
      </c>
      <c r="C963" s="98" t="s">
        <v>1054</v>
      </c>
      <c r="D963" s="97">
        <v>2023.0</v>
      </c>
      <c r="E963" s="96"/>
      <c r="F963" s="97" t="s">
        <v>22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61">
        <v>959.0</v>
      </c>
      <c r="B964" s="97">
        <v>1.23140128E8</v>
      </c>
      <c r="C964" s="98" t="s">
        <v>1055</v>
      </c>
      <c r="D964" s="97">
        <v>2023.0</v>
      </c>
      <c r="E964" s="96"/>
      <c r="F964" s="97" t="s">
        <v>22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61">
        <v>960.0</v>
      </c>
      <c r="B965" s="97">
        <v>1.23140129E8</v>
      </c>
      <c r="C965" s="98" t="s">
        <v>1056</v>
      </c>
      <c r="D965" s="97">
        <v>2023.0</v>
      </c>
      <c r="E965" s="96"/>
      <c r="F965" s="97" t="s">
        <v>22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61">
        <v>961.0</v>
      </c>
      <c r="B966" s="97">
        <v>1.2314013E8</v>
      </c>
      <c r="C966" s="98" t="s">
        <v>1057</v>
      </c>
      <c r="D966" s="97">
        <v>2023.0</v>
      </c>
      <c r="E966" s="96"/>
      <c r="F966" s="97" t="s">
        <v>22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61">
        <v>962.0</v>
      </c>
      <c r="B967" s="97">
        <v>1.23140131E8</v>
      </c>
      <c r="C967" s="98" t="s">
        <v>1058</v>
      </c>
      <c r="D967" s="97">
        <v>2023.0</v>
      </c>
      <c r="E967" s="96"/>
      <c r="F967" s="97" t="s">
        <v>22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61">
        <v>963.0</v>
      </c>
      <c r="B968" s="97">
        <v>1.23140132E8</v>
      </c>
      <c r="C968" s="98" t="s">
        <v>1059</v>
      </c>
      <c r="D968" s="97">
        <v>2023.0</v>
      </c>
      <c r="E968" s="96"/>
      <c r="F968" s="97" t="s">
        <v>22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61">
        <v>964.0</v>
      </c>
      <c r="B969" s="97">
        <v>1.23140133E8</v>
      </c>
      <c r="C969" s="98" t="s">
        <v>1060</v>
      </c>
      <c r="D969" s="97">
        <v>2023.0</v>
      </c>
      <c r="E969" s="96"/>
      <c r="F969" s="97" t="s">
        <v>22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61">
        <v>965.0</v>
      </c>
      <c r="B970" s="97">
        <v>1.23140134E8</v>
      </c>
      <c r="C970" s="98" t="s">
        <v>1061</v>
      </c>
      <c r="D970" s="97">
        <v>2023.0</v>
      </c>
      <c r="E970" s="96"/>
      <c r="F970" s="97" t="s">
        <v>22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61">
        <v>966.0</v>
      </c>
      <c r="B971" s="97">
        <v>1.23140135E8</v>
      </c>
      <c r="C971" s="98" t="s">
        <v>1062</v>
      </c>
      <c r="D971" s="97">
        <v>2023.0</v>
      </c>
      <c r="E971" s="96"/>
      <c r="F971" s="97" t="s">
        <v>23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61">
        <v>967.0</v>
      </c>
      <c r="B972" s="97">
        <v>1.23140136E8</v>
      </c>
      <c r="C972" s="98" t="s">
        <v>1063</v>
      </c>
      <c r="D972" s="97">
        <v>2023.0</v>
      </c>
      <c r="E972" s="96"/>
      <c r="F972" s="97" t="s">
        <v>23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61">
        <v>968.0</v>
      </c>
      <c r="B973" s="97">
        <v>1.23140137E8</v>
      </c>
      <c r="C973" s="98" t="s">
        <v>1064</v>
      </c>
      <c r="D973" s="97">
        <v>2023.0</v>
      </c>
      <c r="E973" s="96"/>
      <c r="F973" s="97" t="s">
        <v>23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61">
        <v>969.0</v>
      </c>
      <c r="B974" s="97">
        <v>1.23140138E8</v>
      </c>
      <c r="C974" s="98" t="s">
        <v>1065</v>
      </c>
      <c r="D974" s="97">
        <v>2023.0</v>
      </c>
      <c r="E974" s="96"/>
      <c r="F974" s="97" t="s">
        <v>23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61">
        <v>970.0</v>
      </c>
      <c r="B975" s="97">
        <v>1.23140139E8</v>
      </c>
      <c r="C975" s="98" t="s">
        <v>1066</v>
      </c>
      <c r="D975" s="97">
        <v>2023.0</v>
      </c>
      <c r="E975" s="96"/>
      <c r="F975" s="97" t="s">
        <v>23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61">
        <v>971.0</v>
      </c>
      <c r="B976" s="97">
        <v>1.2314014E8</v>
      </c>
      <c r="C976" s="98" t="s">
        <v>1067</v>
      </c>
      <c r="D976" s="97">
        <v>2023.0</v>
      </c>
      <c r="E976" s="96"/>
      <c r="F976" s="97" t="s">
        <v>23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61">
        <v>972.0</v>
      </c>
      <c r="B977" s="97">
        <v>1.23140141E8</v>
      </c>
      <c r="C977" s="98" t="s">
        <v>1068</v>
      </c>
      <c r="D977" s="97">
        <v>2023.0</v>
      </c>
      <c r="E977" s="96"/>
      <c r="F977" s="97" t="s">
        <v>23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61">
        <v>973.0</v>
      </c>
      <c r="B978" s="97">
        <v>1.23140142E8</v>
      </c>
      <c r="C978" s="98" t="s">
        <v>1069</v>
      </c>
      <c r="D978" s="97">
        <v>2023.0</v>
      </c>
      <c r="E978" s="96"/>
      <c r="F978" s="97" t="s">
        <v>23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61">
        <v>974.0</v>
      </c>
      <c r="B979" s="97">
        <v>1.23140143E8</v>
      </c>
      <c r="C979" s="98" t="s">
        <v>1070</v>
      </c>
      <c r="D979" s="97">
        <v>2023.0</v>
      </c>
      <c r="E979" s="96"/>
      <c r="F979" s="97" t="s">
        <v>23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61">
        <v>975.0</v>
      </c>
      <c r="B980" s="97">
        <v>1.23140144E8</v>
      </c>
      <c r="C980" s="98" t="s">
        <v>1071</v>
      </c>
      <c r="D980" s="97">
        <v>2023.0</v>
      </c>
      <c r="E980" s="96"/>
      <c r="F980" s="97" t="s">
        <v>23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61">
        <v>976.0</v>
      </c>
      <c r="B981" s="97">
        <v>1.23140145E8</v>
      </c>
      <c r="C981" s="98" t="s">
        <v>1072</v>
      </c>
      <c r="D981" s="97">
        <v>2023.0</v>
      </c>
      <c r="E981" s="96"/>
      <c r="F981" s="97" t="s">
        <v>23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61">
        <v>977.0</v>
      </c>
      <c r="B982" s="97">
        <v>1.23140146E8</v>
      </c>
      <c r="C982" s="98" t="s">
        <v>1073</v>
      </c>
      <c r="D982" s="97">
        <v>2023.0</v>
      </c>
      <c r="E982" s="96"/>
      <c r="F982" s="97" t="s">
        <v>23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61">
        <v>978.0</v>
      </c>
      <c r="B983" s="97">
        <v>1.23140147E8</v>
      </c>
      <c r="C983" s="98" t="s">
        <v>1074</v>
      </c>
      <c r="D983" s="97">
        <v>2023.0</v>
      </c>
      <c r="E983" s="96"/>
      <c r="F983" s="97" t="s">
        <v>23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61">
        <v>979.0</v>
      </c>
      <c r="B984" s="97">
        <v>1.23140148E8</v>
      </c>
      <c r="C984" s="98" t="s">
        <v>1075</v>
      </c>
      <c r="D984" s="97">
        <v>2023.0</v>
      </c>
      <c r="E984" s="96"/>
      <c r="F984" s="97" t="s">
        <v>23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61">
        <v>980.0</v>
      </c>
      <c r="B985" s="97">
        <v>1.23140149E8</v>
      </c>
      <c r="C985" s="98" t="s">
        <v>1076</v>
      </c>
      <c r="D985" s="97">
        <v>2023.0</v>
      </c>
      <c r="E985" s="96"/>
      <c r="F985" s="97" t="s">
        <v>23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61">
        <v>981.0</v>
      </c>
      <c r="B986" s="97">
        <v>1.2314015E8</v>
      </c>
      <c r="C986" s="98" t="s">
        <v>1077</v>
      </c>
      <c r="D986" s="97">
        <v>2023.0</v>
      </c>
      <c r="E986" s="96"/>
      <c r="F986" s="97" t="s">
        <v>23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61">
        <v>982.0</v>
      </c>
      <c r="B987" s="97">
        <v>1.23140151E8</v>
      </c>
      <c r="C987" s="98" t="s">
        <v>1078</v>
      </c>
      <c r="D987" s="97">
        <v>2023.0</v>
      </c>
      <c r="E987" s="96"/>
      <c r="F987" s="97" t="s">
        <v>23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61">
        <v>983.0</v>
      </c>
      <c r="B988" s="97">
        <v>1.23140152E8</v>
      </c>
      <c r="C988" s="98" t="s">
        <v>1079</v>
      </c>
      <c r="D988" s="97">
        <v>2023.0</v>
      </c>
      <c r="E988" s="96"/>
      <c r="F988" s="97" t="s">
        <v>23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61">
        <v>984.0</v>
      </c>
      <c r="B989" s="97">
        <v>1.23140153E8</v>
      </c>
      <c r="C989" s="98" t="s">
        <v>1080</v>
      </c>
      <c r="D989" s="97">
        <v>2023.0</v>
      </c>
      <c r="E989" s="96"/>
      <c r="F989" s="97" t="s">
        <v>23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61">
        <v>985.0</v>
      </c>
      <c r="B990" s="97">
        <v>1.23140154E8</v>
      </c>
      <c r="C990" s="98" t="s">
        <v>1081</v>
      </c>
      <c r="D990" s="97">
        <v>2023.0</v>
      </c>
      <c r="E990" s="96"/>
      <c r="F990" s="97" t="s">
        <v>24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61">
        <v>986.0</v>
      </c>
      <c r="B991" s="97">
        <v>1.23140155E8</v>
      </c>
      <c r="C991" s="98" t="s">
        <v>1082</v>
      </c>
      <c r="D991" s="97">
        <v>2023.0</v>
      </c>
      <c r="E991" s="96"/>
      <c r="F991" s="97" t="s">
        <v>24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61">
        <v>987.0</v>
      </c>
      <c r="B992" s="97">
        <v>1.23140156E8</v>
      </c>
      <c r="C992" s="98" t="s">
        <v>1083</v>
      </c>
      <c r="D992" s="97">
        <v>2023.0</v>
      </c>
      <c r="E992" s="96"/>
      <c r="F992" s="97" t="s">
        <v>24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61">
        <v>988.0</v>
      </c>
      <c r="B993" s="97">
        <v>1.23140157E8</v>
      </c>
      <c r="C993" s="98" t="s">
        <v>1084</v>
      </c>
      <c r="D993" s="97">
        <v>2023.0</v>
      </c>
      <c r="E993" s="96"/>
      <c r="F993" s="97" t="s">
        <v>24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61">
        <v>989.0</v>
      </c>
      <c r="B994" s="97">
        <v>1.23140159E8</v>
      </c>
      <c r="C994" s="98" t="s">
        <v>1085</v>
      </c>
      <c r="D994" s="97">
        <v>2023.0</v>
      </c>
      <c r="E994" s="96"/>
      <c r="F994" s="97" t="s">
        <v>24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61">
        <v>990.0</v>
      </c>
      <c r="B995" s="97">
        <v>1.2314016E8</v>
      </c>
      <c r="C995" s="98" t="s">
        <v>1086</v>
      </c>
      <c r="D995" s="97">
        <v>2023.0</v>
      </c>
      <c r="E995" s="96"/>
      <c r="F995" s="97" t="s">
        <v>24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61">
        <v>991.0</v>
      </c>
      <c r="B996" s="97">
        <v>1.23140161E8</v>
      </c>
      <c r="C996" s="98" t="s">
        <v>1087</v>
      </c>
      <c r="D996" s="97">
        <v>2023.0</v>
      </c>
      <c r="E996" s="96"/>
      <c r="F996" s="97" t="s">
        <v>24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61">
        <v>992.0</v>
      </c>
      <c r="B997" s="97">
        <v>1.23140162E8</v>
      </c>
      <c r="C997" s="98" t="s">
        <v>1088</v>
      </c>
      <c r="D997" s="97">
        <v>2023.0</v>
      </c>
      <c r="E997" s="96"/>
      <c r="F997" s="97" t="s">
        <v>24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61">
        <v>993.0</v>
      </c>
      <c r="B998" s="97">
        <v>1.23140163E8</v>
      </c>
      <c r="C998" s="98" t="s">
        <v>1089</v>
      </c>
      <c r="D998" s="97">
        <v>2023.0</v>
      </c>
      <c r="E998" s="96"/>
      <c r="F998" s="97" t="s">
        <v>24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61">
        <v>994.0</v>
      </c>
      <c r="B999" s="97">
        <v>1.23140164E8</v>
      </c>
      <c r="C999" s="98" t="s">
        <v>1090</v>
      </c>
      <c r="D999" s="97">
        <v>2023.0</v>
      </c>
      <c r="E999" s="96"/>
      <c r="F999" s="97" t="s">
        <v>24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61">
        <v>995.0</v>
      </c>
      <c r="B1000" s="97">
        <v>1.23140165E8</v>
      </c>
      <c r="C1000" s="98" t="s">
        <v>1091</v>
      </c>
      <c r="D1000" s="97">
        <v>2023.0</v>
      </c>
      <c r="E1000" s="96"/>
      <c r="F1000" s="97" t="s">
        <v>24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ht="15.75" customHeight="1">
      <c r="A1001" s="61">
        <v>996.0</v>
      </c>
      <c r="B1001" s="97">
        <v>1.23140166E8</v>
      </c>
      <c r="C1001" s="98" t="s">
        <v>1092</v>
      </c>
      <c r="D1001" s="97">
        <v>2023.0</v>
      </c>
      <c r="E1001" s="96"/>
      <c r="F1001" s="97" t="s">
        <v>24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ht="15.75" customHeight="1">
      <c r="A1002" s="61">
        <v>997.0</v>
      </c>
      <c r="B1002" s="97">
        <v>1.23140167E8</v>
      </c>
      <c r="C1002" s="98" t="s">
        <v>1093</v>
      </c>
      <c r="D1002" s="97">
        <v>2023.0</v>
      </c>
      <c r="E1002" s="96"/>
      <c r="F1002" s="97" t="s">
        <v>24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ht="15.75" customHeight="1">
      <c r="A1003" s="61">
        <v>998.0</v>
      </c>
      <c r="B1003" s="97">
        <v>1.23140168E8</v>
      </c>
      <c r="C1003" s="98" t="s">
        <v>1094</v>
      </c>
      <c r="D1003" s="97">
        <v>2023.0</v>
      </c>
      <c r="E1003" s="96"/>
      <c r="F1003" s="97" t="s">
        <v>24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ht="15.75" customHeight="1">
      <c r="A1004" s="61">
        <v>999.0</v>
      </c>
      <c r="B1004" s="97">
        <v>1.23140169E8</v>
      </c>
      <c r="C1004" s="98" t="s">
        <v>1095</v>
      </c>
      <c r="D1004" s="97">
        <v>2023.0</v>
      </c>
      <c r="E1004" s="96"/>
      <c r="F1004" s="97" t="s">
        <v>24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ht="15.75" customHeight="1">
      <c r="A1005" s="61">
        <v>1000.0</v>
      </c>
      <c r="B1005" s="97">
        <v>1.2314017E8</v>
      </c>
      <c r="C1005" s="98" t="s">
        <v>1096</v>
      </c>
      <c r="D1005" s="97">
        <v>2023.0</v>
      </c>
      <c r="E1005" s="96"/>
      <c r="F1005" s="97" t="s">
        <v>24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ht="15.75" customHeight="1">
      <c r="A1006" s="61">
        <v>1001.0</v>
      </c>
      <c r="B1006" s="97">
        <v>1.23140171E8</v>
      </c>
      <c r="C1006" s="98" t="s">
        <v>1097</v>
      </c>
      <c r="D1006" s="97">
        <v>2023.0</v>
      </c>
      <c r="E1006" s="96"/>
      <c r="F1006" s="97" t="s">
        <v>24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ht="15.75" customHeight="1">
      <c r="A1007" s="61">
        <v>1002.0</v>
      </c>
      <c r="B1007" s="97">
        <v>1.23140172E8</v>
      </c>
      <c r="C1007" s="98" t="s">
        <v>1098</v>
      </c>
      <c r="D1007" s="97">
        <v>2023.0</v>
      </c>
      <c r="E1007" s="96"/>
      <c r="F1007" s="97" t="s">
        <v>24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ht="15.75" customHeight="1">
      <c r="A1008" s="61">
        <v>1003.0</v>
      </c>
      <c r="B1008" s="97">
        <v>1.23140173E8</v>
      </c>
      <c r="C1008" s="98" t="s">
        <v>1099</v>
      </c>
      <c r="D1008" s="97">
        <v>2023.0</v>
      </c>
      <c r="E1008" s="96"/>
      <c r="F1008" s="97" t="s">
        <v>24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ht="15.75" customHeight="1">
      <c r="A1009" s="61">
        <v>1004.0</v>
      </c>
      <c r="B1009" s="97">
        <v>1.23140174E8</v>
      </c>
      <c r="C1009" s="98" t="s">
        <v>1100</v>
      </c>
      <c r="D1009" s="97">
        <v>2023.0</v>
      </c>
      <c r="E1009" s="96"/>
      <c r="F1009" s="97" t="s">
        <v>24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ht="15.75" customHeight="1">
      <c r="A1010" s="61">
        <v>1005.0</v>
      </c>
      <c r="B1010" s="97">
        <v>1.23140175E8</v>
      </c>
      <c r="C1010" s="98" t="s">
        <v>1101</v>
      </c>
      <c r="D1010" s="97">
        <v>2023.0</v>
      </c>
      <c r="E1010" s="96"/>
      <c r="F1010" s="97" t="s">
        <v>24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ht="15.75" customHeight="1">
      <c r="A1011" s="61">
        <v>1006.0</v>
      </c>
      <c r="B1011" s="97">
        <v>1.23140176E8</v>
      </c>
      <c r="C1011" s="98" t="s">
        <v>1102</v>
      </c>
      <c r="D1011" s="97">
        <v>2023.0</v>
      </c>
      <c r="E1011" s="96"/>
      <c r="F1011" s="97" t="s">
        <v>24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ht="15.75" customHeight="1">
      <c r="A1012" s="61">
        <v>1007.0</v>
      </c>
      <c r="B1012" s="97">
        <v>1.23140177E8</v>
      </c>
      <c r="C1012" s="98" t="s">
        <v>1103</v>
      </c>
      <c r="D1012" s="97">
        <v>2023.0</v>
      </c>
      <c r="E1012" s="96"/>
      <c r="F1012" s="97" t="s">
        <v>24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ht="15.75" customHeight="1">
      <c r="A1013" s="61">
        <v>1008.0</v>
      </c>
      <c r="B1013" s="97">
        <v>1.23140178E8</v>
      </c>
      <c r="C1013" s="98" t="s">
        <v>1104</v>
      </c>
      <c r="D1013" s="97">
        <v>2023.0</v>
      </c>
      <c r="E1013" s="96"/>
      <c r="F1013" s="97" t="s">
        <v>25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ht="15.75" customHeight="1">
      <c r="A1014" s="61">
        <v>1009.0</v>
      </c>
      <c r="B1014" s="97">
        <v>1.23140179E8</v>
      </c>
      <c r="C1014" s="98" t="s">
        <v>1105</v>
      </c>
      <c r="D1014" s="97">
        <v>2023.0</v>
      </c>
      <c r="E1014" s="96"/>
      <c r="F1014" s="97" t="s">
        <v>25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ht="15.75" customHeight="1">
      <c r="A1015" s="61">
        <v>1010.0</v>
      </c>
      <c r="B1015" s="97">
        <v>1.2314018E8</v>
      </c>
      <c r="C1015" s="98" t="s">
        <v>1106</v>
      </c>
      <c r="D1015" s="97">
        <v>2023.0</v>
      </c>
      <c r="E1015" s="96"/>
      <c r="F1015" s="97" t="s">
        <v>25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ht="15.75" customHeight="1">
      <c r="A1016" s="61">
        <v>1011.0</v>
      </c>
      <c r="B1016" s="97">
        <v>1.23140181E8</v>
      </c>
      <c r="C1016" s="98" t="s">
        <v>1107</v>
      </c>
      <c r="D1016" s="97">
        <v>2023.0</v>
      </c>
      <c r="E1016" s="96"/>
      <c r="F1016" s="97" t="s">
        <v>25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ht="15.75" customHeight="1">
      <c r="A1017" s="61">
        <v>1012.0</v>
      </c>
      <c r="B1017" s="97">
        <v>1.23140182E8</v>
      </c>
      <c r="C1017" s="98" t="s">
        <v>1108</v>
      </c>
      <c r="D1017" s="97">
        <v>2023.0</v>
      </c>
      <c r="E1017" s="96"/>
      <c r="F1017" s="97" t="s">
        <v>25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ht="15.75" customHeight="1">
      <c r="A1018" s="61">
        <v>1013.0</v>
      </c>
      <c r="B1018" s="97">
        <v>1.23140183E8</v>
      </c>
      <c r="C1018" s="98" t="s">
        <v>1109</v>
      </c>
      <c r="D1018" s="97">
        <v>2023.0</v>
      </c>
      <c r="E1018" s="96"/>
      <c r="F1018" s="97" t="s">
        <v>25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ht="15.75" customHeight="1">
      <c r="A1019" s="61">
        <v>1014.0</v>
      </c>
      <c r="B1019" s="97">
        <v>1.23140184E8</v>
      </c>
      <c r="C1019" s="98" t="s">
        <v>1110</v>
      </c>
      <c r="D1019" s="97">
        <v>2023.0</v>
      </c>
      <c r="E1019" s="96"/>
      <c r="F1019" s="97" t="s">
        <v>25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ht="15.75" customHeight="1">
      <c r="A1020" s="61">
        <v>1015.0</v>
      </c>
      <c r="B1020" s="97">
        <v>1.23140185E8</v>
      </c>
      <c r="C1020" s="98" t="s">
        <v>1111</v>
      </c>
      <c r="D1020" s="97">
        <v>2023.0</v>
      </c>
      <c r="E1020" s="96"/>
      <c r="F1020" s="97" t="s">
        <v>25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ht="15.75" customHeight="1">
      <c r="A1021" s="61">
        <v>1016.0</v>
      </c>
      <c r="B1021" s="97">
        <v>1.23140186E8</v>
      </c>
      <c r="C1021" s="98" t="s">
        <v>1112</v>
      </c>
      <c r="D1021" s="97">
        <v>2023.0</v>
      </c>
      <c r="E1021" s="96"/>
      <c r="F1021" s="97" t="s">
        <v>25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ht="15.75" customHeight="1">
      <c r="A1022" s="61">
        <v>1017.0</v>
      </c>
      <c r="B1022" s="97">
        <v>1.23140187E8</v>
      </c>
      <c r="C1022" s="98" t="s">
        <v>1113</v>
      </c>
      <c r="D1022" s="97">
        <v>2023.0</v>
      </c>
      <c r="E1022" s="96"/>
      <c r="F1022" s="97" t="s">
        <v>25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ht="15.75" customHeight="1">
      <c r="A1023" s="61">
        <v>1018.0</v>
      </c>
      <c r="B1023" s="97">
        <v>1.23140188E8</v>
      </c>
      <c r="C1023" s="98" t="s">
        <v>1114</v>
      </c>
      <c r="D1023" s="97">
        <v>2023.0</v>
      </c>
      <c r="E1023" s="96"/>
      <c r="F1023" s="97" t="s">
        <v>25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ht="15.75" customHeight="1">
      <c r="A1024" s="61">
        <v>1019.0</v>
      </c>
      <c r="B1024" s="97">
        <v>1.23140189E8</v>
      </c>
      <c r="C1024" s="98" t="s">
        <v>1115</v>
      </c>
      <c r="D1024" s="97">
        <v>2023.0</v>
      </c>
      <c r="E1024" s="96"/>
      <c r="F1024" s="97" t="s">
        <v>25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ht="15.75" customHeight="1">
      <c r="A1025" s="61">
        <v>1020.0</v>
      </c>
      <c r="B1025" s="97">
        <v>1.2314019E8</v>
      </c>
      <c r="C1025" s="98" t="s">
        <v>1116</v>
      </c>
      <c r="D1025" s="97">
        <v>2023.0</v>
      </c>
      <c r="E1025" s="96"/>
      <c r="F1025" s="97" t="s">
        <v>25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ht="15.75" customHeight="1">
      <c r="A1026" s="61">
        <v>1021.0</v>
      </c>
      <c r="B1026" s="97">
        <v>1.23140191E8</v>
      </c>
      <c r="C1026" s="98" t="s">
        <v>1117</v>
      </c>
      <c r="D1026" s="97">
        <v>2023.0</v>
      </c>
      <c r="E1026" s="96"/>
      <c r="F1026" s="97" t="s">
        <v>25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ht="15.75" customHeight="1">
      <c r="A1027" s="61">
        <v>1022.0</v>
      </c>
      <c r="B1027" s="97">
        <v>1.23140192E8</v>
      </c>
      <c r="C1027" s="98" t="s">
        <v>1118</v>
      </c>
      <c r="D1027" s="97">
        <v>2023.0</v>
      </c>
      <c r="E1027" s="96"/>
      <c r="F1027" s="97" t="s">
        <v>25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ht="15.75" customHeight="1">
      <c r="A1028" s="61">
        <v>1023.0</v>
      </c>
      <c r="B1028" s="97">
        <v>1.23140193E8</v>
      </c>
      <c r="C1028" s="98" t="s">
        <v>1119</v>
      </c>
      <c r="D1028" s="97">
        <v>2023.0</v>
      </c>
      <c r="E1028" s="96"/>
      <c r="F1028" s="97" t="s">
        <v>25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ht="15.75" customHeight="1">
      <c r="A1029" s="61">
        <v>1024.0</v>
      </c>
      <c r="B1029" s="97">
        <v>1.23140194E8</v>
      </c>
      <c r="C1029" s="98" t="s">
        <v>1120</v>
      </c>
      <c r="D1029" s="97">
        <v>2023.0</v>
      </c>
      <c r="E1029" s="96"/>
      <c r="F1029" s="97" t="s">
        <v>25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ht="15.75" customHeight="1">
      <c r="A1030" s="61">
        <v>1025.0</v>
      </c>
      <c r="B1030" s="97">
        <v>1.23140195E8</v>
      </c>
      <c r="C1030" s="98" t="s">
        <v>1121</v>
      </c>
      <c r="D1030" s="97">
        <v>2023.0</v>
      </c>
      <c r="E1030" s="96"/>
      <c r="F1030" s="97" t="s">
        <v>25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ht="15.75" customHeight="1">
      <c r="A1031" s="61">
        <v>1026.0</v>
      </c>
      <c r="B1031" s="97">
        <v>1.23140196E8</v>
      </c>
      <c r="C1031" s="98" t="s">
        <v>1122</v>
      </c>
      <c r="D1031" s="97">
        <v>2023.0</v>
      </c>
      <c r="E1031" s="96"/>
      <c r="F1031" s="97" t="s">
        <v>25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ht="15.75" customHeight="1">
      <c r="A1032" s="61">
        <v>1027.0</v>
      </c>
      <c r="B1032" s="97">
        <v>1.23140197E8</v>
      </c>
      <c r="C1032" s="98" t="s">
        <v>1123</v>
      </c>
      <c r="D1032" s="97">
        <v>2023.0</v>
      </c>
      <c r="E1032" s="96"/>
      <c r="F1032" s="97" t="s">
        <v>25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ht="15.75" customHeight="1">
      <c r="A1033" s="61">
        <v>1028.0</v>
      </c>
      <c r="B1033" s="97">
        <v>1.23140198E8</v>
      </c>
      <c r="C1033" s="98" t="s">
        <v>1124</v>
      </c>
      <c r="D1033" s="97">
        <v>2023.0</v>
      </c>
      <c r="E1033" s="96"/>
      <c r="F1033" s="97" t="s">
        <v>25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ht="15.75" customHeight="1">
      <c r="A1034" s="61">
        <v>1029.0</v>
      </c>
      <c r="B1034" s="97">
        <v>1.23140199E8</v>
      </c>
      <c r="C1034" s="98" t="s">
        <v>1125</v>
      </c>
      <c r="D1034" s="97">
        <v>2023.0</v>
      </c>
      <c r="E1034" s="96"/>
      <c r="F1034" s="97" t="s">
        <v>25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ht="15.75" customHeight="1">
      <c r="A1035" s="61">
        <v>1030.0</v>
      </c>
      <c r="B1035" s="97">
        <v>1.231402E8</v>
      </c>
      <c r="C1035" s="98" t="s">
        <v>1126</v>
      </c>
      <c r="D1035" s="97">
        <v>2023.0</v>
      </c>
      <c r="E1035" s="96"/>
      <c r="F1035" s="97" t="s">
        <v>25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ht="15.75" customHeight="1">
      <c r="A1036" s="61">
        <v>1031.0</v>
      </c>
      <c r="B1036" s="97">
        <v>1.23140201E8</v>
      </c>
      <c r="C1036" s="98" t="s">
        <v>1127</v>
      </c>
      <c r="D1036" s="97">
        <v>2023.0</v>
      </c>
      <c r="E1036" s="96"/>
      <c r="F1036" s="97" t="s">
        <v>25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ht="15.75" customHeight="1">
      <c r="A1037" s="61">
        <v>1032.0</v>
      </c>
      <c r="B1037" s="97">
        <v>1.23140202E8</v>
      </c>
      <c r="C1037" s="98" t="s">
        <v>1128</v>
      </c>
      <c r="D1037" s="97">
        <v>2023.0</v>
      </c>
      <c r="E1037" s="96"/>
      <c r="F1037" s="97" t="s">
        <v>25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ht="15.75" customHeight="1">
      <c r="A1038" s="61">
        <v>1033.0</v>
      </c>
      <c r="B1038" s="97">
        <v>1.23140203E8</v>
      </c>
      <c r="C1038" s="98" t="s">
        <v>1129</v>
      </c>
      <c r="D1038" s="97">
        <v>2023.0</v>
      </c>
      <c r="E1038" s="96"/>
      <c r="F1038" s="97" t="s">
        <v>25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ht="15.75" customHeight="1">
      <c r="A1039" s="61">
        <v>1034.0</v>
      </c>
      <c r="B1039" s="97">
        <v>1.23140204E8</v>
      </c>
      <c r="C1039" s="98" t="s">
        <v>1130</v>
      </c>
      <c r="D1039" s="97">
        <v>2023.0</v>
      </c>
      <c r="E1039" s="96"/>
      <c r="F1039" s="97" t="s">
        <v>25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ht="15.75" customHeight="1">
      <c r="A1040" s="61">
        <v>1035.0</v>
      </c>
      <c r="B1040" s="97">
        <v>1.23140205E8</v>
      </c>
      <c r="C1040" s="98" t="s">
        <v>1131</v>
      </c>
      <c r="D1040" s="97">
        <v>2023.0</v>
      </c>
      <c r="E1040" s="96"/>
      <c r="F1040" s="97" t="s">
        <v>25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ht="15.75" customHeight="1">
      <c r="A1041" s="61">
        <v>1036.0</v>
      </c>
      <c r="B1041" s="97">
        <v>1.23140206E8</v>
      </c>
      <c r="C1041" s="98" t="s">
        <v>1132</v>
      </c>
      <c r="D1041" s="97">
        <v>2023.0</v>
      </c>
      <c r="E1041" s="96"/>
      <c r="F1041" s="97" t="s">
        <v>26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ht="15.75" customHeight="1">
      <c r="A1042" s="61">
        <v>1037.0</v>
      </c>
      <c r="B1042" s="97">
        <v>1.23140207E8</v>
      </c>
      <c r="C1042" s="98" t="s">
        <v>1133</v>
      </c>
      <c r="D1042" s="97">
        <v>2023.0</v>
      </c>
      <c r="E1042" s="96"/>
      <c r="F1042" s="97" t="s">
        <v>26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ht="15.75" customHeight="1">
      <c r="A1043" s="61">
        <v>1038.0</v>
      </c>
      <c r="B1043" s="97">
        <v>1.23140208E8</v>
      </c>
      <c r="C1043" s="98" t="s">
        <v>1134</v>
      </c>
      <c r="D1043" s="97">
        <v>2023.0</v>
      </c>
      <c r="E1043" s="96"/>
      <c r="F1043" s="97" t="s">
        <v>26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ht="15.75" customHeight="1">
      <c r="A1044" s="61">
        <v>1039.0</v>
      </c>
      <c r="B1044" s="97">
        <v>1.23140209E8</v>
      </c>
      <c r="C1044" s="98" t="s">
        <v>1135</v>
      </c>
      <c r="D1044" s="97">
        <v>2023.0</v>
      </c>
      <c r="E1044" s="96"/>
      <c r="F1044" s="97" t="s">
        <v>26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ht="15.75" customHeight="1">
      <c r="A1045" s="61">
        <v>1040.0</v>
      </c>
      <c r="B1045" s="97">
        <v>1.2314021E8</v>
      </c>
      <c r="C1045" s="98" t="s">
        <v>1136</v>
      </c>
      <c r="D1045" s="97">
        <v>2023.0</v>
      </c>
      <c r="E1045" s="96"/>
      <c r="F1045" s="97" t="s">
        <v>26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ht="15.75" customHeight="1">
      <c r="A1046" s="61">
        <v>1041.0</v>
      </c>
      <c r="B1046" s="97">
        <v>1.23140211E8</v>
      </c>
      <c r="C1046" s="98" t="s">
        <v>1137</v>
      </c>
      <c r="D1046" s="97">
        <v>2023.0</v>
      </c>
      <c r="E1046" s="96"/>
      <c r="F1046" s="97" t="s">
        <v>26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ht="15.75" customHeight="1">
      <c r="A1047" s="61">
        <v>1042.0</v>
      </c>
      <c r="B1047" s="97">
        <v>1.23140212E8</v>
      </c>
      <c r="C1047" s="98" t="s">
        <v>1138</v>
      </c>
      <c r="D1047" s="97">
        <v>2023.0</v>
      </c>
      <c r="E1047" s="96"/>
      <c r="F1047" s="97" t="s">
        <v>26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ht="15.75" customHeight="1">
      <c r="A1048" s="61">
        <v>1043.0</v>
      </c>
      <c r="B1048" s="97">
        <v>1.23140213E8</v>
      </c>
      <c r="C1048" s="98" t="s">
        <v>1139</v>
      </c>
      <c r="D1048" s="97">
        <v>2023.0</v>
      </c>
      <c r="E1048" s="96"/>
      <c r="F1048" s="97" t="s">
        <v>26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ht="15.75" customHeight="1">
      <c r="A1049" s="61">
        <v>1044.0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ht="15.75" customHeight="1">
      <c r="A1050" s="61">
        <v>1045.0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ht="15.75" customHeight="1">
      <c r="A1051" s="61">
        <v>1046.0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ht="15.75" customHeight="1">
      <c r="A1052" s="61">
        <v>1047.0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ht="15.75" customHeight="1">
      <c r="A1053" s="61">
        <v>1048.0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ht="15.75" customHeight="1">
      <c r="A1054" s="61">
        <v>1049.0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ht="15.75" customHeight="1">
      <c r="A1055" s="61">
        <v>1050.0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ht="15.75" customHeight="1">
      <c r="A1056" s="61">
        <v>1051.0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ht="15.75" customHeight="1">
      <c r="A1057" s="61">
        <v>1052.0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ht="15.75" customHeight="1">
      <c r="A1058" s="61">
        <v>1053.0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ht="15.75" customHeight="1">
      <c r="A1059" s="61">
        <v>1054.0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ht="15.75" customHeight="1">
      <c r="A1060" s="61">
        <v>1055.0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ht="15.75" customHeight="1">
      <c r="A1061" s="61">
        <v>1056.0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 ht="15.75" customHeight="1">
      <c r="A1062" s="61">
        <v>1057.0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 ht="15.75" customHeight="1">
      <c r="A1063" s="61">
        <v>1058.0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 ht="15.75" customHeight="1">
      <c r="A1064" s="61">
        <v>1059.0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 ht="15.75" customHeight="1">
      <c r="A1065" s="61">
        <v>1060.0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 ht="15.75" customHeight="1">
      <c r="A1066" s="61">
        <v>1061.0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 ht="15.75" customHeight="1">
      <c r="A1067" s="61">
        <v>1062.0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 ht="15.75" customHeight="1">
      <c r="A1068" s="61">
        <v>1063.0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 ht="15.75" customHeight="1">
      <c r="A1069" s="61">
        <v>1064.0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 ht="15.75" customHeight="1">
      <c r="A1070" s="61">
        <v>1065.0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 ht="15.75" customHeight="1">
      <c r="A1071" s="61">
        <v>1066.0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 ht="15.75" customHeight="1">
      <c r="A1072" s="61">
        <v>1067.0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 ht="15.75" customHeight="1">
      <c r="A1073" s="61">
        <v>1068.0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 ht="15.75" customHeight="1">
      <c r="A1074" s="61">
        <v>1069.0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 ht="15.75" customHeight="1">
      <c r="A1075" s="61">
        <v>1070.0</v>
      </c>
      <c r="C1075" s="99">
        <f>1113-32</f>
        <v>1081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 ht="15.75" customHeight="1">
      <c r="A1076" s="61">
        <v>1071.0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 ht="15.75" customHeight="1">
      <c r="A1077" s="61">
        <v>1072.0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 ht="15.75" customHeight="1">
      <c r="A1078" s="61">
        <v>1073.0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  <row r="1079" ht="15.75" customHeight="1">
      <c r="A1079" s="61">
        <v>1074.0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80" ht="15.75" customHeight="1">
      <c r="A1080" s="61">
        <v>1075.0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</row>
  </sheetData>
  <autoFilter ref="$A$5:$F$1080"/>
  <mergeCells count="5">
    <mergeCell ref="A1:E1"/>
    <mergeCell ref="A2:E2"/>
    <mergeCell ref="I2:K3"/>
    <mergeCell ref="A3:E3"/>
    <mergeCell ref="K6:K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5"/>
    <col customWidth="1" min="2" max="2" width="9.0"/>
    <col customWidth="1" min="3" max="3" width="27.38"/>
    <col customWidth="1" min="4" max="4" width="5.63"/>
    <col customWidth="1" min="5" max="5" width="6.63"/>
    <col customWidth="1" min="6" max="6" width="9.25"/>
    <col customWidth="1" min="7" max="7" width="11.75"/>
    <col customWidth="1" min="8" max="8" width="14.75"/>
    <col customWidth="1" min="9" max="9" width="13.5"/>
    <col customWidth="1" min="10" max="10" width="17.5"/>
    <col customWidth="1" min="11" max="11" width="10.38"/>
    <col customWidth="1" min="12" max="12" width="3.0"/>
    <col customWidth="1" min="13" max="13" width="8.38"/>
    <col customWidth="1" min="14" max="14" width="9.5"/>
    <col customWidth="1" min="15" max="15" width="3.38"/>
    <col customWidth="1" min="16" max="16" width="7.63"/>
    <col customWidth="1" min="17" max="17" width="7.0"/>
    <col customWidth="1" min="18" max="18" width="3.88"/>
    <col customWidth="1" min="19" max="19" width="11.13"/>
    <col customWidth="1" min="20" max="20" width="8.5"/>
    <col customWidth="1" min="21" max="21" width="7.5"/>
  </cols>
  <sheetData>
    <row r="1">
      <c r="A1" s="100" t="s">
        <v>1140</v>
      </c>
      <c r="U1" s="101"/>
    </row>
    <row r="2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1"/>
    </row>
    <row r="3">
      <c r="A3" s="102" t="s">
        <v>1141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4"/>
    </row>
    <row r="4" ht="4.5" customHeight="1">
      <c r="A4" s="105"/>
      <c r="B4" s="105"/>
      <c r="C4" s="104"/>
      <c r="D4" s="105"/>
      <c r="E4" s="105"/>
      <c r="F4" s="101"/>
      <c r="G4" s="101"/>
      <c r="H4" s="101"/>
      <c r="I4" s="101"/>
      <c r="J4" s="101"/>
      <c r="K4" s="101"/>
      <c r="L4" s="101"/>
      <c r="M4" s="106"/>
      <c r="N4" s="106"/>
      <c r="O4" s="106"/>
      <c r="P4" s="106"/>
      <c r="Q4" s="106"/>
      <c r="R4" s="106"/>
      <c r="S4" s="106"/>
      <c r="T4" s="106"/>
      <c r="U4" s="101"/>
    </row>
    <row r="5" ht="26.25" customHeight="1">
      <c r="A5" s="107" t="s">
        <v>42</v>
      </c>
      <c r="B5" s="107" t="s">
        <v>84</v>
      </c>
      <c r="C5" s="107" t="s">
        <v>1142</v>
      </c>
      <c r="D5" s="107" t="s">
        <v>1143</v>
      </c>
      <c r="E5" s="107" t="s">
        <v>1144</v>
      </c>
      <c r="F5" s="107" t="s">
        <v>86</v>
      </c>
      <c r="G5" s="108" t="s">
        <v>1145</v>
      </c>
      <c r="H5" s="108" t="s">
        <v>1146</v>
      </c>
      <c r="I5" s="107" t="s">
        <v>1147</v>
      </c>
      <c r="J5" s="108" t="s">
        <v>1148</v>
      </c>
      <c r="K5" s="108" t="s">
        <v>1149</v>
      </c>
      <c r="L5" s="106"/>
      <c r="M5" s="109" t="s">
        <v>1150</v>
      </c>
      <c r="N5" s="110"/>
      <c r="O5" s="101"/>
      <c r="P5" s="111" t="s">
        <v>1151</v>
      </c>
      <c r="Q5" s="110"/>
      <c r="R5" s="112"/>
      <c r="S5" s="113" t="s">
        <v>1152</v>
      </c>
      <c r="T5" s="114"/>
      <c r="U5" s="110"/>
    </row>
    <row r="6">
      <c r="A6" s="115">
        <v>1.0</v>
      </c>
      <c r="B6" s="115">
        <v>1.4113001E7</v>
      </c>
      <c r="C6" s="116" t="s">
        <v>1153</v>
      </c>
      <c r="D6" s="115">
        <v>3.39</v>
      </c>
      <c r="E6" s="115">
        <v>3.14</v>
      </c>
      <c r="F6" s="115">
        <v>2013.0</v>
      </c>
      <c r="G6" s="115" t="s">
        <v>50</v>
      </c>
      <c r="H6" s="115" t="s">
        <v>52</v>
      </c>
      <c r="I6" s="115" t="s">
        <v>1154</v>
      </c>
      <c r="J6" s="115" t="s">
        <v>11</v>
      </c>
      <c r="K6" s="115">
        <v>8.0</v>
      </c>
      <c r="L6" s="106"/>
      <c r="M6" s="117"/>
      <c r="N6" s="21"/>
      <c r="O6" s="106"/>
      <c r="P6" s="117"/>
      <c r="Q6" s="21"/>
      <c r="R6" s="112"/>
      <c r="S6" s="117"/>
      <c r="T6" s="118"/>
      <c r="U6" s="21"/>
    </row>
    <row r="7">
      <c r="A7" s="115">
        <v>2.0</v>
      </c>
      <c r="B7" s="115">
        <v>1.4113002E7</v>
      </c>
      <c r="C7" s="116" t="s">
        <v>1155</v>
      </c>
      <c r="D7" s="115">
        <v>3.33</v>
      </c>
      <c r="E7" s="115">
        <v>2.93</v>
      </c>
      <c r="F7" s="115">
        <v>2013.0</v>
      </c>
      <c r="G7" s="115" t="s">
        <v>50</v>
      </c>
      <c r="H7" s="115" t="s">
        <v>52</v>
      </c>
      <c r="I7" s="115" t="s">
        <v>1154</v>
      </c>
      <c r="J7" s="115" t="s">
        <v>11</v>
      </c>
      <c r="K7" s="115">
        <v>8.0</v>
      </c>
      <c r="L7" s="106"/>
      <c r="M7" s="119" t="s">
        <v>86</v>
      </c>
      <c r="N7" s="119" t="s">
        <v>89</v>
      </c>
      <c r="O7" s="106"/>
      <c r="P7" s="120" t="s">
        <v>1156</v>
      </c>
      <c r="Q7" s="120" t="s">
        <v>1157</v>
      </c>
      <c r="R7" s="121"/>
      <c r="S7" s="122" t="s">
        <v>86</v>
      </c>
      <c r="T7" s="122" t="s">
        <v>89</v>
      </c>
      <c r="U7" s="122" t="s">
        <v>33</v>
      </c>
    </row>
    <row r="8">
      <c r="A8" s="115">
        <v>3.0</v>
      </c>
      <c r="B8" s="115">
        <v>1.4113003E7</v>
      </c>
      <c r="C8" s="116" t="s">
        <v>1158</v>
      </c>
      <c r="D8" s="115">
        <v>3.36</v>
      </c>
      <c r="E8" s="115">
        <v>2.8</v>
      </c>
      <c r="F8" s="115">
        <v>2013.0</v>
      </c>
      <c r="G8" s="115" t="s">
        <v>50</v>
      </c>
      <c r="H8" s="115" t="s">
        <v>52</v>
      </c>
      <c r="I8" s="115" t="s">
        <v>1159</v>
      </c>
      <c r="J8" s="115" t="s">
        <v>12</v>
      </c>
      <c r="K8" s="115">
        <v>10.0</v>
      </c>
      <c r="L8" s="106"/>
      <c r="M8" s="123">
        <v>2013.0</v>
      </c>
      <c r="N8" s="124">
        <f>COUNTIF(Lulus!$F:$G, M8)</f>
        <v>3</v>
      </c>
      <c r="O8" s="106"/>
      <c r="P8" s="123">
        <v>2017.0</v>
      </c>
      <c r="Q8" s="123">
        <f>SUM(T8)</f>
        <v>2</v>
      </c>
      <c r="R8" s="125"/>
      <c r="S8" s="123" t="s">
        <v>1154</v>
      </c>
      <c r="T8" s="124">
        <f>COUNTIF(Lulus!$I6:$I1009, S8)</f>
        <v>2</v>
      </c>
      <c r="U8" s="126">
        <f>sum(T8:T34)</f>
        <v>431</v>
      </c>
    </row>
    <row r="9">
      <c r="A9" s="115">
        <v>4.0</v>
      </c>
      <c r="B9" s="115">
        <v>1.4114002E7</v>
      </c>
      <c r="C9" s="116" t="s">
        <v>1160</v>
      </c>
      <c r="D9" s="115">
        <v>2.54</v>
      </c>
      <c r="E9" s="115">
        <v>1.78</v>
      </c>
      <c r="F9" s="115">
        <v>2014.0</v>
      </c>
      <c r="G9" s="115" t="s">
        <v>1161</v>
      </c>
      <c r="H9" s="127" t="s">
        <v>50</v>
      </c>
      <c r="I9" s="115" t="s">
        <v>1162</v>
      </c>
      <c r="J9" s="115" t="s">
        <v>14</v>
      </c>
      <c r="K9" s="115">
        <v>14.0</v>
      </c>
      <c r="L9" s="106"/>
      <c r="M9" s="123">
        <v>2014.0</v>
      </c>
      <c r="N9" s="124">
        <f>COUNTIF(Lulus!$F:$G, M9)</f>
        <v>3</v>
      </c>
      <c r="O9" s="106"/>
      <c r="P9" s="123">
        <v>2018.0</v>
      </c>
      <c r="Q9" s="123">
        <f>SUM(T9:T11)</f>
        <v>2</v>
      </c>
      <c r="R9" s="128"/>
      <c r="S9" s="123" t="s">
        <v>1163</v>
      </c>
      <c r="T9" s="124">
        <f>COUNTIF(Lulus!$I6:$I1009, S9)</f>
        <v>0</v>
      </c>
      <c r="U9" s="66"/>
    </row>
    <row r="10">
      <c r="A10" s="115">
        <v>5.0</v>
      </c>
      <c r="B10" s="115">
        <v>1.4114004E7</v>
      </c>
      <c r="C10" s="116" t="s">
        <v>1164</v>
      </c>
      <c r="D10" s="115">
        <v>3.02</v>
      </c>
      <c r="E10" s="115">
        <v>2.96</v>
      </c>
      <c r="F10" s="115">
        <v>2014.0</v>
      </c>
      <c r="G10" s="115" t="s">
        <v>50</v>
      </c>
      <c r="H10" s="115" t="s">
        <v>52</v>
      </c>
      <c r="I10" s="115" t="s">
        <v>1159</v>
      </c>
      <c r="J10" s="115" t="s">
        <v>11</v>
      </c>
      <c r="K10" s="115">
        <v>8.0</v>
      </c>
      <c r="L10" s="106"/>
      <c r="M10" s="123">
        <v>2015.0</v>
      </c>
      <c r="N10" s="124">
        <f>COUNTIF(Lulus!$F:$G, M10)</f>
        <v>37</v>
      </c>
      <c r="O10" s="106"/>
      <c r="P10" s="123">
        <v>2019.0</v>
      </c>
      <c r="Q10" s="123">
        <f>SUM(T12:T14)</f>
        <v>1</v>
      </c>
      <c r="R10" s="128"/>
      <c r="S10" s="123" t="s">
        <v>1165</v>
      </c>
      <c r="T10" s="124">
        <f>COUNTIF(Lulus!$I6:$I1009, S10)</f>
        <v>0</v>
      </c>
      <c r="U10" s="66"/>
    </row>
    <row r="11">
      <c r="A11" s="115">
        <v>6.0</v>
      </c>
      <c r="B11" s="115">
        <v>1.4114005E7</v>
      </c>
      <c r="C11" s="116" t="s">
        <v>1166</v>
      </c>
      <c r="D11" s="115">
        <v>3.15</v>
      </c>
      <c r="E11" s="115">
        <v>2.86</v>
      </c>
      <c r="F11" s="115">
        <v>2014.0</v>
      </c>
      <c r="G11" s="115" t="s">
        <v>50</v>
      </c>
      <c r="H11" s="115" t="s">
        <v>52</v>
      </c>
      <c r="I11" s="115" t="s">
        <v>1167</v>
      </c>
      <c r="J11" s="115" t="s">
        <v>1168</v>
      </c>
      <c r="K11" s="115">
        <v>11.0</v>
      </c>
      <c r="L11" s="106"/>
      <c r="M11" s="123">
        <v>2016.0</v>
      </c>
      <c r="N11" s="124">
        <f>COUNTIF(Lulus!$F:$G, M11)</f>
        <v>123</v>
      </c>
      <c r="O11" s="106"/>
      <c r="P11" s="123">
        <v>2020.0</v>
      </c>
      <c r="Q11" s="123">
        <f>SUM(T15:T17)</f>
        <v>16</v>
      </c>
      <c r="R11" s="128"/>
      <c r="S11" s="123" t="s">
        <v>1159</v>
      </c>
      <c r="T11" s="124">
        <f>COUNTIF(Lulus!$I6:$I1009, S11)</f>
        <v>2</v>
      </c>
      <c r="U11" s="66"/>
    </row>
    <row r="12">
      <c r="A12" s="115">
        <v>7.0</v>
      </c>
      <c r="B12" s="115">
        <v>1.4115002E7</v>
      </c>
      <c r="C12" s="116" t="s">
        <v>1169</v>
      </c>
      <c r="D12" s="115">
        <v>3.03</v>
      </c>
      <c r="E12" s="115">
        <v>2.63</v>
      </c>
      <c r="F12" s="115">
        <v>2015.0</v>
      </c>
      <c r="G12" s="115" t="s">
        <v>1161</v>
      </c>
      <c r="H12" s="115" t="s">
        <v>52</v>
      </c>
      <c r="I12" s="115" t="s">
        <v>1162</v>
      </c>
      <c r="J12" s="115" t="s">
        <v>1170</v>
      </c>
      <c r="K12" s="115">
        <v>12.0</v>
      </c>
      <c r="L12" s="106"/>
      <c r="M12" s="123">
        <v>2017.0</v>
      </c>
      <c r="N12" s="124">
        <f>COUNTIF(Lulus!$F:$G, M12)</f>
        <v>89</v>
      </c>
      <c r="O12" s="106"/>
      <c r="P12" s="123">
        <v>2021.0</v>
      </c>
      <c r="Q12" s="123">
        <f>SUM(T18:T20)</f>
        <v>124</v>
      </c>
      <c r="R12" s="128"/>
      <c r="S12" s="123" t="s">
        <v>1171</v>
      </c>
      <c r="T12" s="124">
        <f>COUNTIF(Lulus!$I6:$I1009, S12)</f>
        <v>0</v>
      </c>
      <c r="U12" s="66"/>
    </row>
    <row r="13">
      <c r="A13" s="115">
        <v>8.0</v>
      </c>
      <c r="B13" s="115">
        <v>1.4115006E7</v>
      </c>
      <c r="C13" s="116" t="s">
        <v>1172</v>
      </c>
      <c r="D13" s="115">
        <v>3.05</v>
      </c>
      <c r="E13" s="115">
        <v>2.69</v>
      </c>
      <c r="F13" s="115">
        <v>2015.0</v>
      </c>
      <c r="G13" s="115" t="s">
        <v>1173</v>
      </c>
      <c r="H13" s="115" t="s">
        <v>52</v>
      </c>
      <c r="I13" s="115" t="s">
        <v>1174</v>
      </c>
      <c r="J13" s="115" t="s">
        <v>1175</v>
      </c>
      <c r="K13" s="115">
        <v>11.0</v>
      </c>
      <c r="L13" s="106"/>
      <c r="M13" s="123">
        <v>2018.0</v>
      </c>
      <c r="N13" s="124">
        <f>COUNTIF(Lulus!$F:$G, M13)</f>
        <v>83</v>
      </c>
      <c r="O13" s="106"/>
      <c r="P13" s="123">
        <v>2022.0</v>
      </c>
      <c r="Q13" s="123">
        <f>SUM(T21:T23)</f>
        <v>78</v>
      </c>
      <c r="R13" s="128"/>
      <c r="S13" s="123" t="s">
        <v>1176</v>
      </c>
      <c r="T13" s="124">
        <f>COUNTIF(Lulus!$I6:$I1009, S13)</f>
        <v>0</v>
      </c>
      <c r="U13" s="66"/>
    </row>
    <row r="14">
      <c r="A14" s="115">
        <v>9.0</v>
      </c>
      <c r="B14" s="115">
        <v>1.4115011E7</v>
      </c>
      <c r="C14" s="116" t="s">
        <v>1177</v>
      </c>
      <c r="D14" s="115">
        <v>3.25</v>
      </c>
      <c r="E14" s="115">
        <v>2.76</v>
      </c>
      <c r="F14" s="115">
        <v>2015.0</v>
      </c>
      <c r="G14" s="115" t="s">
        <v>1161</v>
      </c>
      <c r="H14" s="115" t="s">
        <v>52</v>
      </c>
      <c r="I14" s="115" t="s">
        <v>1162</v>
      </c>
      <c r="J14" s="115" t="s">
        <v>1170</v>
      </c>
      <c r="K14" s="115">
        <v>12.0</v>
      </c>
      <c r="L14" s="106"/>
      <c r="M14" s="123">
        <v>2019.0</v>
      </c>
      <c r="N14" s="124">
        <f>COUNTIF(Lulus!$F:$G, M14)</f>
        <v>91</v>
      </c>
      <c r="O14" s="106"/>
      <c r="P14" s="123">
        <v>2023.0</v>
      </c>
      <c r="Q14" s="123">
        <f>SUM(T24:T28)</f>
        <v>177</v>
      </c>
      <c r="R14" s="128"/>
      <c r="S14" s="123" t="s">
        <v>1178</v>
      </c>
      <c r="T14" s="124">
        <f>COUNTIF(Lulus!$I6:$I1009, S14)</f>
        <v>1</v>
      </c>
      <c r="U14" s="66"/>
    </row>
    <row r="15">
      <c r="A15" s="115">
        <v>10.0</v>
      </c>
      <c r="B15" s="115">
        <v>1.4115012E7</v>
      </c>
      <c r="C15" s="116" t="s">
        <v>1179</v>
      </c>
      <c r="D15" s="115">
        <v>2.7</v>
      </c>
      <c r="E15" s="115">
        <v>2.28</v>
      </c>
      <c r="F15" s="115">
        <v>2015.0</v>
      </c>
      <c r="G15" s="129">
        <v>44075.0</v>
      </c>
      <c r="H15" s="115" t="s">
        <v>51</v>
      </c>
      <c r="I15" s="115" t="s">
        <v>1180</v>
      </c>
      <c r="J15" s="115" t="s">
        <v>1181</v>
      </c>
      <c r="K15" s="115">
        <v>10.0</v>
      </c>
      <c r="L15" s="106"/>
      <c r="M15" s="123">
        <v>2020.0</v>
      </c>
      <c r="N15" s="124">
        <f>COUNTIF(Lulus!$F:$G, M15)</f>
        <v>2</v>
      </c>
      <c r="O15" s="106"/>
      <c r="P15" s="123">
        <v>2024.0</v>
      </c>
      <c r="Q15" s="123">
        <f>T29+T30+T31</f>
        <v>31</v>
      </c>
      <c r="R15" s="128"/>
      <c r="S15" s="123" t="s">
        <v>1167</v>
      </c>
      <c r="T15" s="124">
        <f>COUNTIF(Lulus!$I6:$I1009, S15)</f>
        <v>1</v>
      </c>
      <c r="U15" s="66"/>
    </row>
    <row r="16">
      <c r="A16" s="115">
        <v>11.0</v>
      </c>
      <c r="B16" s="115">
        <v>1.4115015E7</v>
      </c>
      <c r="C16" s="116" t="s">
        <v>1182</v>
      </c>
      <c r="D16" s="115">
        <v>2.67</v>
      </c>
      <c r="E16" s="115">
        <v>2.13</v>
      </c>
      <c r="F16" s="115">
        <v>2015.0</v>
      </c>
      <c r="G16" s="115" t="s">
        <v>1183</v>
      </c>
      <c r="H16" s="115" t="s">
        <v>50</v>
      </c>
      <c r="I16" s="115" t="s">
        <v>1184</v>
      </c>
      <c r="J16" s="115" t="s">
        <v>1185</v>
      </c>
      <c r="K16" s="115">
        <v>12.0</v>
      </c>
      <c r="L16" s="106"/>
      <c r="M16" s="123">
        <v>2021.0</v>
      </c>
      <c r="N16" s="124">
        <f>COUNTIF(Lulus!$F:$G, M16)</f>
        <v>0</v>
      </c>
      <c r="O16" s="106"/>
      <c r="P16" s="123">
        <v>2025.0</v>
      </c>
      <c r="Q16" s="123"/>
      <c r="R16" s="128"/>
      <c r="S16" s="123" t="s">
        <v>1186</v>
      </c>
      <c r="T16" s="124">
        <f>COUNTIF(Lulus!$I6:$I1009, S16)</f>
        <v>0</v>
      </c>
      <c r="U16" s="66"/>
    </row>
    <row r="17">
      <c r="A17" s="115">
        <v>12.0</v>
      </c>
      <c r="B17" s="115">
        <v>1.4115016E7</v>
      </c>
      <c r="C17" s="116" t="s">
        <v>1187</v>
      </c>
      <c r="D17" s="115">
        <v>3.13</v>
      </c>
      <c r="E17" s="115">
        <v>2.74</v>
      </c>
      <c r="F17" s="115">
        <v>2015.0</v>
      </c>
      <c r="G17" s="115" t="s">
        <v>1183</v>
      </c>
      <c r="H17" s="115" t="s">
        <v>52</v>
      </c>
      <c r="I17" s="115" t="s">
        <v>1184</v>
      </c>
      <c r="J17" s="115" t="s">
        <v>1185</v>
      </c>
      <c r="K17" s="115">
        <v>12.0</v>
      </c>
      <c r="L17" s="101"/>
      <c r="M17" s="123">
        <v>2022.0</v>
      </c>
      <c r="N17" s="124">
        <f>COUNTIF(Lulus!$F:$G, M17)</f>
        <v>0</v>
      </c>
      <c r="O17" s="106"/>
      <c r="P17" s="123">
        <v>2026.0</v>
      </c>
      <c r="Q17" s="123"/>
      <c r="R17" s="128"/>
      <c r="S17" s="123" t="s">
        <v>1180</v>
      </c>
      <c r="T17" s="124">
        <f>COUNTIF(Lulus!$I6:$I1009, S17)</f>
        <v>15</v>
      </c>
      <c r="U17" s="66"/>
    </row>
    <row r="18">
      <c r="A18" s="115">
        <v>13.0</v>
      </c>
      <c r="B18" s="115">
        <v>1.4115021E7</v>
      </c>
      <c r="C18" s="116" t="s">
        <v>1188</v>
      </c>
      <c r="D18" s="115">
        <v>2.81</v>
      </c>
      <c r="E18" s="115">
        <v>2.44</v>
      </c>
      <c r="F18" s="115">
        <v>2015.0</v>
      </c>
      <c r="G18" s="115" t="s">
        <v>1173</v>
      </c>
      <c r="H18" s="127" t="s">
        <v>51</v>
      </c>
      <c r="I18" s="115" t="s">
        <v>1174</v>
      </c>
      <c r="J18" s="115" t="s">
        <v>1175</v>
      </c>
      <c r="K18" s="115">
        <v>11.0</v>
      </c>
      <c r="L18" s="101"/>
      <c r="M18" s="123">
        <v>2023.0</v>
      </c>
      <c r="N18" s="124">
        <f>COUNTIF(Lulus!$F:$G, M18)</f>
        <v>0</v>
      </c>
      <c r="O18" s="101"/>
      <c r="P18" s="123">
        <v>2027.0</v>
      </c>
      <c r="Q18" s="123"/>
      <c r="R18" s="128"/>
      <c r="S18" s="123" t="s">
        <v>1174</v>
      </c>
      <c r="T18" s="124">
        <f>COUNTIF(Lulus!$I6:$I1009, S18)</f>
        <v>22</v>
      </c>
      <c r="U18" s="66"/>
    </row>
    <row r="19">
      <c r="A19" s="115">
        <v>14.0</v>
      </c>
      <c r="B19" s="115">
        <v>1.4115022E7</v>
      </c>
      <c r="C19" s="116" t="s">
        <v>1189</v>
      </c>
      <c r="D19" s="115">
        <v>3.03</v>
      </c>
      <c r="E19" s="115">
        <v>2.66</v>
      </c>
      <c r="F19" s="115">
        <v>2015.0</v>
      </c>
      <c r="G19" s="129">
        <v>44075.0</v>
      </c>
      <c r="H19" s="115" t="s">
        <v>52</v>
      </c>
      <c r="I19" s="115" t="s">
        <v>1180</v>
      </c>
      <c r="J19" s="115" t="s">
        <v>1181</v>
      </c>
      <c r="K19" s="115">
        <v>10.0</v>
      </c>
      <c r="L19" s="101"/>
      <c r="O19" s="101"/>
      <c r="P19" s="128"/>
      <c r="Q19" s="128"/>
      <c r="R19" s="128"/>
      <c r="S19" s="123" t="s">
        <v>1162</v>
      </c>
      <c r="T19" s="124">
        <f>COUNTIF(Lulus!$I6:$I1009, S19)</f>
        <v>71</v>
      </c>
      <c r="U19" s="66"/>
    </row>
    <row r="20">
      <c r="A20" s="115">
        <v>15.0</v>
      </c>
      <c r="B20" s="115">
        <v>1.4115024E7</v>
      </c>
      <c r="C20" s="116" t="s">
        <v>1190</v>
      </c>
      <c r="D20" s="115">
        <v>3.1</v>
      </c>
      <c r="E20" s="115">
        <v>2.71</v>
      </c>
      <c r="F20" s="115">
        <v>2015.0</v>
      </c>
      <c r="G20" s="129">
        <v>44075.0</v>
      </c>
      <c r="H20" s="115" t="s">
        <v>52</v>
      </c>
      <c r="I20" s="115" t="s">
        <v>1180</v>
      </c>
      <c r="J20" s="115" t="s">
        <v>1181</v>
      </c>
      <c r="K20" s="115">
        <v>10.0</v>
      </c>
      <c r="L20" s="101"/>
      <c r="M20" s="101"/>
      <c r="N20" s="101"/>
      <c r="O20" s="101"/>
      <c r="P20" s="128"/>
      <c r="Q20" s="128"/>
      <c r="R20" s="128"/>
      <c r="S20" s="123" t="s">
        <v>1184</v>
      </c>
      <c r="T20" s="124">
        <f>COUNTIF(Lulus!$I6:$I1009, S20)</f>
        <v>31</v>
      </c>
      <c r="U20" s="66"/>
    </row>
    <row r="21">
      <c r="A21" s="115">
        <v>16.0</v>
      </c>
      <c r="B21" s="115">
        <v>1.4115028E7</v>
      </c>
      <c r="C21" s="116" t="s">
        <v>1191</v>
      </c>
      <c r="D21" s="115">
        <v>3.06</v>
      </c>
      <c r="E21" s="115">
        <v>2.67</v>
      </c>
      <c r="F21" s="115">
        <v>2015.0</v>
      </c>
      <c r="G21" s="115" t="s">
        <v>1161</v>
      </c>
      <c r="H21" s="115" t="s">
        <v>52</v>
      </c>
      <c r="I21" s="115" t="s">
        <v>1162</v>
      </c>
      <c r="J21" s="115" t="s">
        <v>1170</v>
      </c>
      <c r="K21" s="115">
        <v>12.0</v>
      </c>
      <c r="L21" s="101"/>
      <c r="M21" s="101"/>
      <c r="N21" s="101"/>
      <c r="O21" s="101"/>
      <c r="P21" s="128"/>
      <c r="Q21" s="128"/>
      <c r="R21" s="128"/>
      <c r="S21" s="123" t="s">
        <v>1192</v>
      </c>
      <c r="T21" s="124">
        <f>COUNTIF(Lulus!$I6:$I1009, S21)</f>
        <v>25</v>
      </c>
      <c r="U21" s="66"/>
    </row>
    <row r="22">
      <c r="A22" s="115">
        <v>17.0</v>
      </c>
      <c r="B22" s="115">
        <v>1.4115029E7</v>
      </c>
      <c r="C22" s="116" t="s">
        <v>1193</v>
      </c>
      <c r="D22" s="115">
        <v>2.83</v>
      </c>
      <c r="E22" s="115">
        <v>2.73</v>
      </c>
      <c r="F22" s="115">
        <v>2015.0</v>
      </c>
      <c r="G22" s="115" t="s">
        <v>50</v>
      </c>
      <c r="H22" s="115" t="s">
        <v>51</v>
      </c>
      <c r="I22" s="115" t="s">
        <v>1178</v>
      </c>
      <c r="J22" s="115" t="s">
        <v>1194</v>
      </c>
      <c r="K22" s="115">
        <v>8.0</v>
      </c>
      <c r="L22" s="101"/>
      <c r="O22" s="101"/>
      <c r="P22" s="128"/>
      <c r="Q22" s="128"/>
      <c r="R22" s="128"/>
      <c r="S22" s="123" t="s">
        <v>1195</v>
      </c>
      <c r="T22" s="124">
        <f>COUNTIF(Lulus!$I6:$I1009, S22)</f>
        <v>30</v>
      </c>
      <c r="U22" s="66"/>
    </row>
    <row r="23">
      <c r="A23" s="115">
        <v>18.0</v>
      </c>
      <c r="B23" s="115">
        <v>1.4115035E7</v>
      </c>
      <c r="C23" s="116" t="s">
        <v>1196</v>
      </c>
      <c r="D23" s="115">
        <v>3.49</v>
      </c>
      <c r="E23" s="115">
        <v>3.31</v>
      </c>
      <c r="F23" s="115">
        <v>2015.0</v>
      </c>
      <c r="G23" s="115" t="s">
        <v>1173</v>
      </c>
      <c r="H23" s="115" t="s">
        <v>52</v>
      </c>
      <c r="I23" s="115" t="s">
        <v>1174</v>
      </c>
      <c r="J23" s="115" t="s">
        <v>1175</v>
      </c>
      <c r="K23" s="115">
        <v>11.0</v>
      </c>
      <c r="L23" s="101"/>
      <c r="O23" s="101"/>
      <c r="P23" s="128"/>
      <c r="Q23" s="128"/>
      <c r="R23" s="128"/>
      <c r="S23" s="123" t="s">
        <v>1197</v>
      </c>
      <c r="T23" s="124">
        <f>COUNTIF(Lulus!$I6:$I1009, S23)</f>
        <v>23</v>
      </c>
      <c r="U23" s="66"/>
    </row>
    <row r="24">
      <c r="A24" s="115">
        <v>19.0</v>
      </c>
      <c r="B24" s="115">
        <v>1.4115036E7</v>
      </c>
      <c r="C24" s="116" t="s">
        <v>1198</v>
      </c>
      <c r="D24" s="115">
        <v>3.03</v>
      </c>
      <c r="E24" s="115">
        <v>2.73</v>
      </c>
      <c r="F24" s="115">
        <v>2015.0</v>
      </c>
      <c r="G24" s="115" t="s">
        <v>1173</v>
      </c>
      <c r="H24" s="115" t="s">
        <v>52</v>
      </c>
      <c r="I24" s="115" t="s">
        <v>1174</v>
      </c>
      <c r="J24" s="115" t="s">
        <v>1175</v>
      </c>
      <c r="K24" s="115">
        <v>11.0</v>
      </c>
      <c r="L24" s="101"/>
      <c r="O24" s="101"/>
      <c r="P24" s="128"/>
      <c r="Q24" s="128"/>
      <c r="R24" s="128"/>
      <c r="S24" s="123" t="s">
        <v>1199</v>
      </c>
      <c r="T24" s="124">
        <f>COUNTIF(Lulus!$I6:$I1009, S24)</f>
        <v>39</v>
      </c>
      <c r="U24" s="66"/>
    </row>
    <row r="25">
      <c r="A25" s="115">
        <v>20.0</v>
      </c>
      <c r="B25" s="115">
        <v>1.4115041E7</v>
      </c>
      <c r="C25" s="116" t="s">
        <v>1200</v>
      </c>
      <c r="D25" s="115">
        <v>2.63</v>
      </c>
      <c r="E25" s="115">
        <v>2.37</v>
      </c>
      <c r="F25" s="115">
        <v>2015.0</v>
      </c>
      <c r="G25" s="115" t="s">
        <v>1161</v>
      </c>
      <c r="H25" s="115" t="s">
        <v>50</v>
      </c>
      <c r="I25" s="115" t="s">
        <v>1162</v>
      </c>
      <c r="J25" s="115" t="s">
        <v>1170</v>
      </c>
      <c r="K25" s="115">
        <v>12.0</v>
      </c>
      <c r="L25" s="101"/>
      <c r="O25" s="106"/>
      <c r="P25" s="128"/>
      <c r="Q25" s="128"/>
      <c r="R25" s="128"/>
      <c r="S25" s="123" t="s">
        <v>1201</v>
      </c>
      <c r="T25" s="124">
        <f>COUNTIF(Lulus!$I6:$I1009, S25)</f>
        <v>3</v>
      </c>
      <c r="U25" s="66"/>
    </row>
    <row r="26">
      <c r="A26" s="115">
        <v>21.0</v>
      </c>
      <c r="B26" s="115">
        <v>1.4115045E7</v>
      </c>
      <c r="C26" s="116" t="s">
        <v>1202</v>
      </c>
      <c r="D26" s="115">
        <v>2.75</v>
      </c>
      <c r="E26" s="115">
        <v>2.53</v>
      </c>
      <c r="F26" s="115">
        <v>2015.0</v>
      </c>
      <c r="G26" s="129">
        <v>44075.0</v>
      </c>
      <c r="H26" s="115" t="s">
        <v>51</v>
      </c>
      <c r="I26" s="115" t="s">
        <v>1180</v>
      </c>
      <c r="J26" s="115" t="s">
        <v>1181</v>
      </c>
      <c r="K26" s="115">
        <v>10.0</v>
      </c>
      <c r="L26" s="101"/>
      <c r="O26" s="106"/>
      <c r="P26" s="128"/>
      <c r="Q26" s="128"/>
      <c r="R26" s="128"/>
      <c r="S26" s="123" t="s">
        <v>1203</v>
      </c>
      <c r="T26" s="124">
        <f>COUNTIF(Lulus!$I6:$I1009, S26)</f>
        <v>64</v>
      </c>
      <c r="U26" s="66"/>
    </row>
    <row r="27">
      <c r="A27" s="115">
        <v>22.0</v>
      </c>
      <c r="B27" s="115">
        <v>1.4115046E7</v>
      </c>
      <c r="C27" s="116" t="s">
        <v>1204</v>
      </c>
      <c r="D27" s="115">
        <v>2.76</v>
      </c>
      <c r="E27" s="115">
        <v>2.27</v>
      </c>
      <c r="F27" s="115">
        <v>2015.0</v>
      </c>
      <c r="G27" s="115" t="s">
        <v>1161</v>
      </c>
      <c r="H27" s="115" t="s">
        <v>51</v>
      </c>
      <c r="I27" s="115" t="s">
        <v>1162</v>
      </c>
      <c r="J27" s="115" t="s">
        <v>1170</v>
      </c>
      <c r="K27" s="115">
        <v>12.0</v>
      </c>
      <c r="L27" s="101"/>
      <c r="O27" s="106"/>
      <c r="P27" s="128"/>
      <c r="Q27" s="128"/>
      <c r="R27" s="128"/>
      <c r="S27" s="130">
        <v>45170.0</v>
      </c>
      <c r="T27" s="124">
        <f>COUNTIF(Lulus!$I6:$I1009, S27)</f>
        <v>49</v>
      </c>
      <c r="U27" s="66"/>
    </row>
    <row r="28">
      <c r="A28" s="115">
        <v>23.0</v>
      </c>
      <c r="B28" s="115">
        <v>1.4115049E7</v>
      </c>
      <c r="C28" s="116" t="s">
        <v>1205</v>
      </c>
      <c r="D28" s="115">
        <v>2.92</v>
      </c>
      <c r="E28" s="115">
        <v>2.74</v>
      </c>
      <c r="F28" s="115">
        <v>2015.0</v>
      </c>
      <c r="G28" s="129">
        <v>44075.0</v>
      </c>
      <c r="H28" s="115" t="s">
        <v>51</v>
      </c>
      <c r="I28" s="115" t="s">
        <v>1180</v>
      </c>
      <c r="J28" s="115" t="s">
        <v>1181</v>
      </c>
      <c r="K28" s="115">
        <v>10.0</v>
      </c>
      <c r="L28" s="101"/>
      <c r="O28" s="106"/>
      <c r="P28" s="131"/>
      <c r="Q28" s="131"/>
      <c r="R28" s="131"/>
      <c r="S28" s="130">
        <v>45231.0</v>
      </c>
      <c r="T28" s="124">
        <f>COUNTIF(Lulus!$I6:$I1009, S28)</f>
        <v>22</v>
      </c>
      <c r="U28" s="66"/>
    </row>
    <row r="29">
      <c r="A29" s="115">
        <v>24.0</v>
      </c>
      <c r="B29" s="115">
        <v>1.411505E7</v>
      </c>
      <c r="C29" s="116" t="s">
        <v>1206</v>
      </c>
      <c r="D29" s="115">
        <v>2.87</v>
      </c>
      <c r="E29" s="115">
        <v>2.47</v>
      </c>
      <c r="F29" s="115">
        <v>2015.0</v>
      </c>
      <c r="G29" s="115" t="s">
        <v>1183</v>
      </c>
      <c r="H29" s="127" t="s">
        <v>51</v>
      </c>
      <c r="I29" s="115" t="s">
        <v>1184</v>
      </c>
      <c r="J29" s="115" t="s">
        <v>1185</v>
      </c>
      <c r="K29" s="115">
        <v>12.0</v>
      </c>
      <c r="L29" s="101"/>
      <c r="O29" s="106"/>
      <c r="P29" s="131"/>
      <c r="Q29" s="131"/>
      <c r="R29" s="131"/>
      <c r="S29" s="123" t="s">
        <v>1207</v>
      </c>
      <c r="T29" s="124">
        <f>COUNTIF(Lulus!$I6:$I1009, S29)</f>
        <v>31</v>
      </c>
      <c r="U29" s="66"/>
    </row>
    <row r="30">
      <c r="A30" s="115">
        <v>25.0</v>
      </c>
      <c r="B30" s="115">
        <v>1.4115055E7</v>
      </c>
      <c r="C30" s="116" t="s">
        <v>1208</v>
      </c>
      <c r="D30" s="115">
        <v>2.76</v>
      </c>
      <c r="E30" s="115">
        <v>2.23</v>
      </c>
      <c r="F30" s="115">
        <v>2015.0</v>
      </c>
      <c r="G30" s="115" t="s">
        <v>1173</v>
      </c>
      <c r="H30" s="127" t="s">
        <v>51</v>
      </c>
      <c r="I30" s="115" t="s">
        <v>1174</v>
      </c>
      <c r="J30" s="115" t="s">
        <v>1175</v>
      </c>
      <c r="K30" s="115">
        <v>11.0</v>
      </c>
      <c r="L30" s="101"/>
      <c r="O30" s="132"/>
      <c r="P30" s="132"/>
      <c r="Q30" s="132"/>
      <c r="R30" s="132"/>
      <c r="S30" s="123"/>
      <c r="T30" s="124">
        <f>COUNTIF(Lulus!$F:$G, S30)</f>
        <v>0</v>
      </c>
      <c r="U30" s="66"/>
    </row>
    <row r="31">
      <c r="A31" s="115">
        <v>26.0</v>
      </c>
      <c r="B31" s="115">
        <v>1.4115059E7</v>
      </c>
      <c r="C31" s="116" t="s">
        <v>1209</v>
      </c>
      <c r="D31" s="115">
        <v>3.2</v>
      </c>
      <c r="E31" s="115">
        <v>3.04</v>
      </c>
      <c r="F31" s="115">
        <v>2015.0</v>
      </c>
      <c r="G31" s="129">
        <v>44075.0</v>
      </c>
      <c r="H31" s="115" t="s">
        <v>52</v>
      </c>
      <c r="I31" s="115" t="s">
        <v>1180</v>
      </c>
      <c r="J31" s="115" t="s">
        <v>1181</v>
      </c>
      <c r="K31" s="115">
        <v>10.0</v>
      </c>
      <c r="L31" s="101"/>
      <c r="O31" s="132"/>
      <c r="P31" s="132"/>
      <c r="Q31" s="132"/>
      <c r="R31" s="132"/>
      <c r="S31" s="123"/>
      <c r="T31" s="124">
        <f>COUNTIF(Lulus!$F:$G, S31)</f>
        <v>0</v>
      </c>
      <c r="U31" s="66"/>
    </row>
    <row r="32">
      <c r="A32" s="115">
        <v>27.0</v>
      </c>
      <c r="B32" s="115">
        <v>1.4115061E7</v>
      </c>
      <c r="C32" s="116" t="s">
        <v>1210</v>
      </c>
      <c r="D32" s="115">
        <v>2.75</v>
      </c>
      <c r="E32" s="115">
        <v>2.45</v>
      </c>
      <c r="F32" s="115">
        <v>2015.0</v>
      </c>
      <c r="G32" s="115" t="s">
        <v>1173</v>
      </c>
      <c r="H32" s="127" t="s">
        <v>51</v>
      </c>
      <c r="I32" s="115" t="s">
        <v>1174</v>
      </c>
      <c r="J32" s="115" t="s">
        <v>1175</v>
      </c>
      <c r="K32" s="115">
        <v>11.0</v>
      </c>
      <c r="L32" s="101"/>
      <c r="M32" s="106"/>
      <c r="N32" s="106"/>
      <c r="O32" s="132"/>
      <c r="P32" s="132"/>
      <c r="Q32" s="132"/>
      <c r="R32" s="132"/>
      <c r="S32" s="123"/>
      <c r="T32" s="124">
        <f>COUNTIF(Lulus!$F:$G, S32)</f>
        <v>0</v>
      </c>
      <c r="U32" s="66"/>
    </row>
    <row r="33">
      <c r="A33" s="115">
        <v>28.0</v>
      </c>
      <c r="B33" s="115">
        <v>1.4115062E7</v>
      </c>
      <c r="C33" s="116" t="s">
        <v>1211</v>
      </c>
      <c r="D33" s="115">
        <v>2.89</v>
      </c>
      <c r="E33" s="115">
        <v>2.55</v>
      </c>
      <c r="F33" s="115">
        <v>2015.0</v>
      </c>
      <c r="G33" s="129">
        <v>44075.0</v>
      </c>
      <c r="H33" s="115" t="s">
        <v>51</v>
      </c>
      <c r="I33" s="115" t="s">
        <v>1180</v>
      </c>
      <c r="J33" s="115" t="s">
        <v>1181</v>
      </c>
      <c r="K33" s="115">
        <v>10.0</v>
      </c>
      <c r="L33" s="101"/>
      <c r="M33" s="106"/>
      <c r="N33" s="106"/>
      <c r="O33" s="132"/>
      <c r="P33" s="132"/>
      <c r="Q33" s="132"/>
      <c r="R33" s="132"/>
      <c r="S33" s="123"/>
      <c r="T33" s="124">
        <f>COUNTIF(Lulus!$F:$G, S33)</f>
        <v>0</v>
      </c>
      <c r="U33" s="66"/>
    </row>
    <row r="34">
      <c r="A34" s="115">
        <v>29.0</v>
      </c>
      <c r="B34" s="115">
        <v>1.4116002E7</v>
      </c>
      <c r="C34" s="116" t="s">
        <v>1212</v>
      </c>
      <c r="D34" s="115">
        <v>3.06</v>
      </c>
      <c r="E34" s="115">
        <v>2.77</v>
      </c>
      <c r="F34" s="115">
        <v>2016.0</v>
      </c>
      <c r="G34" s="115" t="s">
        <v>1161</v>
      </c>
      <c r="H34" s="115" t="s">
        <v>52</v>
      </c>
      <c r="I34" s="115" t="s">
        <v>1162</v>
      </c>
      <c r="J34" s="115" t="s">
        <v>1213</v>
      </c>
      <c r="K34" s="115">
        <v>10.0</v>
      </c>
      <c r="L34" s="101"/>
      <c r="M34" s="106"/>
      <c r="N34" s="106"/>
      <c r="O34" s="132"/>
      <c r="P34" s="132"/>
      <c r="Q34" s="132"/>
      <c r="R34" s="132"/>
      <c r="S34" s="124"/>
      <c r="T34" s="124">
        <f>COUNTIF(Lulus!$F:$G, S34)</f>
        <v>0</v>
      </c>
      <c r="U34" s="20"/>
    </row>
    <row r="35">
      <c r="A35" s="115">
        <v>30.0</v>
      </c>
      <c r="B35" s="115">
        <v>1.4116005E7</v>
      </c>
      <c r="C35" s="116" t="s">
        <v>1214</v>
      </c>
      <c r="D35" s="115">
        <v>2.96</v>
      </c>
      <c r="E35" s="115">
        <v>2.61</v>
      </c>
      <c r="F35" s="115">
        <v>2016.0</v>
      </c>
      <c r="G35" s="115" t="s">
        <v>1161</v>
      </c>
      <c r="H35" s="115" t="s">
        <v>51</v>
      </c>
      <c r="I35" s="115" t="s">
        <v>1162</v>
      </c>
      <c r="J35" s="115" t="s">
        <v>1213</v>
      </c>
      <c r="K35" s="115">
        <v>10.0</v>
      </c>
      <c r="L35" s="101"/>
      <c r="M35" s="106"/>
      <c r="N35" s="106"/>
      <c r="O35" s="106"/>
      <c r="P35" s="106"/>
      <c r="Q35" s="106"/>
      <c r="R35" s="106"/>
    </row>
    <row r="36">
      <c r="A36" s="115">
        <v>31.0</v>
      </c>
      <c r="B36" s="115">
        <v>1.4116006E7</v>
      </c>
      <c r="C36" s="116" t="s">
        <v>1215</v>
      </c>
      <c r="D36" s="115">
        <v>3.08</v>
      </c>
      <c r="E36" s="115">
        <v>3.08</v>
      </c>
      <c r="F36" s="115">
        <v>2016.0</v>
      </c>
      <c r="G36" s="129">
        <v>44075.0</v>
      </c>
      <c r="H36" s="115" t="s">
        <v>52</v>
      </c>
      <c r="I36" s="115" t="s">
        <v>1180</v>
      </c>
      <c r="J36" s="115" t="s">
        <v>1194</v>
      </c>
      <c r="K36" s="115">
        <v>8.0</v>
      </c>
      <c r="L36" s="101"/>
      <c r="M36" s="106"/>
      <c r="N36" s="106"/>
      <c r="O36" s="106"/>
      <c r="P36" s="106"/>
      <c r="Q36" s="106"/>
      <c r="R36" s="106"/>
      <c r="S36" s="106"/>
      <c r="T36" s="106"/>
      <c r="U36" s="101"/>
    </row>
    <row r="37">
      <c r="A37" s="115">
        <v>32.0</v>
      </c>
      <c r="B37" s="115">
        <v>1.4116013E7</v>
      </c>
      <c r="C37" s="116" t="s">
        <v>1216</v>
      </c>
      <c r="D37" s="115">
        <v>2.66</v>
      </c>
      <c r="E37" s="115">
        <v>2.24</v>
      </c>
      <c r="F37" s="115">
        <v>2016.0</v>
      </c>
      <c r="G37" s="115" t="s">
        <v>1183</v>
      </c>
      <c r="H37" s="115" t="s">
        <v>50</v>
      </c>
      <c r="I37" s="115" t="s">
        <v>1184</v>
      </c>
      <c r="J37" s="115" t="s">
        <v>1181</v>
      </c>
      <c r="K37" s="115">
        <v>11.0</v>
      </c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>
      <c r="A38" s="115">
        <v>33.0</v>
      </c>
      <c r="B38" s="115">
        <v>1.4116017E7</v>
      </c>
      <c r="C38" s="116" t="s">
        <v>1217</v>
      </c>
      <c r="D38" s="115">
        <v>2.85</v>
      </c>
      <c r="E38" s="115">
        <v>2.67</v>
      </c>
      <c r="F38" s="115">
        <v>2016.0</v>
      </c>
      <c r="G38" s="115" t="s">
        <v>1161</v>
      </c>
      <c r="H38" s="127" t="s">
        <v>51</v>
      </c>
      <c r="I38" s="115" t="s">
        <v>1162</v>
      </c>
      <c r="J38" s="115" t="s">
        <v>1213</v>
      </c>
      <c r="K38" s="115">
        <v>10.0</v>
      </c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>
      <c r="A39" s="115">
        <v>34.0</v>
      </c>
      <c r="B39" s="115">
        <v>1.411602E7</v>
      </c>
      <c r="C39" s="116" t="s">
        <v>1218</v>
      </c>
      <c r="D39" s="115">
        <v>3.05</v>
      </c>
      <c r="E39" s="115">
        <v>2.86</v>
      </c>
      <c r="F39" s="115">
        <v>2016.0</v>
      </c>
      <c r="G39" s="115" t="s">
        <v>1161</v>
      </c>
      <c r="H39" s="115" t="s">
        <v>52</v>
      </c>
      <c r="I39" s="115" t="s">
        <v>1162</v>
      </c>
      <c r="J39" s="115" t="s">
        <v>1213</v>
      </c>
      <c r="K39" s="115">
        <v>10.0</v>
      </c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>
      <c r="A40" s="115">
        <v>35.0</v>
      </c>
      <c r="B40" s="115">
        <v>1.4116021E7</v>
      </c>
      <c r="C40" s="116" t="s">
        <v>1219</v>
      </c>
      <c r="D40" s="115">
        <v>2.84</v>
      </c>
      <c r="E40" s="115">
        <v>2.61</v>
      </c>
      <c r="F40" s="115">
        <v>2016.0</v>
      </c>
      <c r="G40" s="115" t="s">
        <v>1161</v>
      </c>
      <c r="H40" s="115" t="s">
        <v>51</v>
      </c>
      <c r="I40" s="115" t="s">
        <v>1162</v>
      </c>
      <c r="J40" s="115" t="s">
        <v>1213</v>
      </c>
      <c r="K40" s="115">
        <v>10.0</v>
      </c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>
      <c r="A41" s="115">
        <v>36.0</v>
      </c>
      <c r="B41" s="115">
        <v>1.4116023E7</v>
      </c>
      <c r="C41" s="116" t="s">
        <v>1220</v>
      </c>
      <c r="D41" s="115">
        <v>3.0</v>
      </c>
      <c r="E41" s="115">
        <v>2.88</v>
      </c>
      <c r="F41" s="115">
        <v>2016.0</v>
      </c>
      <c r="G41" s="115" t="s">
        <v>1161</v>
      </c>
      <c r="H41" s="115" t="s">
        <v>51</v>
      </c>
      <c r="I41" s="115" t="s">
        <v>1162</v>
      </c>
      <c r="J41" s="115" t="s">
        <v>1213</v>
      </c>
      <c r="K41" s="115">
        <v>10.0</v>
      </c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>
      <c r="A42" s="115">
        <v>37.0</v>
      </c>
      <c r="B42" s="115">
        <v>1.4116024E7</v>
      </c>
      <c r="C42" s="116" t="s">
        <v>1221</v>
      </c>
      <c r="D42" s="115">
        <v>2.77</v>
      </c>
      <c r="E42" s="115">
        <v>2.73</v>
      </c>
      <c r="F42" s="115">
        <v>2016.0</v>
      </c>
      <c r="G42" s="115" t="s">
        <v>1161</v>
      </c>
      <c r="H42" s="115" t="s">
        <v>51</v>
      </c>
      <c r="I42" s="115" t="s">
        <v>1162</v>
      </c>
      <c r="J42" s="115" t="s">
        <v>1213</v>
      </c>
      <c r="K42" s="115">
        <v>10.0</v>
      </c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>
      <c r="A43" s="115">
        <v>38.0</v>
      </c>
      <c r="B43" s="115">
        <v>1.4116027E7</v>
      </c>
      <c r="C43" s="116" t="s">
        <v>1222</v>
      </c>
      <c r="D43" s="115">
        <v>3.17</v>
      </c>
      <c r="E43" s="115">
        <v>3.17</v>
      </c>
      <c r="F43" s="115">
        <v>2016.0</v>
      </c>
      <c r="G43" s="129">
        <v>44075.0</v>
      </c>
      <c r="H43" s="115" t="s">
        <v>52</v>
      </c>
      <c r="I43" s="115" t="s">
        <v>1180</v>
      </c>
      <c r="J43" s="115" t="s">
        <v>1194</v>
      </c>
      <c r="K43" s="115">
        <v>8.0</v>
      </c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>
      <c r="A44" s="115">
        <v>39.0</v>
      </c>
      <c r="B44" s="115">
        <v>1.4116028E7</v>
      </c>
      <c r="C44" s="116" t="s">
        <v>1223</v>
      </c>
      <c r="D44" s="115">
        <v>2.74</v>
      </c>
      <c r="E44" s="115">
        <v>2.38</v>
      </c>
      <c r="F44" s="115">
        <v>2016.0</v>
      </c>
      <c r="G44" s="115" t="s">
        <v>1161</v>
      </c>
      <c r="H44" s="115" t="s">
        <v>51</v>
      </c>
      <c r="I44" s="115" t="s">
        <v>1162</v>
      </c>
      <c r="J44" s="115" t="s">
        <v>1213</v>
      </c>
      <c r="K44" s="115">
        <v>10.0</v>
      </c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>
      <c r="A45" s="115">
        <v>40.0</v>
      </c>
      <c r="B45" s="115">
        <v>1.4116033E7</v>
      </c>
      <c r="C45" s="116" t="s">
        <v>1224</v>
      </c>
      <c r="D45" s="115">
        <v>2.86</v>
      </c>
      <c r="E45" s="115">
        <v>2.63</v>
      </c>
      <c r="F45" s="115">
        <v>2016.0</v>
      </c>
      <c r="G45" s="115" t="s">
        <v>1161</v>
      </c>
      <c r="H45" s="115" t="s">
        <v>51</v>
      </c>
      <c r="I45" s="115" t="s">
        <v>1162</v>
      </c>
      <c r="J45" s="115" t="s">
        <v>1213</v>
      </c>
      <c r="K45" s="115">
        <v>10.0</v>
      </c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>
      <c r="A46" s="115">
        <v>41.0</v>
      </c>
      <c r="B46" s="115">
        <v>1.4116034E7</v>
      </c>
      <c r="C46" s="116" t="s">
        <v>1225</v>
      </c>
      <c r="D46" s="115">
        <v>3.09</v>
      </c>
      <c r="E46" s="115">
        <v>3.01</v>
      </c>
      <c r="F46" s="115">
        <v>2016.0</v>
      </c>
      <c r="G46" s="129">
        <v>44075.0</v>
      </c>
      <c r="H46" s="115" t="s">
        <v>52</v>
      </c>
      <c r="I46" s="115" t="s">
        <v>1180</v>
      </c>
      <c r="J46" s="115" t="s">
        <v>1194</v>
      </c>
      <c r="K46" s="115">
        <v>8.0</v>
      </c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>
      <c r="A47" s="115">
        <v>42.0</v>
      </c>
      <c r="B47" s="115">
        <v>1.4116036E7</v>
      </c>
      <c r="C47" s="116" t="s">
        <v>1226</v>
      </c>
      <c r="D47" s="115">
        <v>3.12</v>
      </c>
      <c r="E47" s="115">
        <v>3.12</v>
      </c>
      <c r="F47" s="115">
        <v>2016.0</v>
      </c>
      <c r="G47" s="115" t="s">
        <v>1173</v>
      </c>
      <c r="H47" s="115" t="s">
        <v>52</v>
      </c>
      <c r="I47" s="115" t="s">
        <v>1174</v>
      </c>
      <c r="J47" s="115" t="s">
        <v>1227</v>
      </c>
      <c r="K47" s="115">
        <v>9.0</v>
      </c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>
      <c r="A48" s="115">
        <v>43.0</v>
      </c>
      <c r="B48" s="115">
        <v>1.4116037E7</v>
      </c>
      <c r="C48" s="116" t="s">
        <v>1228</v>
      </c>
      <c r="D48" s="115">
        <v>2.95</v>
      </c>
      <c r="E48" s="115">
        <v>2.83</v>
      </c>
      <c r="F48" s="115">
        <v>2016.0</v>
      </c>
      <c r="G48" s="115" t="s">
        <v>1173</v>
      </c>
      <c r="H48" s="115" t="s">
        <v>51</v>
      </c>
      <c r="I48" s="115" t="s">
        <v>1174</v>
      </c>
      <c r="J48" s="115" t="s">
        <v>1227</v>
      </c>
      <c r="K48" s="115">
        <v>9.0</v>
      </c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>
      <c r="A49" s="115">
        <v>44.0</v>
      </c>
      <c r="B49" s="115">
        <v>1.4116038E7</v>
      </c>
      <c r="C49" s="116" t="s">
        <v>1229</v>
      </c>
      <c r="D49" s="115">
        <v>3.47</v>
      </c>
      <c r="E49" s="115">
        <v>3.29</v>
      </c>
      <c r="F49" s="115">
        <v>2016.0</v>
      </c>
      <c r="G49" s="115" t="s">
        <v>1173</v>
      </c>
      <c r="H49" s="115" t="s">
        <v>52</v>
      </c>
      <c r="I49" s="115" t="s">
        <v>1174</v>
      </c>
      <c r="J49" s="115" t="s">
        <v>1227</v>
      </c>
      <c r="K49" s="115">
        <v>9.0</v>
      </c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>
      <c r="A50" s="115">
        <v>45.0</v>
      </c>
      <c r="B50" s="115">
        <v>1.4116041E7</v>
      </c>
      <c r="C50" s="116" t="s">
        <v>1230</v>
      </c>
      <c r="D50" s="115">
        <v>2.87</v>
      </c>
      <c r="E50" s="115">
        <v>2.62</v>
      </c>
      <c r="F50" s="115">
        <v>2016.0</v>
      </c>
      <c r="G50" s="115" t="s">
        <v>1161</v>
      </c>
      <c r="H50" s="115" t="s">
        <v>51</v>
      </c>
      <c r="I50" s="115" t="s">
        <v>1162</v>
      </c>
      <c r="J50" s="115" t="s">
        <v>1213</v>
      </c>
      <c r="K50" s="115">
        <v>10.0</v>
      </c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>
      <c r="A51" s="115">
        <v>46.0</v>
      </c>
      <c r="B51" s="115">
        <v>1.4116043E7</v>
      </c>
      <c r="C51" s="116" t="s">
        <v>1231</v>
      </c>
      <c r="D51" s="115">
        <v>2.96</v>
      </c>
      <c r="E51" s="115">
        <v>2.79</v>
      </c>
      <c r="F51" s="115">
        <v>2016.0</v>
      </c>
      <c r="G51" s="115" t="s">
        <v>1183</v>
      </c>
      <c r="H51" s="115" t="s">
        <v>51</v>
      </c>
      <c r="I51" s="115" t="s">
        <v>1184</v>
      </c>
      <c r="J51" s="115" t="s">
        <v>1181</v>
      </c>
      <c r="K51" s="115">
        <v>11.0</v>
      </c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>
      <c r="A52" s="115">
        <v>47.0</v>
      </c>
      <c r="B52" s="115">
        <v>1.4116047E7</v>
      </c>
      <c r="C52" s="116" t="s">
        <v>1232</v>
      </c>
      <c r="D52" s="115">
        <v>3.5</v>
      </c>
      <c r="E52" s="115">
        <v>3.47</v>
      </c>
      <c r="F52" s="115">
        <v>2016.0</v>
      </c>
      <c r="G52" s="129">
        <v>44075.0</v>
      </c>
      <c r="H52" s="115" t="s">
        <v>52</v>
      </c>
      <c r="I52" s="115" t="s">
        <v>1180</v>
      </c>
      <c r="J52" s="115" t="s">
        <v>1194</v>
      </c>
      <c r="K52" s="115">
        <v>8.0</v>
      </c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>
      <c r="A53" s="115">
        <v>48.0</v>
      </c>
      <c r="B53" s="115">
        <v>1.411605E7</v>
      </c>
      <c r="C53" s="116" t="s">
        <v>1233</v>
      </c>
      <c r="D53" s="115">
        <v>3.08</v>
      </c>
      <c r="E53" s="115">
        <v>3.08</v>
      </c>
      <c r="F53" s="115">
        <v>2016.0</v>
      </c>
      <c r="G53" s="129">
        <v>44075.0</v>
      </c>
      <c r="H53" s="115" t="s">
        <v>52</v>
      </c>
      <c r="I53" s="115" t="s">
        <v>1180</v>
      </c>
      <c r="J53" s="115" t="s">
        <v>1194</v>
      </c>
      <c r="K53" s="115">
        <v>8.0</v>
      </c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>
      <c r="A54" s="115">
        <v>49.0</v>
      </c>
      <c r="B54" s="115">
        <v>1.4116052E7</v>
      </c>
      <c r="C54" s="116" t="s">
        <v>1234</v>
      </c>
      <c r="D54" s="115">
        <v>2.96</v>
      </c>
      <c r="E54" s="115">
        <v>2.85</v>
      </c>
      <c r="F54" s="115">
        <v>2016.0</v>
      </c>
      <c r="G54" s="115" t="s">
        <v>1173</v>
      </c>
      <c r="H54" s="115" t="s">
        <v>51</v>
      </c>
      <c r="I54" s="115" t="s">
        <v>1174</v>
      </c>
      <c r="J54" s="115" t="s">
        <v>1227</v>
      </c>
      <c r="K54" s="115">
        <v>9.0</v>
      </c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>
      <c r="A55" s="115">
        <v>50.0</v>
      </c>
      <c r="B55" s="115">
        <v>1.4116056E7</v>
      </c>
      <c r="C55" s="116" t="s">
        <v>1235</v>
      </c>
      <c r="D55" s="115">
        <v>2.9</v>
      </c>
      <c r="E55" s="115">
        <v>2.8</v>
      </c>
      <c r="F55" s="115">
        <v>2016.0</v>
      </c>
      <c r="G55" s="115" t="s">
        <v>1161</v>
      </c>
      <c r="H55" s="115" t="s">
        <v>51</v>
      </c>
      <c r="I55" s="115" t="s">
        <v>1162</v>
      </c>
      <c r="J55" s="115" t="s">
        <v>1213</v>
      </c>
      <c r="K55" s="115">
        <v>10.0</v>
      </c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>
      <c r="A56" s="115">
        <v>51.0</v>
      </c>
      <c r="B56" s="115">
        <v>1.4116061E7</v>
      </c>
      <c r="C56" s="116" t="s">
        <v>1236</v>
      </c>
      <c r="D56" s="115">
        <v>3.16</v>
      </c>
      <c r="E56" s="115">
        <v>3.07</v>
      </c>
      <c r="F56" s="115">
        <v>2016.0</v>
      </c>
      <c r="G56" s="115" t="s">
        <v>1173</v>
      </c>
      <c r="H56" s="115" t="s">
        <v>52</v>
      </c>
      <c r="I56" s="115" t="s">
        <v>1174</v>
      </c>
      <c r="J56" s="115" t="s">
        <v>1227</v>
      </c>
      <c r="K56" s="115">
        <v>9.0</v>
      </c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>
      <c r="A57" s="115">
        <v>52.0</v>
      </c>
      <c r="B57" s="115">
        <v>1.4116064E7</v>
      </c>
      <c r="C57" s="116" t="s">
        <v>1237</v>
      </c>
      <c r="D57" s="115">
        <v>3.22</v>
      </c>
      <c r="E57" s="115">
        <v>3.08</v>
      </c>
      <c r="F57" s="115">
        <v>2016.0</v>
      </c>
      <c r="G57" s="115" t="s">
        <v>1161</v>
      </c>
      <c r="H57" s="115" t="s">
        <v>52</v>
      </c>
      <c r="I57" s="115" t="s">
        <v>1162</v>
      </c>
      <c r="J57" s="115" t="s">
        <v>1213</v>
      </c>
      <c r="K57" s="115">
        <v>10.0</v>
      </c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>
      <c r="A58" s="115">
        <v>53.0</v>
      </c>
      <c r="B58" s="115">
        <v>1.4116065E7</v>
      </c>
      <c r="C58" s="116" t="s">
        <v>1238</v>
      </c>
      <c r="D58" s="115">
        <v>2.64</v>
      </c>
      <c r="E58" s="115">
        <v>2.44</v>
      </c>
      <c r="F58" s="115">
        <v>2016.0</v>
      </c>
      <c r="G58" s="115" t="s">
        <v>1161</v>
      </c>
      <c r="H58" s="127" t="s">
        <v>50</v>
      </c>
      <c r="I58" s="115" t="s">
        <v>1162</v>
      </c>
      <c r="J58" s="115" t="s">
        <v>1213</v>
      </c>
      <c r="K58" s="115">
        <v>10.0</v>
      </c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>
      <c r="A59" s="115">
        <v>54.0</v>
      </c>
      <c r="B59" s="115">
        <v>1.4116068E7</v>
      </c>
      <c r="C59" s="116" t="s">
        <v>1239</v>
      </c>
      <c r="D59" s="115">
        <v>3.27</v>
      </c>
      <c r="E59" s="115">
        <v>3.13</v>
      </c>
      <c r="F59" s="115">
        <v>2016.0</v>
      </c>
      <c r="G59" s="115" t="s">
        <v>1173</v>
      </c>
      <c r="H59" s="115" t="s">
        <v>52</v>
      </c>
      <c r="I59" s="115" t="s">
        <v>1174</v>
      </c>
      <c r="J59" s="115" t="s">
        <v>1227</v>
      </c>
      <c r="K59" s="115">
        <v>9.0</v>
      </c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>
      <c r="A60" s="115">
        <v>55.0</v>
      </c>
      <c r="B60" s="115">
        <v>1.411607E7</v>
      </c>
      <c r="C60" s="116" t="s">
        <v>1240</v>
      </c>
      <c r="D60" s="115">
        <v>2.65</v>
      </c>
      <c r="E60" s="115">
        <v>2.39</v>
      </c>
      <c r="F60" s="115">
        <v>2016.0</v>
      </c>
      <c r="G60" s="115" t="s">
        <v>1183</v>
      </c>
      <c r="H60" s="115" t="s">
        <v>51</v>
      </c>
      <c r="I60" s="115" t="s">
        <v>1184</v>
      </c>
      <c r="J60" s="115" t="s">
        <v>1181</v>
      </c>
      <c r="K60" s="115">
        <v>11.0</v>
      </c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>
      <c r="A61" s="115">
        <v>56.0</v>
      </c>
      <c r="B61" s="115">
        <v>1.4116071E7</v>
      </c>
      <c r="C61" s="116" t="s">
        <v>1241</v>
      </c>
      <c r="D61" s="115">
        <v>2.65</v>
      </c>
      <c r="E61" s="115">
        <v>2.35</v>
      </c>
      <c r="F61" s="115">
        <v>2016.0</v>
      </c>
      <c r="G61" s="115" t="s">
        <v>1183</v>
      </c>
      <c r="H61" s="115" t="s">
        <v>50</v>
      </c>
      <c r="I61" s="115" t="s">
        <v>1184</v>
      </c>
      <c r="J61" s="115" t="s">
        <v>1181</v>
      </c>
      <c r="K61" s="115">
        <v>11.0</v>
      </c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>
      <c r="A62" s="115">
        <v>57.0</v>
      </c>
      <c r="B62" s="115">
        <v>1.4116072E7</v>
      </c>
      <c r="C62" s="116" t="s">
        <v>1242</v>
      </c>
      <c r="D62" s="115">
        <v>2.79</v>
      </c>
      <c r="E62" s="115">
        <v>2.6</v>
      </c>
      <c r="F62" s="115">
        <v>2016.0</v>
      </c>
      <c r="G62" s="115" t="s">
        <v>1161</v>
      </c>
      <c r="H62" s="115" t="s">
        <v>51</v>
      </c>
      <c r="I62" s="115" t="s">
        <v>1162</v>
      </c>
      <c r="J62" s="115" t="s">
        <v>1213</v>
      </c>
      <c r="K62" s="115">
        <v>10.0</v>
      </c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>
      <c r="A63" s="115">
        <v>58.0</v>
      </c>
      <c r="B63" s="115">
        <v>1.4116073E7</v>
      </c>
      <c r="C63" s="116" t="s">
        <v>1243</v>
      </c>
      <c r="D63" s="115">
        <v>2.77</v>
      </c>
      <c r="E63" s="115">
        <v>2.47</v>
      </c>
      <c r="F63" s="115">
        <v>2016.0</v>
      </c>
      <c r="G63" s="115" t="s">
        <v>1161</v>
      </c>
      <c r="H63" s="115" t="s">
        <v>51</v>
      </c>
      <c r="I63" s="115" t="s">
        <v>1162</v>
      </c>
      <c r="J63" s="115" t="s">
        <v>1213</v>
      </c>
      <c r="K63" s="115">
        <v>10.0</v>
      </c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>
      <c r="A64" s="115">
        <v>59.0</v>
      </c>
      <c r="B64" s="115">
        <v>1.4116075E7</v>
      </c>
      <c r="C64" s="116" t="s">
        <v>1244</v>
      </c>
      <c r="D64" s="115">
        <v>2.76</v>
      </c>
      <c r="E64" s="115">
        <v>2.54</v>
      </c>
      <c r="F64" s="115">
        <v>2016.0</v>
      </c>
      <c r="G64" s="115" t="s">
        <v>1173</v>
      </c>
      <c r="H64" s="127" t="s">
        <v>51</v>
      </c>
      <c r="I64" s="115" t="s">
        <v>1174</v>
      </c>
      <c r="J64" s="115" t="s">
        <v>1227</v>
      </c>
      <c r="K64" s="115">
        <v>9.0</v>
      </c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>
      <c r="A65" s="115">
        <v>60.0</v>
      </c>
      <c r="B65" s="115">
        <v>1.4116078E7</v>
      </c>
      <c r="C65" s="116" t="s">
        <v>1245</v>
      </c>
      <c r="D65" s="115">
        <v>3.28</v>
      </c>
      <c r="E65" s="115">
        <v>3.18</v>
      </c>
      <c r="F65" s="115">
        <v>2016.0</v>
      </c>
      <c r="G65" s="115" t="s">
        <v>1173</v>
      </c>
      <c r="H65" s="115" t="s">
        <v>52</v>
      </c>
      <c r="I65" s="115" t="s">
        <v>1174</v>
      </c>
      <c r="J65" s="115" t="s">
        <v>1227</v>
      </c>
      <c r="K65" s="115">
        <v>9.0</v>
      </c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>
      <c r="A66" s="115">
        <v>61.0</v>
      </c>
      <c r="B66" s="115">
        <v>1.4116081E7</v>
      </c>
      <c r="C66" s="116" t="s">
        <v>1246</v>
      </c>
      <c r="D66" s="115">
        <v>2.62</v>
      </c>
      <c r="E66" s="115">
        <v>2.34</v>
      </c>
      <c r="F66" s="115">
        <v>2016.0</v>
      </c>
      <c r="G66" s="115" t="s">
        <v>1161</v>
      </c>
      <c r="H66" s="127" t="s">
        <v>50</v>
      </c>
      <c r="I66" s="115" t="s">
        <v>1162</v>
      </c>
      <c r="J66" s="115" t="s">
        <v>1213</v>
      </c>
      <c r="K66" s="115">
        <v>10.0</v>
      </c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>
      <c r="A67" s="115">
        <v>62.0</v>
      </c>
      <c r="B67" s="115">
        <v>1.4116084E7</v>
      </c>
      <c r="C67" s="116" t="s">
        <v>1247</v>
      </c>
      <c r="D67" s="115">
        <v>3.04</v>
      </c>
      <c r="E67" s="115">
        <v>2.99</v>
      </c>
      <c r="F67" s="115">
        <v>2016.0</v>
      </c>
      <c r="G67" s="129">
        <v>44075.0</v>
      </c>
      <c r="H67" s="115" t="s">
        <v>52</v>
      </c>
      <c r="I67" s="115" t="s">
        <v>1180</v>
      </c>
      <c r="J67" s="115" t="s">
        <v>1194</v>
      </c>
      <c r="K67" s="115">
        <v>8.0</v>
      </c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>
      <c r="A68" s="115">
        <v>63.0</v>
      </c>
      <c r="B68" s="115">
        <v>1.4116089E7</v>
      </c>
      <c r="C68" s="116" t="s">
        <v>1248</v>
      </c>
      <c r="D68" s="115">
        <v>2.58</v>
      </c>
      <c r="E68" s="115">
        <v>2.45</v>
      </c>
      <c r="F68" s="115">
        <v>2016.0</v>
      </c>
      <c r="G68" s="115" t="s">
        <v>1161</v>
      </c>
      <c r="H68" s="127" t="s">
        <v>50</v>
      </c>
      <c r="I68" s="115" t="s">
        <v>1162</v>
      </c>
      <c r="J68" s="115" t="s">
        <v>1213</v>
      </c>
      <c r="K68" s="115">
        <v>10.0</v>
      </c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>
      <c r="A69" s="115">
        <v>64.0</v>
      </c>
      <c r="B69" s="115">
        <v>1.4116093E7</v>
      </c>
      <c r="C69" s="116" t="s">
        <v>1249</v>
      </c>
      <c r="D69" s="115">
        <v>3.03</v>
      </c>
      <c r="E69" s="115">
        <v>2.96</v>
      </c>
      <c r="F69" s="115">
        <v>2016.0</v>
      </c>
      <c r="G69" s="115" t="s">
        <v>1173</v>
      </c>
      <c r="H69" s="127" t="s">
        <v>50</v>
      </c>
      <c r="I69" s="115" t="s">
        <v>1174</v>
      </c>
      <c r="J69" s="115" t="s">
        <v>1227</v>
      </c>
      <c r="K69" s="115">
        <v>9.0</v>
      </c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>
      <c r="A70" s="115">
        <v>65.0</v>
      </c>
      <c r="B70" s="115">
        <v>1.4116097E7</v>
      </c>
      <c r="C70" s="116" t="s">
        <v>1250</v>
      </c>
      <c r="D70" s="115">
        <v>3.04</v>
      </c>
      <c r="E70" s="115">
        <v>2.86</v>
      </c>
      <c r="F70" s="115">
        <v>2016.0</v>
      </c>
      <c r="G70" s="115" t="s">
        <v>1183</v>
      </c>
      <c r="H70" s="127" t="s">
        <v>50</v>
      </c>
      <c r="I70" s="115" t="s">
        <v>1184</v>
      </c>
      <c r="J70" s="115" t="s">
        <v>1251</v>
      </c>
      <c r="K70" s="115">
        <v>10.0</v>
      </c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>
      <c r="A71" s="115">
        <v>66.0</v>
      </c>
      <c r="B71" s="115">
        <v>1.4116098E7</v>
      </c>
      <c r="C71" s="116" t="s">
        <v>1252</v>
      </c>
      <c r="D71" s="115">
        <v>3.09</v>
      </c>
      <c r="E71" s="115">
        <v>3.01</v>
      </c>
      <c r="F71" s="115">
        <v>2016.0</v>
      </c>
      <c r="G71" s="115" t="s">
        <v>1173</v>
      </c>
      <c r="H71" s="127" t="s">
        <v>50</v>
      </c>
      <c r="I71" s="115" t="s">
        <v>1174</v>
      </c>
      <c r="J71" s="115" t="s">
        <v>1227</v>
      </c>
      <c r="K71" s="115">
        <v>9.0</v>
      </c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>
      <c r="A72" s="115">
        <v>67.0</v>
      </c>
      <c r="B72" s="115">
        <v>1.4116099E7</v>
      </c>
      <c r="C72" s="116" t="s">
        <v>1253</v>
      </c>
      <c r="D72" s="115">
        <v>3.13</v>
      </c>
      <c r="E72" s="115">
        <v>2.95</v>
      </c>
      <c r="F72" s="115">
        <v>2016.0</v>
      </c>
      <c r="G72" s="115" t="s">
        <v>1161</v>
      </c>
      <c r="H72" s="127" t="s">
        <v>50</v>
      </c>
      <c r="I72" s="115" t="s">
        <v>1162</v>
      </c>
      <c r="J72" s="115" t="s">
        <v>1213</v>
      </c>
      <c r="K72" s="115">
        <v>10.0</v>
      </c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>
      <c r="A73" s="115">
        <v>68.0</v>
      </c>
      <c r="B73" s="115">
        <v>1.4116101E7</v>
      </c>
      <c r="C73" s="116" t="s">
        <v>1254</v>
      </c>
      <c r="D73" s="115">
        <v>3.66</v>
      </c>
      <c r="E73" s="115">
        <v>3.66</v>
      </c>
      <c r="F73" s="115">
        <v>2016.0</v>
      </c>
      <c r="G73" s="129">
        <v>44075.0</v>
      </c>
      <c r="H73" s="127" t="s">
        <v>50</v>
      </c>
      <c r="I73" s="115" t="s">
        <v>1180</v>
      </c>
      <c r="J73" s="115" t="s">
        <v>1194</v>
      </c>
      <c r="K73" s="115">
        <v>8.0</v>
      </c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>
      <c r="A74" s="115">
        <v>69.0</v>
      </c>
      <c r="B74" s="115">
        <v>1.4116102E7</v>
      </c>
      <c r="C74" s="116" t="s">
        <v>1255</v>
      </c>
      <c r="D74" s="115">
        <v>2.83</v>
      </c>
      <c r="E74" s="115">
        <v>2.59</v>
      </c>
      <c r="F74" s="115">
        <v>2016.0</v>
      </c>
      <c r="G74" s="115" t="s">
        <v>1161</v>
      </c>
      <c r="H74" s="127" t="s">
        <v>50</v>
      </c>
      <c r="I74" s="115" t="s">
        <v>1162</v>
      </c>
      <c r="J74" s="115" t="s">
        <v>1213</v>
      </c>
      <c r="K74" s="115">
        <v>10.0</v>
      </c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>
      <c r="A75" s="115">
        <v>70.0</v>
      </c>
      <c r="B75" s="115">
        <v>1.4116106E7</v>
      </c>
      <c r="C75" s="116" t="s">
        <v>1256</v>
      </c>
      <c r="D75" s="115">
        <v>2.9</v>
      </c>
      <c r="E75" s="115">
        <v>2.53</v>
      </c>
      <c r="F75" s="115">
        <v>2016.0</v>
      </c>
      <c r="G75" s="115" t="s">
        <v>1161</v>
      </c>
      <c r="H75" s="127" t="s">
        <v>50</v>
      </c>
      <c r="I75" s="115" t="s">
        <v>1162</v>
      </c>
      <c r="J75" s="115" t="s">
        <v>1213</v>
      </c>
      <c r="K75" s="115">
        <v>10.0</v>
      </c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>
      <c r="A76" s="115">
        <v>71.0</v>
      </c>
      <c r="B76" s="115">
        <v>1.411611E7</v>
      </c>
      <c r="C76" s="116" t="s">
        <v>1257</v>
      </c>
      <c r="D76" s="115">
        <v>2.63</v>
      </c>
      <c r="E76" s="115">
        <v>2.46</v>
      </c>
      <c r="F76" s="115">
        <v>2016.0</v>
      </c>
      <c r="G76" s="115" t="s">
        <v>1161</v>
      </c>
      <c r="H76" s="127" t="s">
        <v>50</v>
      </c>
      <c r="I76" s="115" t="s">
        <v>1162</v>
      </c>
      <c r="J76" s="115" t="s">
        <v>1213</v>
      </c>
      <c r="K76" s="115">
        <v>10.0</v>
      </c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>
      <c r="A77" s="115">
        <v>72.0</v>
      </c>
      <c r="B77" s="115">
        <v>1.4116113E7</v>
      </c>
      <c r="C77" s="116" t="s">
        <v>1258</v>
      </c>
      <c r="D77" s="115">
        <v>2.76</v>
      </c>
      <c r="E77" s="115">
        <v>2.51</v>
      </c>
      <c r="F77" s="115">
        <v>2016.0</v>
      </c>
      <c r="G77" s="115" t="s">
        <v>1183</v>
      </c>
      <c r="H77" s="115" t="s">
        <v>51</v>
      </c>
      <c r="I77" s="115" t="s">
        <v>1184</v>
      </c>
      <c r="J77" s="115" t="s">
        <v>1251</v>
      </c>
      <c r="K77" s="115">
        <v>10.0</v>
      </c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>
      <c r="A78" s="115">
        <v>73.0</v>
      </c>
      <c r="B78" s="115">
        <v>1.4116114E7</v>
      </c>
      <c r="C78" s="116" t="s">
        <v>1259</v>
      </c>
      <c r="D78" s="115">
        <v>2.67</v>
      </c>
      <c r="E78" s="115">
        <v>2.52</v>
      </c>
      <c r="F78" s="115">
        <v>2016.0</v>
      </c>
      <c r="G78" s="115" t="s">
        <v>1173</v>
      </c>
      <c r="H78" s="127" t="s">
        <v>51</v>
      </c>
      <c r="I78" s="115" t="s">
        <v>1174</v>
      </c>
      <c r="J78" s="115" t="s">
        <v>1227</v>
      </c>
      <c r="K78" s="115">
        <v>9.0</v>
      </c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>
      <c r="A79" s="115">
        <v>74.0</v>
      </c>
      <c r="B79" s="115">
        <v>1.4116116E7</v>
      </c>
      <c r="C79" s="116" t="s">
        <v>1260</v>
      </c>
      <c r="D79" s="115">
        <v>3.11</v>
      </c>
      <c r="E79" s="115">
        <v>2.99</v>
      </c>
      <c r="F79" s="115">
        <v>2016.0</v>
      </c>
      <c r="G79" s="115" t="s">
        <v>1173</v>
      </c>
      <c r="H79" s="115" t="s">
        <v>52</v>
      </c>
      <c r="I79" s="115" t="s">
        <v>1174</v>
      </c>
      <c r="J79" s="115" t="s">
        <v>1227</v>
      </c>
      <c r="K79" s="115">
        <v>9.0</v>
      </c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>
      <c r="A80" s="115">
        <v>75.0</v>
      </c>
      <c r="B80" s="115">
        <v>1.4116117E7</v>
      </c>
      <c r="C80" s="116" t="s">
        <v>1261</v>
      </c>
      <c r="D80" s="115">
        <v>2.87</v>
      </c>
      <c r="E80" s="115">
        <v>2.58</v>
      </c>
      <c r="F80" s="115">
        <v>2016.0</v>
      </c>
      <c r="G80" s="115" t="s">
        <v>1161</v>
      </c>
      <c r="H80" s="115" t="s">
        <v>51</v>
      </c>
      <c r="I80" s="115" t="s">
        <v>1162</v>
      </c>
      <c r="J80" s="115" t="s">
        <v>1213</v>
      </c>
      <c r="K80" s="115">
        <v>10.0</v>
      </c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>
      <c r="A81" s="115">
        <v>76.0</v>
      </c>
      <c r="B81" s="115">
        <v>1.411612E7</v>
      </c>
      <c r="C81" s="116" t="s">
        <v>1262</v>
      </c>
      <c r="D81" s="115">
        <v>2.88</v>
      </c>
      <c r="E81" s="115">
        <v>2.65</v>
      </c>
      <c r="F81" s="115">
        <v>2016.0</v>
      </c>
      <c r="G81" s="115" t="s">
        <v>1161</v>
      </c>
      <c r="H81" s="115" t="s">
        <v>51</v>
      </c>
      <c r="I81" s="115" t="s">
        <v>1162</v>
      </c>
      <c r="J81" s="115" t="s">
        <v>1213</v>
      </c>
      <c r="K81" s="115">
        <v>10.0</v>
      </c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>
      <c r="A82" s="115">
        <v>77.0</v>
      </c>
      <c r="B82" s="115">
        <v>1.4116122E7</v>
      </c>
      <c r="C82" s="116" t="s">
        <v>1263</v>
      </c>
      <c r="D82" s="115">
        <v>3.01</v>
      </c>
      <c r="E82" s="115">
        <v>2.84</v>
      </c>
      <c r="F82" s="115">
        <v>2016.0</v>
      </c>
      <c r="G82" s="115" t="s">
        <v>1173</v>
      </c>
      <c r="H82" s="115" t="s">
        <v>52</v>
      </c>
      <c r="I82" s="115" t="s">
        <v>1174</v>
      </c>
      <c r="J82" s="115" t="s">
        <v>1227</v>
      </c>
      <c r="K82" s="115">
        <v>9.0</v>
      </c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>
      <c r="A83" s="115">
        <v>78.0</v>
      </c>
      <c r="B83" s="115">
        <v>1.4116123E7</v>
      </c>
      <c r="C83" s="116" t="s">
        <v>1264</v>
      </c>
      <c r="D83" s="115">
        <v>2.79</v>
      </c>
      <c r="E83" s="115">
        <v>2.54</v>
      </c>
      <c r="F83" s="115">
        <v>2016.0</v>
      </c>
      <c r="G83" s="115" t="s">
        <v>1161</v>
      </c>
      <c r="H83" s="115" t="s">
        <v>52</v>
      </c>
      <c r="I83" s="115" t="s">
        <v>1162</v>
      </c>
      <c r="J83" s="115" t="s">
        <v>1213</v>
      </c>
      <c r="K83" s="115">
        <v>10.0</v>
      </c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>
      <c r="A84" s="115">
        <v>79.0</v>
      </c>
      <c r="B84" s="115">
        <v>1.4116124E7</v>
      </c>
      <c r="C84" s="116" t="s">
        <v>1265</v>
      </c>
      <c r="D84" s="115">
        <v>2.86</v>
      </c>
      <c r="E84" s="115">
        <v>2.58</v>
      </c>
      <c r="F84" s="115">
        <v>2016.0</v>
      </c>
      <c r="G84" s="115" t="s">
        <v>1161</v>
      </c>
      <c r="H84" s="115" t="s">
        <v>52</v>
      </c>
      <c r="I84" s="115" t="s">
        <v>1162</v>
      </c>
      <c r="J84" s="115" t="s">
        <v>1213</v>
      </c>
      <c r="K84" s="115">
        <v>10.0</v>
      </c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>
      <c r="A85" s="115">
        <v>80.0</v>
      </c>
      <c r="B85" s="115">
        <v>1.4116126E7</v>
      </c>
      <c r="C85" s="116" t="s">
        <v>1266</v>
      </c>
      <c r="D85" s="115">
        <v>2.91</v>
      </c>
      <c r="E85" s="115">
        <v>2.67</v>
      </c>
      <c r="F85" s="115">
        <v>2016.0</v>
      </c>
      <c r="G85" s="115" t="s">
        <v>1161</v>
      </c>
      <c r="H85" s="115" t="s">
        <v>52</v>
      </c>
      <c r="I85" s="115" t="s">
        <v>1162</v>
      </c>
      <c r="J85" s="115" t="s">
        <v>1213</v>
      </c>
      <c r="K85" s="115">
        <v>10.0</v>
      </c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>
      <c r="A86" s="115">
        <v>81.0</v>
      </c>
      <c r="B86" s="115">
        <v>1.4116127E7</v>
      </c>
      <c r="C86" s="116" t="s">
        <v>1267</v>
      </c>
      <c r="D86" s="115">
        <v>2.89</v>
      </c>
      <c r="E86" s="115">
        <v>2.74</v>
      </c>
      <c r="F86" s="115">
        <v>2016.0</v>
      </c>
      <c r="G86" s="115" t="s">
        <v>1161</v>
      </c>
      <c r="H86" s="115" t="s">
        <v>52</v>
      </c>
      <c r="I86" s="115" t="s">
        <v>1162</v>
      </c>
      <c r="J86" s="115" t="s">
        <v>1213</v>
      </c>
      <c r="K86" s="115">
        <v>10.0</v>
      </c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>
      <c r="A87" s="115">
        <v>82.0</v>
      </c>
      <c r="B87" s="115">
        <v>1.4116131E7</v>
      </c>
      <c r="C87" s="116" t="s">
        <v>1268</v>
      </c>
      <c r="D87" s="115">
        <v>2.8</v>
      </c>
      <c r="E87" s="115">
        <v>2.63</v>
      </c>
      <c r="F87" s="115">
        <v>2016.0</v>
      </c>
      <c r="G87" s="115" t="s">
        <v>1161</v>
      </c>
      <c r="H87" s="115" t="s">
        <v>52</v>
      </c>
      <c r="I87" s="115" t="s">
        <v>1162</v>
      </c>
      <c r="J87" s="115" t="s">
        <v>1213</v>
      </c>
      <c r="K87" s="115">
        <v>10.0</v>
      </c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>
      <c r="A88" s="115">
        <v>83.0</v>
      </c>
      <c r="B88" s="115">
        <v>1.4116132E7</v>
      </c>
      <c r="C88" s="116" t="s">
        <v>1269</v>
      </c>
      <c r="D88" s="115">
        <v>3.01</v>
      </c>
      <c r="E88" s="115">
        <v>2.8</v>
      </c>
      <c r="F88" s="115">
        <v>2016.0</v>
      </c>
      <c r="G88" s="115" t="s">
        <v>1161</v>
      </c>
      <c r="H88" s="115" t="s">
        <v>52</v>
      </c>
      <c r="I88" s="115" t="s">
        <v>1162</v>
      </c>
      <c r="J88" s="115" t="s">
        <v>1213</v>
      </c>
      <c r="K88" s="115">
        <v>10.0</v>
      </c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>
      <c r="A89" s="115">
        <v>84.0</v>
      </c>
      <c r="B89" s="115">
        <v>1.4116133E7</v>
      </c>
      <c r="C89" s="116" t="s">
        <v>1270</v>
      </c>
      <c r="D89" s="115">
        <v>3.29</v>
      </c>
      <c r="E89" s="115">
        <v>3.06</v>
      </c>
      <c r="F89" s="115">
        <v>2016.0</v>
      </c>
      <c r="G89" s="115" t="s">
        <v>1161</v>
      </c>
      <c r="H89" s="115" t="s">
        <v>52</v>
      </c>
      <c r="I89" s="115" t="s">
        <v>1162</v>
      </c>
      <c r="J89" s="115" t="s">
        <v>1213</v>
      </c>
      <c r="K89" s="115">
        <v>10.0</v>
      </c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>
      <c r="A90" s="115">
        <v>85.0</v>
      </c>
      <c r="B90" s="115">
        <v>1.4116134E7</v>
      </c>
      <c r="C90" s="116" t="s">
        <v>1271</v>
      </c>
      <c r="D90" s="115">
        <v>2.92</v>
      </c>
      <c r="E90" s="115">
        <v>2.75</v>
      </c>
      <c r="F90" s="115">
        <v>2016.0</v>
      </c>
      <c r="G90" s="115" t="s">
        <v>1161</v>
      </c>
      <c r="H90" s="115" t="s">
        <v>51</v>
      </c>
      <c r="I90" s="115" t="s">
        <v>1162</v>
      </c>
      <c r="J90" s="115" t="s">
        <v>1213</v>
      </c>
      <c r="K90" s="115">
        <v>10.0</v>
      </c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>
      <c r="A91" s="115">
        <v>86.0</v>
      </c>
      <c r="B91" s="115">
        <v>1.4116136E7</v>
      </c>
      <c r="C91" s="116" t="s">
        <v>1272</v>
      </c>
      <c r="D91" s="115">
        <v>2.59</v>
      </c>
      <c r="E91" s="115">
        <v>2.35</v>
      </c>
      <c r="F91" s="115">
        <v>2016.0</v>
      </c>
      <c r="G91" s="115" t="s">
        <v>1161</v>
      </c>
      <c r="H91" s="127" t="s">
        <v>50</v>
      </c>
      <c r="I91" s="115" t="s">
        <v>1162</v>
      </c>
      <c r="J91" s="115" t="s">
        <v>1213</v>
      </c>
      <c r="K91" s="115">
        <v>10.0</v>
      </c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>
      <c r="A92" s="115">
        <v>87.0</v>
      </c>
      <c r="B92" s="115">
        <v>1.4116138E7</v>
      </c>
      <c r="C92" s="116" t="s">
        <v>1273</v>
      </c>
      <c r="D92" s="115">
        <v>3.08</v>
      </c>
      <c r="E92" s="115">
        <v>2.89</v>
      </c>
      <c r="F92" s="115">
        <v>2016.0</v>
      </c>
      <c r="G92" s="115" t="s">
        <v>1161</v>
      </c>
      <c r="H92" s="115" t="s">
        <v>52</v>
      </c>
      <c r="I92" s="115" t="s">
        <v>1162</v>
      </c>
      <c r="J92" s="115" t="s">
        <v>1213</v>
      </c>
      <c r="K92" s="115">
        <v>10.0</v>
      </c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>
      <c r="A93" s="115">
        <v>88.0</v>
      </c>
      <c r="B93" s="115">
        <v>1.4116142E7</v>
      </c>
      <c r="C93" s="116" t="s">
        <v>1274</v>
      </c>
      <c r="D93" s="115">
        <v>2.81</v>
      </c>
      <c r="E93" s="115">
        <v>2.48</v>
      </c>
      <c r="F93" s="115">
        <v>2016.0</v>
      </c>
      <c r="G93" s="115" t="s">
        <v>1161</v>
      </c>
      <c r="H93" s="115" t="s">
        <v>51</v>
      </c>
      <c r="I93" s="115" t="s">
        <v>1162</v>
      </c>
      <c r="J93" s="115" t="s">
        <v>1213</v>
      </c>
      <c r="K93" s="115">
        <v>10.0</v>
      </c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>
      <c r="A94" s="115">
        <v>89.0</v>
      </c>
      <c r="B94" s="115">
        <v>1.4116143E7</v>
      </c>
      <c r="C94" s="116" t="s">
        <v>1275</v>
      </c>
      <c r="D94" s="115">
        <v>3.07</v>
      </c>
      <c r="E94" s="115">
        <v>3.07</v>
      </c>
      <c r="F94" s="115">
        <v>2016.0</v>
      </c>
      <c r="G94" s="129">
        <v>44075.0</v>
      </c>
      <c r="H94" s="115" t="s">
        <v>52</v>
      </c>
      <c r="I94" s="115" t="s">
        <v>1180</v>
      </c>
      <c r="J94" s="115" t="s">
        <v>1194</v>
      </c>
      <c r="K94" s="115">
        <v>8.0</v>
      </c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>
      <c r="A95" s="115">
        <v>90.0</v>
      </c>
      <c r="B95" s="115">
        <v>1.4116147E7</v>
      </c>
      <c r="C95" s="116" t="s">
        <v>209</v>
      </c>
      <c r="D95" s="115">
        <v>3.15</v>
      </c>
      <c r="E95" s="115">
        <v>3.02</v>
      </c>
      <c r="F95" s="115">
        <v>2016.0</v>
      </c>
      <c r="G95" s="115" t="s">
        <v>1161</v>
      </c>
      <c r="H95" s="115" t="s">
        <v>52</v>
      </c>
      <c r="I95" s="115" t="s">
        <v>1162</v>
      </c>
      <c r="J95" s="115" t="s">
        <v>1213</v>
      </c>
      <c r="K95" s="115">
        <v>10.0</v>
      </c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>
      <c r="A96" s="115">
        <v>91.0</v>
      </c>
      <c r="B96" s="115">
        <v>1.4116148E7</v>
      </c>
      <c r="C96" s="116" t="s">
        <v>1276</v>
      </c>
      <c r="D96" s="115">
        <v>2.74</v>
      </c>
      <c r="E96" s="115">
        <v>2.51</v>
      </c>
      <c r="F96" s="115">
        <v>2016.0</v>
      </c>
      <c r="G96" s="115" t="s">
        <v>1161</v>
      </c>
      <c r="H96" s="127" t="s">
        <v>50</v>
      </c>
      <c r="I96" s="115" t="s">
        <v>1162</v>
      </c>
      <c r="J96" s="115" t="s">
        <v>1213</v>
      </c>
      <c r="K96" s="115">
        <v>10.0</v>
      </c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>
      <c r="A97" s="115">
        <v>92.0</v>
      </c>
      <c r="B97" s="115">
        <v>1.4116149E7</v>
      </c>
      <c r="C97" s="116" t="s">
        <v>1277</v>
      </c>
      <c r="D97" s="115">
        <v>2.78</v>
      </c>
      <c r="E97" s="115">
        <v>2.58</v>
      </c>
      <c r="F97" s="115">
        <v>2016.0</v>
      </c>
      <c r="G97" s="115" t="s">
        <v>1161</v>
      </c>
      <c r="H97" s="115" t="s">
        <v>51</v>
      </c>
      <c r="I97" s="115" t="s">
        <v>1162</v>
      </c>
      <c r="J97" s="115" t="s">
        <v>1213</v>
      </c>
      <c r="K97" s="115">
        <v>10.0</v>
      </c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>
      <c r="A98" s="115">
        <v>93.0</v>
      </c>
      <c r="B98" s="115">
        <v>1.411615E7</v>
      </c>
      <c r="C98" s="116" t="s">
        <v>1278</v>
      </c>
      <c r="D98" s="115">
        <v>3.59</v>
      </c>
      <c r="E98" s="115">
        <v>3.49</v>
      </c>
      <c r="F98" s="115">
        <v>2016.0</v>
      </c>
      <c r="G98" s="115" t="s">
        <v>1173</v>
      </c>
      <c r="H98" s="115" t="s">
        <v>52</v>
      </c>
      <c r="I98" s="115" t="s">
        <v>1174</v>
      </c>
      <c r="J98" s="115" t="s">
        <v>1227</v>
      </c>
      <c r="K98" s="115">
        <v>9.0</v>
      </c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>
      <c r="A99" s="115">
        <v>94.0</v>
      </c>
      <c r="B99" s="115">
        <v>1.4116158E7</v>
      </c>
      <c r="C99" s="116" t="s">
        <v>1279</v>
      </c>
      <c r="D99" s="115">
        <v>2.76</v>
      </c>
      <c r="E99" s="115">
        <v>2.53</v>
      </c>
      <c r="F99" s="115">
        <v>2016.0</v>
      </c>
      <c r="G99" s="115" t="s">
        <v>1161</v>
      </c>
      <c r="H99" s="115" t="s">
        <v>51</v>
      </c>
      <c r="I99" s="115" t="s">
        <v>1162</v>
      </c>
      <c r="J99" s="115" t="s">
        <v>1213</v>
      </c>
      <c r="K99" s="115">
        <v>10.0</v>
      </c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>
      <c r="A100" s="115">
        <v>95.0</v>
      </c>
      <c r="B100" s="115">
        <v>1.4116161E7</v>
      </c>
      <c r="C100" s="116" t="s">
        <v>1280</v>
      </c>
      <c r="D100" s="115">
        <v>2.97</v>
      </c>
      <c r="E100" s="115">
        <v>2.8</v>
      </c>
      <c r="F100" s="115">
        <v>2016.0</v>
      </c>
      <c r="G100" s="115" t="s">
        <v>1161</v>
      </c>
      <c r="H100" s="115" t="s">
        <v>51</v>
      </c>
      <c r="I100" s="115" t="s">
        <v>1162</v>
      </c>
      <c r="J100" s="115" t="s">
        <v>1213</v>
      </c>
      <c r="K100" s="115">
        <v>10.0</v>
      </c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>
      <c r="A101" s="115">
        <v>96.0</v>
      </c>
      <c r="B101" s="115">
        <v>1.4116165E7</v>
      </c>
      <c r="C101" s="116" t="s">
        <v>1281</v>
      </c>
      <c r="D101" s="115">
        <v>2.77</v>
      </c>
      <c r="E101" s="115">
        <v>2.41</v>
      </c>
      <c r="F101" s="115">
        <v>2016.0</v>
      </c>
      <c r="G101" s="115" t="s">
        <v>1161</v>
      </c>
      <c r="H101" s="115" t="s">
        <v>51</v>
      </c>
      <c r="I101" s="115" t="s">
        <v>1162</v>
      </c>
      <c r="J101" s="115" t="s">
        <v>1213</v>
      </c>
      <c r="K101" s="115">
        <v>10.0</v>
      </c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>
      <c r="A102" s="115">
        <v>97.0</v>
      </c>
      <c r="B102" s="115">
        <v>1.4116166E7</v>
      </c>
      <c r="C102" s="116" t="s">
        <v>1282</v>
      </c>
      <c r="D102" s="115">
        <v>2.91</v>
      </c>
      <c r="E102" s="115">
        <v>2.7</v>
      </c>
      <c r="F102" s="115">
        <v>2016.0</v>
      </c>
      <c r="G102" s="115" t="s">
        <v>1161</v>
      </c>
      <c r="H102" s="115" t="s">
        <v>51</v>
      </c>
      <c r="I102" s="115" t="s">
        <v>1162</v>
      </c>
      <c r="J102" s="115" t="s">
        <v>1213</v>
      </c>
      <c r="K102" s="115">
        <v>10.0</v>
      </c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>
      <c r="A103" s="115">
        <v>98.0</v>
      </c>
      <c r="B103" s="115">
        <v>1.4116167E7</v>
      </c>
      <c r="C103" s="116" t="s">
        <v>1283</v>
      </c>
      <c r="D103" s="115">
        <v>2.92</v>
      </c>
      <c r="E103" s="115">
        <v>2.7</v>
      </c>
      <c r="F103" s="115">
        <v>2016.0</v>
      </c>
      <c r="G103" s="115" t="s">
        <v>1161</v>
      </c>
      <c r="H103" s="115" t="s">
        <v>51</v>
      </c>
      <c r="I103" s="115" t="s">
        <v>1162</v>
      </c>
      <c r="J103" s="115" t="s">
        <v>1213</v>
      </c>
      <c r="K103" s="115">
        <v>10.0</v>
      </c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>
      <c r="A104" s="115">
        <v>99.0</v>
      </c>
      <c r="B104" s="115">
        <v>1.4116171E7</v>
      </c>
      <c r="C104" s="116" t="s">
        <v>1284</v>
      </c>
      <c r="D104" s="115">
        <v>2.95</v>
      </c>
      <c r="E104" s="115">
        <v>2.73</v>
      </c>
      <c r="F104" s="115">
        <v>2016.0</v>
      </c>
      <c r="G104" s="115" t="s">
        <v>1161</v>
      </c>
      <c r="H104" s="115" t="s">
        <v>51</v>
      </c>
      <c r="I104" s="115" t="s">
        <v>1162</v>
      </c>
      <c r="J104" s="115" t="s">
        <v>1213</v>
      </c>
      <c r="K104" s="115">
        <v>10.0</v>
      </c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>
      <c r="A105" s="115">
        <v>100.0</v>
      </c>
      <c r="B105" s="115">
        <v>1.4116172E7</v>
      </c>
      <c r="C105" s="116" t="s">
        <v>1285</v>
      </c>
      <c r="D105" s="115">
        <v>2.9</v>
      </c>
      <c r="E105" s="115">
        <v>2.65</v>
      </c>
      <c r="F105" s="115">
        <v>2016.0</v>
      </c>
      <c r="G105" s="115" t="s">
        <v>1161</v>
      </c>
      <c r="H105" s="115" t="s">
        <v>51</v>
      </c>
      <c r="I105" s="115" t="s">
        <v>1162</v>
      </c>
      <c r="J105" s="115" t="s">
        <v>1213</v>
      </c>
      <c r="K105" s="115">
        <v>10.0</v>
      </c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>
      <c r="A106" s="115">
        <v>101.0</v>
      </c>
      <c r="B106" s="115">
        <v>1.4116175E7</v>
      </c>
      <c r="C106" s="116" t="s">
        <v>1286</v>
      </c>
      <c r="D106" s="115">
        <v>2.67</v>
      </c>
      <c r="E106" s="115">
        <v>2.45</v>
      </c>
      <c r="F106" s="115">
        <v>2016.0</v>
      </c>
      <c r="G106" s="115" t="s">
        <v>1161</v>
      </c>
      <c r="H106" s="127" t="s">
        <v>50</v>
      </c>
      <c r="I106" s="115" t="s">
        <v>1162</v>
      </c>
      <c r="J106" s="115" t="s">
        <v>1213</v>
      </c>
      <c r="K106" s="115">
        <v>10.0</v>
      </c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>
      <c r="A107" s="115">
        <v>102.0</v>
      </c>
      <c r="B107" s="115">
        <v>1.4117005E7</v>
      </c>
      <c r="C107" s="116" t="s">
        <v>1287</v>
      </c>
      <c r="D107" s="115">
        <v>3.08</v>
      </c>
      <c r="E107" s="115">
        <v>2.99</v>
      </c>
      <c r="F107" s="115">
        <v>2017.0</v>
      </c>
      <c r="G107" s="115" t="s">
        <v>1161</v>
      </c>
      <c r="H107" s="115" t="s">
        <v>52</v>
      </c>
      <c r="I107" s="115" t="s">
        <v>1162</v>
      </c>
      <c r="J107" s="115" t="s">
        <v>1288</v>
      </c>
      <c r="K107" s="115">
        <v>8.0</v>
      </c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>
      <c r="A108" s="115">
        <v>103.0</v>
      </c>
      <c r="B108" s="115">
        <v>1.4117006E7</v>
      </c>
      <c r="C108" s="116" t="s">
        <v>1289</v>
      </c>
      <c r="D108" s="115">
        <v>3.12</v>
      </c>
      <c r="E108" s="115">
        <v>3.1</v>
      </c>
      <c r="F108" s="115">
        <v>2017.0</v>
      </c>
      <c r="G108" s="115" t="s">
        <v>1183</v>
      </c>
      <c r="H108" s="115" t="s">
        <v>52</v>
      </c>
      <c r="I108" s="115" t="s">
        <v>1184</v>
      </c>
      <c r="J108" s="115" t="s">
        <v>1194</v>
      </c>
      <c r="K108" s="115">
        <v>8.0</v>
      </c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>
      <c r="A109" s="115">
        <v>104.0</v>
      </c>
      <c r="B109" s="115">
        <v>1.4117008E7</v>
      </c>
      <c r="C109" s="116" t="s">
        <v>1290</v>
      </c>
      <c r="D109" s="115">
        <v>3.2</v>
      </c>
      <c r="E109" s="115">
        <v>3.08</v>
      </c>
      <c r="F109" s="115">
        <v>2017.0</v>
      </c>
      <c r="G109" s="115" t="s">
        <v>1161</v>
      </c>
      <c r="H109" s="115" t="s">
        <v>52</v>
      </c>
      <c r="I109" s="115" t="s">
        <v>1162</v>
      </c>
      <c r="J109" s="115" t="s">
        <v>1288</v>
      </c>
      <c r="K109" s="115">
        <v>8.0</v>
      </c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>
      <c r="A110" s="115">
        <v>105.0</v>
      </c>
      <c r="B110" s="115">
        <v>1.4117021E7</v>
      </c>
      <c r="C110" s="116" t="s">
        <v>1291</v>
      </c>
      <c r="D110" s="115">
        <v>3.07</v>
      </c>
      <c r="E110" s="115">
        <v>2.96</v>
      </c>
      <c r="F110" s="115">
        <v>2017.0</v>
      </c>
      <c r="G110" s="115" t="s">
        <v>1183</v>
      </c>
      <c r="H110" s="115" t="s">
        <v>52</v>
      </c>
      <c r="I110" s="115" t="s">
        <v>1184</v>
      </c>
      <c r="J110" s="115" t="s">
        <v>1194</v>
      </c>
      <c r="K110" s="115">
        <v>9.0</v>
      </c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>
      <c r="A111" s="115">
        <v>106.0</v>
      </c>
      <c r="B111" s="115">
        <v>1.4117022E7</v>
      </c>
      <c r="C111" s="116" t="s">
        <v>1292</v>
      </c>
      <c r="D111" s="115">
        <v>3.22</v>
      </c>
      <c r="E111" s="115">
        <v>3.13</v>
      </c>
      <c r="F111" s="115">
        <v>2017.0</v>
      </c>
      <c r="G111" s="115" t="s">
        <v>1183</v>
      </c>
      <c r="H111" s="115" t="s">
        <v>52</v>
      </c>
      <c r="I111" s="115" t="s">
        <v>1184</v>
      </c>
      <c r="J111" s="115" t="s">
        <v>1194</v>
      </c>
      <c r="K111" s="115">
        <v>9.0</v>
      </c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</row>
    <row r="112">
      <c r="A112" s="115">
        <v>107.0</v>
      </c>
      <c r="B112" s="115">
        <v>1.4117024E7</v>
      </c>
      <c r="C112" s="116" t="s">
        <v>1293</v>
      </c>
      <c r="D112" s="115">
        <v>3.5</v>
      </c>
      <c r="E112" s="115">
        <v>3.43</v>
      </c>
      <c r="F112" s="115">
        <v>2017.0</v>
      </c>
      <c r="G112" s="115" t="s">
        <v>1161</v>
      </c>
      <c r="H112" s="115" t="s">
        <v>52</v>
      </c>
      <c r="I112" s="115" t="s">
        <v>1162</v>
      </c>
      <c r="J112" s="115" t="s">
        <v>1288</v>
      </c>
      <c r="K112" s="115">
        <v>8.0</v>
      </c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</row>
    <row r="113">
      <c r="A113" s="115">
        <v>108.0</v>
      </c>
      <c r="B113" s="115">
        <v>1.4117025E7</v>
      </c>
      <c r="C113" s="116" t="s">
        <v>1294</v>
      </c>
      <c r="D113" s="115">
        <v>3.5</v>
      </c>
      <c r="E113" s="115">
        <v>3.45</v>
      </c>
      <c r="F113" s="115">
        <v>2017.0</v>
      </c>
      <c r="G113" s="115" t="s">
        <v>1161</v>
      </c>
      <c r="H113" s="115" t="s">
        <v>52</v>
      </c>
      <c r="I113" s="115" t="s">
        <v>1162</v>
      </c>
      <c r="J113" s="115" t="s">
        <v>1288</v>
      </c>
      <c r="K113" s="115">
        <v>8.0</v>
      </c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</row>
    <row r="114">
      <c r="A114" s="115">
        <v>109.0</v>
      </c>
      <c r="B114" s="115">
        <v>1.4117028E7</v>
      </c>
      <c r="C114" s="116" t="s">
        <v>1295</v>
      </c>
      <c r="D114" s="115">
        <v>3.31</v>
      </c>
      <c r="E114" s="115">
        <v>3.31</v>
      </c>
      <c r="F114" s="115">
        <v>2017.0</v>
      </c>
      <c r="G114" s="115" t="s">
        <v>1161</v>
      </c>
      <c r="H114" s="115" t="s">
        <v>52</v>
      </c>
      <c r="I114" s="115" t="s">
        <v>1162</v>
      </c>
      <c r="J114" s="115" t="s">
        <v>1288</v>
      </c>
      <c r="K114" s="115">
        <v>8.0</v>
      </c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</row>
    <row r="115">
      <c r="A115" s="115">
        <v>110.0</v>
      </c>
      <c r="B115" s="115">
        <v>1.4117029E7</v>
      </c>
      <c r="C115" s="116" t="s">
        <v>1296</v>
      </c>
      <c r="D115" s="115">
        <v>3.05</v>
      </c>
      <c r="E115" s="115">
        <v>2.99</v>
      </c>
      <c r="F115" s="115">
        <v>2017.0</v>
      </c>
      <c r="G115" s="115" t="s">
        <v>1161</v>
      </c>
      <c r="H115" s="115" t="s">
        <v>52</v>
      </c>
      <c r="I115" s="115" t="s">
        <v>1162</v>
      </c>
      <c r="J115" s="115" t="s">
        <v>1288</v>
      </c>
      <c r="K115" s="115">
        <v>8.0</v>
      </c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</row>
    <row r="116">
      <c r="A116" s="115">
        <v>111.0</v>
      </c>
      <c r="B116" s="115">
        <v>1.4117032E7</v>
      </c>
      <c r="C116" s="116" t="s">
        <v>1297</v>
      </c>
      <c r="D116" s="115">
        <v>3.45</v>
      </c>
      <c r="E116" s="115">
        <v>3.45</v>
      </c>
      <c r="F116" s="115">
        <v>2017.0</v>
      </c>
      <c r="G116" s="115" t="s">
        <v>1161</v>
      </c>
      <c r="H116" s="115" t="s">
        <v>52</v>
      </c>
      <c r="I116" s="115" t="s">
        <v>1162</v>
      </c>
      <c r="J116" s="115" t="s">
        <v>1288</v>
      </c>
      <c r="K116" s="115">
        <v>8.0</v>
      </c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</row>
    <row r="117">
      <c r="A117" s="115">
        <v>112.0</v>
      </c>
      <c r="B117" s="115">
        <v>1.4117034E7</v>
      </c>
      <c r="C117" s="116" t="s">
        <v>1298</v>
      </c>
      <c r="D117" s="115">
        <v>3.24</v>
      </c>
      <c r="E117" s="115">
        <v>3.24</v>
      </c>
      <c r="F117" s="115">
        <v>2017.0</v>
      </c>
      <c r="G117" s="115" t="s">
        <v>1183</v>
      </c>
      <c r="H117" s="115" t="s">
        <v>52</v>
      </c>
      <c r="I117" s="115" t="s">
        <v>1184</v>
      </c>
      <c r="J117" s="115" t="s">
        <v>1194</v>
      </c>
      <c r="K117" s="115">
        <v>8.0</v>
      </c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</row>
    <row r="118">
      <c r="A118" s="115">
        <v>113.0</v>
      </c>
      <c r="B118" s="115">
        <v>1.4117038E7</v>
      </c>
      <c r="C118" s="116" t="s">
        <v>1299</v>
      </c>
      <c r="D118" s="115">
        <v>3.46</v>
      </c>
      <c r="E118" s="115">
        <v>3.34</v>
      </c>
      <c r="F118" s="115">
        <v>2017.0</v>
      </c>
      <c r="G118" s="115" t="s">
        <v>1183</v>
      </c>
      <c r="H118" s="115" t="s">
        <v>52</v>
      </c>
      <c r="I118" s="115" t="s">
        <v>1184</v>
      </c>
      <c r="J118" s="115" t="s">
        <v>1194</v>
      </c>
      <c r="K118" s="115">
        <v>8.0</v>
      </c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</row>
    <row r="119">
      <c r="A119" s="115">
        <v>114.0</v>
      </c>
      <c r="B119" s="115">
        <v>1.4117041E7</v>
      </c>
      <c r="C119" s="116" t="s">
        <v>1300</v>
      </c>
      <c r="D119" s="115">
        <v>3.37</v>
      </c>
      <c r="E119" s="115">
        <v>3.37</v>
      </c>
      <c r="F119" s="115">
        <v>2017.0</v>
      </c>
      <c r="G119" s="115" t="s">
        <v>1161</v>
      </c>
      <c r="H119" s="115" t="s">
        <v>52</v>
      </c>
      <c r="I119" s="115" t="s">
        <v>1162</v>
      </c>
      <c r="J119" s="115" t="s">
        <v>1288</v>
      </c>
      <c r="K119" s="115">
        <v>8.0</v>
      </c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</row>
    <row r="120">
      <c r="A120" s="115">
        <v>115.0</v>
      </c>
      <c r="B120" s="115">
        <v>1.4117043E7</v>
      </c>
      <c r="C120" s="116" t="s">
        <v>1301</v>
      </c>
      <c r="D120" s="115">
        <v>3.24</v>
      </c>
      <c r="E120" s="115">
        <v>3.08</v>
      </c>
      <c r="F120" s="115">
        <v>2017.0</v>
      </c>
      <c r="G120" s="115" t="s">
        <v>1183</v>
      </c>
      <c r="H120" s="115" t="s">
        <v>52</v>
      </c>
      <c r="I120" s="115" t="s">
        <v>1184</v>
      </c>
      <c r="J120" s="115" t="s">
        <v>1194</v>
      </c>
      <c r="K120" s="115">
        <v>9.0</v>
      </c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</row>
    <row r="121">
      <c r="A121" s="115">
        <v>116.0</v>
      </c>
      <c r="B121" s="115">
        <v>1.4117046E7</v>
      </c>
      <c r="C121" s="116" t="s">
        <v>1302</v>
      </c>
      <c r="D121" s="115">
        <v>3.1</v>
      </c>
      <c r="E121" s="115">
        <v>2.92</v>
      </c>
      <c r="F121" s="115">
        <v>2017.0</v>
      </c>
      <c r="G121" s="115" t="s">
        <v>1183</v>
      </c>
      <c r="H121" s="115" t="s">
        <v>52</v>
      </c>
      <c r="I121" s="115" t="s">
        <v>1184</v>
      </c>
      <c r="J121" s="115" t="s">
        <v>1194</v>
      </c>
      <c r="K121" s="115">
        <v>9.0</v>
      </c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</row>
    <row r="122">
      <c r="A122" s="115">
        <v>117.0</v>
      </c>
      <c r="B122" s="115">
        <v>1.411706E7</v>
      </c>
      <c r="C122" s="116" t="s">
        <v>1303</v>
      </c>
      <c r="D122" s="115">
        <v>3.52</v>
      </c>
      <c r="E122" s="115">
        <v>3.52</v>
      </c>
      <c r="F122" s="115">
        <v>2017.0</v>
      </c>
      <c r="G122" s="115" t="s">
        <v>1161</v>
      </c>
      <c r="H122" s="115" t="s">
        <v>52</v>
      </c>
      <c r="I122" s="115" t="s">
        <v>1162</v>
      </c>
      <c r="J122" s="115" t="s">
        <v>1288</v>
      </c>
      <c r="K122" s="115">
        <v>8.0</v>
      </c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</row>
    <row r="123">
      <c r="A123" s="115">
        <v>118.0</v>
      </c>
      <c r="B123" s="115">
        <v>1.4117061E7</v>
      </c>
      <c r="C123" s="116" t="s">
        <v>1304</v>
      </c>
      <c r="D123" s="115">
        <v>3.27</v>
      </c>
      <c r="E123" s="115">
        <v>3.14</v>
      </c>
      <c r="F123" s="115">
        <v>2017.0</v>
      </c>
      <c r="G123" s="115" t="s">
        <v>1183</v>
      </c>
      <c r="H123" s="115" t="s">
        <v>52</v>
      </c>
      <c r="I123" s="115" t="s">
        <v>1184</v>
      </c>
      <c r="J123" s="115" t="s">
        <v>1194</v>
      </c>
      <c r="K123" s="115">
        <v>9.0</v>
      </c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</row>
    <row r="124">
      <c r="A124" s="115">
        <v>119.0</v>
      </c>
      <c r="B124" s="115">
        <v>1.4117062E7</v>
      </c>
      <c r="C124" s="116" t="s">
        <v>1305</v>
      </c>
      <c r="D124" s="115">
        <v>3.13</v>
      </c>
      <c r="E124" s="115">
        <v>2.93</v>
      </c>
      <c r="F124" s="115">
        <v>2017.0</v>
      </c>
      <c r="G124" s="115" t="s">
        <v>1161</v>
      </c>
      <c r="H124" s="115" t="s">
        <v>52</v>
      </c>
      <c r="I124" s="115" t="s">
        <v>1162</v>
      </c>
      <c r="J124" s="115" t="s">
        <v>1288</v>
      </c>
      <c r="K124" s="115">
        <v>8.0</v>
      </c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</row>
    <row r="125">
      <c r="A125" s="115">
        <v>120.0</v>
      </c>
      <c r="B125" s="115">
        <v>1.4117063E7</v>
      </c>
      <c r="C125" s="116" t="s">
        <v>1306</v>
      </c>
      <c r="D125" s="115">
        <v>3.06</v>
      </c>
      <c r="E125" s="115">
        <v>3.06</v>
      </c>
      <c r="F125" s="115">
        <v>2017.0</v>
      </c>
      <c r="G125" s="115" t="s">
        <v>1161</v>
      </c>
      <c r="H125" s="115" t="s">
        <v>52</v>
      </c>
      <c r="I125" s="115" t="s">
        <v>1162</v>
      </c>
      <c r="J125" s="115" t="s">
        <v>1288</v>
      </c>
      <c r="K125" s="115">
        <v>8.0</v>
      </c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</row>
    <row r="126">
      <c r="A126" s="115">
        <v>121.0</v>
      </c>
      <c r="B126" s="115">
        <v>1.4117067E7</v>
      </c>
      <c r="C126" s="116" t="s">
        <v>1307</v>
      </c>
      <c r="D126" s="115">
        <v>3.3</v>
      </c>
      <c r="E126" s="115">
        <v>3.25</v>
      </c>
      <c r="F126" s="115">
        <v>2017.0</v>
      </c>
      <c r="G126" s="115" t="s">
        <v>1161</v>
      </c>
      <c r="H126" s="115" t="s">
        <v>52</v>
      </c>
      <c r="I126" s="115" t="s">
        <v>1162</v>
      </c>
      <c r="J126" s="115" t="s">
        <v>1288</v>
      </c>
      <c r="K126" s="115">
        <v>8.0</v>
      </c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</row>
    <row r="127">
      <c r="A127" s="115">
        <v>122.0</v>
      </c>
      <c r="B127" s="115">
        <v>1.411707E7</v>
      </c>
      <c r="C127" s="116" t="s">
        <v>1308</v>
      </c>
      <c r="D127" s="115">
        <v>3.11</v>
      </c>
      <c r="E127" s="115">
        <v>3.02</v>
      </c>
      <c r="F127" s="115">
        <v>2017.0</v>
      </c>
      <c r="G127" s="115" t="s">
        <v>1183</v>
      </c>
      <c r="H127" s="115" t="s">
        <v>52</v>
      </c>
      <c r="I127" s="115" t="s">
        <v>1184</v>
      </c>
      <c r="J127" s="115" t="s">
        <v>1194</v>
      </c>
      <c r="K127" s="115">
        <v>9.0</v>
      </c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</row>
    <row r="128">
      <c r="A128" s="115">
        <v>123.0</v>
      </c>
      <c r="B128" s="115">
        <v>1.4117071E7</v>
      </c>
      <c r="C128" s="116" t="s">
        <v>1309</v>
      </c>
      <c r="D128" s="115">
        <v>3.09</v>
      </c>
      <c r="E128" s="115">
        <v>3.09</v>
      </c>
      <c r="F128" s="115">
        <v>2017.0</v>
      </c>
      <c r="G128" s="115" t="s">
        <v>1161</v>
      </c>
      <c r="H128" s="115" t="s">
        <v>52</v>
      </c>
      <c r="I128" s="115" t="s">
        <v>1162</v>
      </c>
      <c r="J128" s="115" t="s">
        <v>1288</v>
      </c>
      <c r="K128" s="115">
        <v>8.0</v>
      </c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</row>
    <row r="129">
      <c r="A129" s="115">
        <v>124.0</v>
      </c>
      <c r="B129" s="115">
        <v>1.4117073E7</v>
      </c>
      <c r="C129" s="116" t="s">
        <v>1310</v>
      </c>
      <c r="D129" s="115">
        <v>3.34</v>
      </c>
      <c r="E129" s="115">
        <v>3.25</v>
      </c>
      <c r="F129" s="115">
        <v>2017.0</v>
      </c>
      <c r="G129" s="115" t="s">
        <v>1183</v>
      </c>
      <c r="H129" s="115" t="s">
        <v>52</v>
      </c>
      <c r="I129" s="115" t="s">
        <v>1184</v>
      </c>
      <c r="J129" s="115" t="s">
        <v>1194</v>
      </c>
      <c r="K129" s="115">
        <v>9.0</v>
      </c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</row>
    <row r="130">
      <c r="A130" s="115">
        <v>125.0</v>
      </c>
      <c r="B130" s="115">
        <v>1.4117081E7</v>
      </c>
      <c r="C130" s="116" t="s">
        <v>1311</v>
      </c>
      <c r="D130" s="115">
        <v>2.88</v>
      </c>
      <c r="E130" s="115">
        <v>2.85</v>
      </c>
      <c r="F130" s="115">
        <v>2017.0</v>
      </c>
      <c r="G130" s="115" t="s">
        <v>1183</v>
      </c>
      <c r="H130" s="115" t="s">
        <v>51</v>
      </c>
      <c r="I130" s="115" t="s">
        <v>1184</v>
      </c>
      <c r="J130" s="115" t="s">
        <v>1194</v>
      </c>
      <c r="K130" s="115">
        <v>9.0</v>
      </c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</row>
    <row r="131">
      <c r="A131" s="115">
        <v>126.0</v>
      </c>
      <c r="B131" s="115">
        <v>1.4117082E7</v>
      </c>
      <c r="C131" s="116" t="s">
        <v>1312</v>
      </c>
      <c r="D131" s="115">
        <v>3.12</v>
      </c>
      <c r="E131" s="115">
        <v>3.12</v>
      </c>
      <c r="F131" s="115">
        <v>2017.0</v>
      </c>
      <c r="G131" s="115" t="s">
        <v>1161</v>
      </c>
      <c r="H131" s="115" t="s">
        <v>52</v>
      </c>
      <c r="I131" s="115" t="s">
        <v>1162</v>
      </c>
      <c r="J131" s="115" t="s">
        <v>1288</v>
      </c>
      <c r="K131" s="115">
        <v>8.0</v>
      </c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</row>
    <row r="132">
      <c r="A132" s="115">
        <v>127.0</v>
      </c>
      <c r="B132" s="115">
        <v>1.4117084E7</v>
      </c>
      <c r="C132" s="116" t="s">
        <v>1313</v>
      </c>
      <c r="D132" s="115">
        <v>3.2</v>
      </c>
      <c r="E132" s="115">
        <v>3.2</v>
      </c>
      <c r="F132" s="115">
        <v>2017.0</v>
      </c>
      <c r="G132" s="115" t="s">
        <v>1161</v>
      </c>
      <c r="H132" s="115" t="s">
        <v>52</v>
      </c>
      <c r="I132" s="115" t="s">
        <v>1162</v>
      </c>
      <c r="J132" s="115" t="s">
        <v>1288</v>
      </c>
      <c r="K132" s="115">
        <v>8.0</v>
      </c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</row>
    <row r="133">
      <c r="A133" s="115">
        <v>128.0</v>
      </c>
      <c r="B133" s="115">
        <v>1.4117086E7</v>
      </c>
      <c r="C133" s="116" t="s">
        <v>1314</v>
      </c>
      <c r="D133" s="115">
        <v>3.16</v>
      </c>
      <c r="E133" s="115">
        <v>3.16</v>
      </c>
      <c r="F133" s="115">
        <v>2017.0</v>
      </c>
      <c r="G133" s="115" t="s">
        <v>1161</v>
      </c>
      <c r="H133" s="115" t="s">
        <v>52</v>
      </c>
      <c r="I133" s="115" t="s">
        <v>1162</v>
      </c>
      <c r="J133" s="115" t="s">
        <v>1288</v>
      </c>
      <c r="K133" s="115">
        <v>8.0</v>
      </c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</row>
    <row r="134">
      <c r="A134" s="115">
        <v>129.0</v>
      </c>
      <c r="B134" s="115">
        <v>1.4117087E7</v>
      </c>
      <c r="C134" s="116" t="s">
        <v>1315</v>
      </c>
      <c r="D134" s="115">
        <v>3.19</v>
      </c>
      <c r="E134" s="115">
        <v>3.1</v>
      </c>
      <c r="F134" s="115">
        <v>2017.0</v>
      </c>
      <c r="G134" s="115" t="s">
        <v>1183</v>
      </c>
      <c r="H134" s="115" t="s">
        <v>52</v>
      </c>
      <c r="I134" s="115" t="s">
        <v>1184</v>
      </c>
      <c r="J134" s="115" t="s">
        <v>1194</v>
      </c>
      <c r="K134" s="115">
        <v>9.0</v>
      </c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</row>
    <row r="135">
      <c r="A135" s="115">
        <v>130.0</v>
      </c>
      <c r="B135" s="115">
        <v>1.4117088E7</v>
      </c>
      <c r="C135" s="116" t="s">
        <v>1316</v>
      </c>
      <c r="D135" s="115">
        <v>3.09</v>
      </c>
      <c r="E135" s="115">
        <v>3.0</v>
      </c>
      <c r="F135" s="115">
        <v>2017.0</v>
      </c>
      <c r="G135" s="115" t="s">
        <v>1183</v>
      </c>
      <c r="H135" s="115" t="s">
        <v>52</v>
      </c>
      <c r="I135" s="115" t="s">
        <v>1184</v>
      </c>
      <c r="J135" s="115" t="s">
        <v>1194</v>
      </c>
      <c r="K135" s="115">
        <v>9.0</v>
      </c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</row>
    <row r="136">
      <c r="A136" s="115">
        <v>131.0</v>
      </c>
      <c r="B136" s="115">
        <v>1.4117095E7</v>
      </c>
      <c r="C136" s="116" t="s">
        <v>1317</v>
      </c>
      <c r="D136" s="115">
        <v>3.68</v>
      </c>
      <c r="E136" s="115">
        <v>3.68</v>
      </c>
      <c r="F136" s="115">
        <v>2017.0</v>
      </c>
      <c r="G136" s="115" t="s">
        <v>1173</v>
      </c>
      <c r="H136" s="115" t="s">
        <v>53</v>
      </c>
      <c r="I136" s="115" t="s">
        <v>1174</v>
      </c>
      <c r="J136" s="115" t="s">
        <v>1318</v>
      </c>
      <c r="K136" s="115">
        <v>7.0</v>
      </c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</row>
    <row r="137">
      <c r="A137" s="115">
        <v>132.0</v>
      </c>
      <c r="B137" s="115">
        <v>1.4117096E7</v>
      </c>
      <c r="C137" s="116" t="s">
        <v>1319</v>
      </c>
      <c r="D137" s="115">
        <v>3.29</v>
      </c>
      <c r="E137" s="115">
        <v>3.26</v>
      </c>
      <c r="F137" s="115">
        <v>2017.0</v>
      </c>
      <c r="G137" s="115" t="s">
        <v>1161</v>
      </c>
      <c r="H137" s="115" t="s">
        <v>52</v>
      </c>
      <c r="I137" s="115" t="s">
        <v>1162</v>
      </c>
      <c r="J137" s="115" t="s">
        <v>1288</v>
      </c>
      <c r="K137" s="115">
        <v>8.0</v>
      </c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</row>
    <row r="138">
      <c r="A138" s="115">
        <v>133.0</v>
      </c>
      <c r="B138" s="115">
        <v>1.4117103E7</v>
      </c>
      <c r="C138" s="116" t="s">
        <v>1320</v>
      </c>
      <c r="D138" s="115">
        <v>3.81</v>
      </c>
      <c r="E138" s="115">
        <v>3.81</v>
      </c>
      <c r="F138" s="115">
        <v>2017.0</v>
      </c>
      <c r="G138" s="115" t="s">
        <v>1173</v>
      </c>
      <c r="H138" s="115" t="s">
        <v>53</v>
      </c>
      <c r="I138" s="115" t="s">
        <v>1174</v>
      </c>
      <c r="J138" s="115" t="s">
        <v>1318</v>
      </c>
      <c r="K138" s="115">
        <v>7.0</v>
      </c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</row>
    <row r="139">
      <c r="A139" s="115">
        <v>134.0</v>
      </c>
      <c r="B139" s="115">
        <v>1.4117116E7</v>
      </c>
      <c r="C139" s="116" t="s">
        <v>1321</v>
      </c>
      <c r="D139" s="115">
        <v>3.38</v>
      </c>
      <c r="E139" s="115">
        <v>3.38</v>
      </c>
      <c r="F139" s="115">
        <v>2017.0</v>
      </c>
      <c r="G139" s="115" t="s">
        <v>1161</v>
      </c>
      <c r="H139" s="115" t="s">
        <v>52</v>
      </c>
      <c r="I139" s="115" t="s">
        <v>1162</v>
      </c>
      <c r="J139" s="115" t="s">
        <v>1288</v>
      </c>
      <c r="K139" s="115">
        <v>8.0</v>
      </c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</row>
    <row r="140">
      <c r="A140" s="115">
        <v>135.0</v>
      </c>
      <c r="B140" s="115">
        <v>1.4117124E7</v>
      </c>
      <c r="C140" s="116" t="s">
        <v>1322</v>
      </c>
      <c r="D140" s="115">
        <v>3.44</v>
      </c>
      <c r="E140" s="115">
        <v>3.44</v>
      </c>
      <c r="F140" s="115">
        <v>2017.0</v>
      </c>
      <c r="G140" s="115" t="s">
        <v>1183</v>
      </c>
      <c r="H140" s="115" t="s">
        <v>52</v>
      </c>
      <c r="I140" s="115" t="s">
        <v>1184</v>
      </c>
      <c r="J140" s="115" t="s">
        <v>1194</v>
      </c>
      <c r="K140" s="115">
        <v>9.0</v>
      </c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</row>
    <row r="141">
      <c r="A141" s="115">
        <v>136.0</v>
      </c>
      <c r="B141" s="115">
        <v>1.4117125E7</v>
      </c>
      <c r="C141" s="116" t="s">
        <v>1323</v>
      </c>
      <c r="D141" s="115">
        <v>3.08</v>
      </c>
      <c r="E141" s="115">
        <v>2.96</v>
      </c>
      <c r="F141" s="115">
        <v>2017.0</v>
      </c>
      <c r="G141" s="115" t="s">
        <v>1183</v>
      </c>
      <c r="H141" s="115" t="s">
        <v>52</v>
      </c>
      <c r="I141" s="115" t="s">
        <v>1184</v>
      </c>
      <c r="J141" s="115" t="s">
        <v>1194</v>
      </c>
      <c r="K141" s="115">
        <v>9.0</v>
      </c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</row>
    <row r="142">
      <c r="A142" s="115">
        <v>137.0</v>
      </c>
      <c r="B142" s="115">
        <v>1.411713E7</v>
      </c>
      <c r="C142" s="116" t="s">
        <v>1324</v>
      </c>
      <c r="D142" s="115">
        <v>3.27</v>
      </c>
      <c r="E142" s="115">
        <v>3.18</v>
      </c>
      <c r="F142" s="115">
        <v>2017.0</v>
      </c>
      <c r="G142" s="115" t="s">
        <v>1161</v>
      </c>
      <c r="H142" s="115" t="s">
        <v>52</v>
      </c>
      <c r="I142" s="115" t="s">
        <v>1162</v>
      </c>
      <c r="J142" s="115" t="s">
        <v>1288</v>
      </c>
      <c r="K142" s="115">
        <v>8.0</v>
      </c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</row>
    <row r="143">
      <c r="A143" s="115">
        <v>138.0</v>
      </c>
      <c r="B143" s="115">
        <v>1.4117133E7</v>
      </c>
      <c r="C143" s="116" t="s">
        <v>1325</v>
      </c>
      <c r="D143" s="115">
        <v>3.19</v>
      </c>
      <c r="E143" s="115">
        <v>3.05</v>
      </c>
      <c r="F143" s="115">
        <v>2017.0</v>
      </c>
      <c r="G143" s="115" t="s">
        <v>1183</v>
      </c>
      <c r="H143" s="115" t="s">
        <v>52</v>
      </c>
      <c r="I143" s="115" t="s">
        <v>1184</v>
      </c>
      <c r="J143" s="115" t="s">
        <v>1194</v>
      </c>
      <c r="K143" s="115">
        <v>9.0</v>
      </c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</row>
    <row r="144">
      <c r="A144" s="115">
        <v>139.0</v>
      </c>
      <c r="B144" s="115">
        <v>1.4117136E7</v>
      </c>
      <c r="C144" s="116" t="s">
        <v>1326</v>
      </c>
      <c r="D144" s="115">
        <v>2.84</v>
      </c>
      <c r="E144" s="115">
        <v>2.61</v>
      </c>
      <c r="F144" s="115">
        <v>2017.0</v>
      </c>
      <c r="G144" s="115" t="s">
        <v>1183</v>
      </c>
      <c r="H144" s="115" t="s">
        <v>51</v>
      </c>
      <c r="I144" s="115" t="s">
        <v>1184</v>
      </c>
      <c r="J144" s="115" t="s">
        <v>1194</v>
      </c>
      <c r="K144" s="115">
        <v>9.0</v>
      </c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</row>
    <row r="145">
      <c r="A145" s="115">
        <v>140.0</v>
      </c>
      <c r="B145" s="115">
        <v>1.411714E7</v>
      </c>
      <c r="C145" s="116" t="s">
        <v>1327</v>
      </c>
      <c r="D145" s="115">
        <v>3.14</v>
      </c>
      <c r="E145" s="115">
        <v>3.06</v>
      </c>
      <c r="F145" s="115">
        <v>2017.0</v>
      </c>
      <c r="G145" s="115" t="s">
        <v>1183</v>
      </c>
      <c r="H145" s="115" t="s">
        <v>52</v>
      </c>
      <c r="I145" s="115" t="s">
        <v>1184</v>
      </c>
      <c r="J145" s="115" t="s">
        <v>1194</v>
      </c>
      <c r="K145" s="115">
        <v>9.0</v>
      </c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</row>
    <row r="146">
      <c r="A146" s="115">
        <v>141.0</v>
      </c>
      <c r="B146" s="115">
        <v>1.4117149E7</v>
      </c>
      <c r="C146" s="116" t="s">
        <v>1328</v>
      </c>
      <c r="D146" s="115">
        <v>3.43</v>
      </c>
      <c r="E146" s="115">
        <v>3.29</v>
      </c>
      <c r="F146" s="115">
        <v>2017.0</v>
      </c>
      <c r="G146" s="115" t="s">
        <v>1183</v>
      </c>
      <c r="H146" s="115" t="s">
        <v>52</v>
      </c>
      <c r="I146" s="115" t="s">
        <v>1184</v>
      </c>
      <c r="J146" s="115" t="s">
        <v>1194</v>
      </c>
      <c r="K146" s="115">
        <v>9.0</v>
      </c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</row>
    <row r="147">
      <c r="A147" s="115">
        <v>142.0</v>
      </c>
      <c r="B147" s="115">
        <v>1.4117154E7</v>
      </c>
      <c r="C147" s="116" t="s">
        <v>1329</v>
      </c>
      <c r="D147" s="115">
        <v>3.17</v>
      </c>
      <c r="E147" s="115">
        <v>3.08</v>
      </c>
      <c r="F147" s="115">
        <v>2017.0</v>
      </c>
      <c r="G147" s="115" t="s">
        <v>1183</v>
      </c>
      <c r="H147" s="115" t="s">
        <v>52</v>
      </c>
      <c r="I147" s="115" t="s">
        <v>1184</v>
      </c>
      <c r="J147" s="115" t="s">
        <v>1194</v>
      </c>
      <c r="K147" s="115">
        <v>9.0</v>
      </c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</row>
    <row r="148">
      <c r="A148" s="115">
        <v>143.0</v>
      </c>
      <c r="B148" s="115">
        <v>1.4117161E7</v>
      </c>
      <c r="C148" s="116" t="s">
        <v>1330</v>
      </c>
      <c r="D148" s="115">
        <v>3.11</v>
      </c>
      <c r="E148" s="115">
        <v>3.11</v>
      </c>
      <c r="F148" s="115">
        <v>2017.0</v>
      </c>
      <c r="G148" s="115" t="s">
        <v>1161</v>
      </c>
      <c r="H148" s="115" t="s">
        <v>52</v>
      </c>
      <c r="I148" s="115" t="s">
        <v>1162</v>
      </c>
      <c r="J148" s="115" t="s">
        <v>1288</v>
      </c>
      <c r="K148" s="115">
        <v>8.0</v>
      </c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</row>
    <row r="149">
      <c r="A149" s="115">
        <v>144.0</v>
      </c>
      <c r="B149" s="115">
        <v>1.4117167E7</v>
      </c>
      <c r="C149" s="116" t="s">
        <v>1331</v>
      </c>
      <c r="D149" s="115">
        <v>3.0</v>
      </c>
      <c r="E149" s="115">
        <v>2.98</v>
      </c>
      <c r="F149" s="115">
        <v>2017.0</v>
      </c>
      <c r="G149" s="115" t="s">
        <v>1183</v>
      </c>
      <c r="H149" s="115" t="s">
        <v>52</v>
      </c>
      <c r="I149" s="115" t="s">
        <v>1184</v>
      </c>
      <c r="J149" s="115" t="s">
        <v>1194</v>
      </c>
      <c r="K149" s="115">
        <v>9.0</v>
      </c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</row>
    <row r="150">
      <c r="A150" s="115">
        <v>145.0</v>
      </c>
      <c r="B150" s="115">
        <v>1.4117168E7</v>
      </c>
      <c r="C150" s="116" t="s">
        <v>1332</v>
      </c>
      <c r="D150" s="115">
        <v>3.34</v>
      </c>
      <c r="E150" s="115">
        <v>3.33</v>
      </c>
      <c r="F150" s="115">
        <v>2017.0</v>
      </c>
      <c r="G150" s="115" t="s">
        <v>1183</v>
      </c>
      <c r="H150" s="115" t="s">
        <v>52</v>
      </c>
      <c r="I150" s="115" t="s">
        <v>1184</v>
      </c>
      <c r="J150" s="115" t="s">
        <v>1194</v>
      </c>
      <c r="K150" s="115">
        <v>9.0</v>
      </c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</row>
    <row r="151">
      <c r="A151" s="115">
        <v>146.0</v>
      </c>
      <c r="B151" s="133">
        <v>1.4115032E7</v>
      </c>
      <c r="C151" s="134" t="s">
        <v>1333</v>
      </c>
      <c r="D151" s="135">
        <v>2.73</v>
      </c>
      <c r="E151" s="123" t="s">
        <v>50</v>
      </c>
      <c r="F151" s="133">
        <v>2015.0</v>
      </c>
      <c r="G151" s="115" t="s">
        <v>1192</v>
      </c>
      <c r="H151" s="115" t="s">
        <v>50</v>
      </c>
      <c r="I151" s="115" t="s">
        <v>1192</v>
      </c>
      <c r="J151" s="115" t="s">
        <v>1334</v>
      </c>
      <c r="K151" s="115">
        <v>13.0</v>
      </c>
      <c r="L151" s="101"/>
      <c r="M151" s="136"/>
      <c r="N151" s="101"/>
      <c r="O151" s="106"/>
      <c r="P151" s="101"/>
      <c r="Q151" s="101"/>
      <c r="R151" s="101"/>
      <c r="S151" s="101"/>
      <c r="T151" s="101"/>
      <c r="U151" s="101"/>
    </row>
    <row r="152">
      <c r="A152" s="115">
        <v>147.0</v>
      </c>
      <c r="B152" s="133">
        <v>1.4115001E7</v>
      </c>
      <c r="C152" s="134" t="s">
        <v>1335</v>
      </c>
      <c r="D152" s="135">
        <v>2.87</v>
      </c>
      <c r="E152" s="123" t="s">
        <v>50</v>
      </c>
      <c r="F152" s="133">
        <v>2015.0</v>
      </c>
      <c r="G152" s="115" t="s">
        <v>1192</v>
      </c>
      <c r="H152" s="115" t="s">
        <v>50</v>
      </c>
      <c r="I152" s="115" t="s">
        <v>1192</v>
      </c>
      <c r="J152" s="115" t="s">
        <v>1334</v>
      </c>
      <c r="K152" s="115">
        <v>13.0</v>
      </c>
      <c r="L152" s="101"/>
      <c r="M152" s="136"/>
      <c r="N152" s="101"/>
      <c r="O152" s="106"/>
      <c r="P152" s="101"/>
      <c r="Q152" s="101"/>
      <c r="R152" s="101"/>
      <c r="S152" s="101"/>
      <c r="T152" s="101"/>
      <c r="U152" s="101"/>
    </row>
    <row r="153">
      <c r="A153" s="115">
        <v>148.0</v>
      </c>
      <c r="B153" s="133">
        <v>1.4115052E7</v>
      </c>
      <c r="C153" s="134" t="s">
        <v>1336</v>
      </c>
      <c r="D153" s="135">
        <v>2.79</v>
      </c>
      <c r="E153" s="123" t="s">
        <v>50</v>
      </c>
      <c r="F153" s="133">
        <v>2015.0</v>
      </c>
      <c r="G153" s="115" t="s">
        <v>1192</v>
      </c>
      <c r="H153" s="115" t="s">
        <v>51</v>
      </c>
      <c r="I153" s="115" t="s">
        <v>1192</v>
      </c>
      <c r="J153" s="115" t="s">
        <v>1334</v>
      </c>
      <c r="K153" s="115">
        <v>13.0</v>
      </c>
      <c r="L153" s="101"/>
      <c r="M153" s="136"/>
      <c r="N153" s="101"/>
      <c r="O153" s="106"/>
      <c r="P153" s="101"/>
      <c r="Q153" s="101"/>
      <c r="R153" s="101"/>
      <c r="S153" s="101"/>
      <c r="T153" s="101"/>
      <c r="U153" s="101"/>
    </row>
    <row r="154">
      <c r="A154" s="115">
        <v>149.0</v>
      </c>
      <c r="B154" s="137">
        <v>1.4116087E7</v>
      </c>
      <c r="C154" s="138" t="s">
        <v>1337</v>
      </c>
      <c r="D154" s="135">
        <v>2.73</v>
      </c>
      <c r="E154" s="123" t="s">
        <v>50</v>
      </c>
      <c r="F154" s="133">
        <v>2016.0</v>
      </c>
      <c r="G154" s="115" t="s">
        <v>1192</v>
      </c>
      <c r="H154" s="115" t="s">
        <v>50</v>
      </c>
      <c r="I154" s="115" t="s">
        <v>1192</v>
      </c>
      <c r="J154" s="115" t="s">
        <v>1168</v>
      </c>
      <c r="K154" s="115">
        <v>11.0</v>
      </c>
      <c r="L154" s="101"/>
      <c r="M154" s="136"/>
      <c r="N154" s="101"/>
      <c r="O154" s="106"/>
      <c r="P154" s="101"/>
      <c r="Q154" s="101"/>
      <c r="R154" s="101"/>
      <c r="S154" s="101"/>
      <c r="T154" s="101"/>
      <c r="U154" s="101"/>
    </row>
    <row r="155">
      <c r="A155" s="115">
        <v>150.0</v>
      </c>
      <c r="B155" s="133">
        <v>1.411609E7</v>
      </c>
      <c r="C155" s="134" t="s">
        <v>1338</v>
      </c>
      <c r="D155" s="135">
        <v>2.75</v>
      </c>
      <c r="E155" s="123" t="s">
        <v>50</v>
      </c>
      <c r="F155" s="133">
        <v>2016.0</v>
      </c>
      <c r="G155" s="115" t="s">
        <v>1192</v>
      </c>
      <c r="H155" s="115" t="s">
        <v>50</v>
      </c>
      <c r="I155" s="115" t="s">
        <v>1192</v>
      </c>
      <c r="J155" s="115" t="s">
        <v>1168</v>
      </c>
      <c r="K155" s="115">
        <v>11.0</v>
      </c>
      <c r="L155" s="101"/>
      <c r="M155" s="136"/>
      <c r="N155" s="101"/>
      <c r="O155" s="106"/>
      <c r="P155" s="101"/>
      <c r="Q155" s="101"/>
      <c r="R155" s="101"/>
      <c r="S155" s="101"/>
      <c r="T155" s="101"/>
      <c r="U155" s="101"/>
    </row>
    <row r="156">
      <c r="A156" s="115">
        <v>151.0</v>
      </c>
      <c r="B156" s="133">
        <v>1.4116096E7</v>
      </c>
      <c r="C156" s="134" t="s">
        <v>1339</v>
      </c>
      <c r="D156" s="135">
        <v>2.84</v>
      </c>
      <c r="E156" s="123" t="s">
        <v>50</v>
      </c>
      <c r="F156" s="133">
        <v>2016.0</v>
      </c>
      <c r="G156" s="115" t="s">
        <v>1192</v>
      </c>
      <c r="H156" s="115" t="s">
        <v>51</v>
      </c>
      <c r="I156" s="115" t="s">
        <v>1192</v>
      </c>
      <c r="J156" s="115" t="s">
        <v>1168</v>
      </c>
      <c r="K156" s="115">
        <v>11.0</v>
      </c>
      <c r="L156" s="101"/>
      <c r="M156" s="136"/>
      <c r="N156" s="101"/>
      <c r="O156" s="106"/>
      <c r="P156" s="101"/>
      <c r="Q156" s="101"/>
      <c r="R156" s="101"/>
      <c r="S156" s="101"/>
      <c r="T156" s="101"/>
      <c r="U156" s="101"/>
    </row>
    <row r="157">
      <c r="A157" s="115">
        <v>152.0</v>
      </c>
      <c r="B157" s="133">
        <v>1.41161E7</v>
      </c>
      <c r="C157" s="134" t="s">
        <v>1340</v>
      </c>
      <c r="D157" s="135">
        <v>2.98</v>
      </c>
      <c r="E157" s="123" t="s">
        <v>50</v>
      </c>
      <c r="F157" s="133">
        <v>2016.0</v>
      </c>
      <c r="G157" s="115" t="s">
        <v>1192</v>
      </c>
      <c r="H157" s="115" t="s">
        <v>51</v>
      </c>
      <c r="I157" s="115" t="s">
        <v>1192</v>
      </c>
      <c r="J157" s="115" t="s">
        <v>1168</v>
      </c>
      <c r="K157" s="115">
        <v>11.0</v>
      </c>
      <c r="L157" s="101"/>
      <c r="M157" s="136"/>
      <c r="N157" s="101"/>
      <c r="O157" s="106"/>
      <c r="P157" s="101"/>
      <c r="Q157" s="101"/>
      <c r="R157" s="101"/>
      <c r="S157" s="101"/>
      <c r="T157" s="101"/>
      <c r="U157" s="101"/>
    </row>
    <row r="158">
      <c r="A158" s="115">
        <v>153.0</v>
      </c>
      <c r="B158" s="133">
        <v>1.4116001E7</v>
      </c>
      <c r="C158" s="134" t="s">
        <v>1341</v>
      </c>
      <c r="D158" s="135">
        <v>2.69</v>
      </c>
      <c r="E158" s="123" t="s">
        <v>50</v>
      </c>
      <c r="F158" s="133">
        <v>2016.0</v>
      </c>
      <c r="G158" s="115" t="s">
        <v>1192</v>
      </c>
      <c r="H158" s="115" t="s">
        <v>50</v>
      </c>
      <c r="I158" s="115" t="s">
        <v>1192</v>
      </c>
      <c r="J158" s="115" t="s">
        <v>1168</v>
      </c>
      <c r="K158" s="115">
        <v>11.0</v>
      </c>
      <c r="L158" s="101"/>
      <c r="M158" s="136"/>
      <c r="N158" s="101"/>
      <c r="O158" s="106"/>
      <c r="P158" s="101"/>
      <c r="Q158" s="101"/>
      <c r="R158" s="101"/>
      <c r="S158" s="101"/>
      <c r="T158" s="101"/>
      <c r="U158" s="101"/>
    </row>
    <row r="159">
      <c r="A159" s="115">
        <v>154.0</v>
      </c>
      <c r="B159" s="133">
        <v>1.4116007E7</v>
      </c>
      <c r="C159" s="134" t="s">
        <v>1342</v>
      </c>
      <c r="D159" s="135">
        <v>2.77</v>
      </c>
      <c r="E159" s="123" t="s">
        <v>50</v>
      </c>
      <c r="F159" s="133">
        <v>2016.0</v>
      </c>
      <c r="G159" s="115" t="s">
        <v>1192</v>
      </c>
      <c r="H159" s="115" t="s">
        <v>51</v>
      </c>
      <c r="I159" s="115" t="s">
        <v>1192</v>
      </c>
      <c r="J159" s="115" t="s">
        <v>1168</v>
      </c>
      <c r="K159" s="115">
        <v>11.0</v>
      </c>
      <c r="L159" s="101"/>
      <c r="M159" s="136"/>
      <c r="N159" s="101"/>
      <c r="O159" s="106"/>
      <c r="P159" s="101"/>
      <c r="Q159" s="101"/>
      <c r="R159" s="101"/>
      <c r="S159" s="101"/>
      <c r="T159" s="101"/>
      <c r="U159" s="101"/>
    </row>
    <row r="160">
      <c r="A160" s="115">
        <v>155.0</v>
      </c>
      <c r="B160" s="133">
        <v>1.411601E7</v>
      </c>
      <c r="C160" s="134" t="s">
        <v>1343</v>
      </c>
      <c r="D160" s="135">
        <v>2.88</v>
      </c>
      <c r="E160" s="123" t="s">
        <v>50</v>
      </c>
      <c r="F160" s="133">
        <v>2016.0</v>
      </c>
      <c r="G160" s="115" t="s">
        <v>1192</v>
      </c>
      <c r="H160" s="115" t="s">
        <v>51</v>
      </c>
      <c r="I160" s="115" t="s">
        <v>1192</v>
      </c>
      <c r="J160" s="115" t="s">
        <v>1168</v>
      </c>
      <c r="K160" s="115">
        <v>11.0</v>
      </c>
      <c r="L160" s="101"/>
      <c r="M160" s="136"/>
      <c r="N160" s="101"/>
      <c r="O160" s="106"/>
      <c r="P160" s="101"/>
      <c r="Q160" s="101"/>
      <c r="R160" s="101"/>
      <c r="S160" s="101"/>
      <c r="T160" s="101"/>
      <c r="U160" s="101"/>
    </row>
    <row r="161">
      <c r="A161" s="115">
        <v>156.0</v>
      </c>
      <c r="B161" s="133">
        <v>1.4116057E7</v>
      </c>
      <c r="C161" s="134" t="s">
        <v>1344</v>
      </c>
      <c r="D161" s="135">
        <v>3.1</v>
      </c>
      <c r="E161" s="123" t="s">
        <v>50</v>
      </c>
      <c r="F161" s="133">
        <v>2016.0</v>
      </c>
      <c r="G161" s="115" t="s">
        <v>1192</v>
      </c>
      <c r="H161" s="115" t="s">
        <v>52</v>
      </c>
      <c r="I161" s="115" t="s">
        <v>1192</v>
      </c>
      <c r="J161" s="115" t="s">
        <v>1168</v>
      </c>
      <c r="K161" s="115">
        <v>11.0</v>
      </c>
      <c r="L161" s="101"/>
      <c r="M161" s="136"/>
      <c r="N161" s="101"/>
      <c r="O161" s="106"/>
      <c r="P161" s="101"/>
      <c r="Q161" s="101"/>
      <c r="R161" s="101"/>
      <c r="S161" s="101"/>
      <c r="T161" s="101"/>
      <c r="U161" s="101"/>
    </row>
    <row r="162">
      <c r="A162" s="115">
        <v>157.0</v>
      </c>
      <c r="B162" s="133">
        <v>1.411616E7</v>
      </c>
      <c r="C162" s="134" t="s">
        <v>1345</v>
      </c>
      <c r="D162" s="135">
        <v>2.59</v>
      </c>
      <c r="E162" s="123" t="s">
        <v>50</v>
      </c>
      <c r="F162" s="133">
        <v>2016.0</v>
      </c>
      <c r="G162" s="115" t="s">
        <v>1192</v>
      </c>
      <c r="H162" s="115" t="s">
        <v>50</v>
      </c>
      <c r="I162" s="115" t="s">
        <v>1192</v>
      </c>
      <c r="J162" s="115" t="s">
        <v>1168</v>
      </c>
      <c r="K162" s="115">
        <v>11.0</v>
      </c>
      <c r="L162" s="101"/>
      <c r="M162" s="136"/>
      <c r="N162" s="101"/>
      <c r="O162" s="106"/>
      <c r="P162" s="101"/>
      <c r="Q162" s="101"/>
      <c r="R162" s="101"/>
      <c r="S162" s="101"/>
      <c r="T162" s="101"/>
      <c r="U162" s="101"/>
    </row>
    <row r="163">
      <c r="A163" s="115">
        <v>158.0</v>
      </c>
      <c r="B163" s="133">
        <v>1.4117085E7</v>
      </c>
      <c r="C163" s="134" t="s">
        <v>1346</v>
      </c>
      <c r="D163" s="135">
        <v>3.16</v>
      </c>
      <c r="E163" s="123" t="s">
        <v>50</v>
      </c>
      <c r="F163" s="133">
        <v>2017.0</v>
      </c>
      <c r="G163" s="115" t="s">
        <v>1192</v>
      </c>
      <c r="H163" s="115" t="s">
        <v>52</v>
      </c>
      <c r="I163" s="115" t="s">
        <v>1192</v>
      </c>
      <c r="J163" s="115" t="s">
        <v>1347</v>
      </c>
      <c r="K163" s="115">
        <v>9.0</v>
      </c>
      <c r="L163" s="101"/>
      <c r="M163" s="136"/>
      <c r="N163" s="101"/>
      <c r="O163" s="106"/>
      <c r="P163" s="101"/>
      <c r="Q163" s="101"/>
      <c r="R163" s="101"/>
      <c r="S163" s="101"/>
      <c r="T163" s="101"/>
      <c r="U163" s="101"/>
    </row>
    <row r="164">
      <c r="A164" s="115">
        <v>159.0</v>
      </c>
      <c r="B164" s="133">
        <v>1.4117091E7</v>
      </c>
      <c r="C164" s="134" t="s">
        <v>1348</v>
      </c>
      <c r="D164" s="135">
        <v>3.16</v>
      </c>
      <c r="E164" s="123" t="s">
        <v>50</v>
      </c>
      <c r="F164" s="133">
        <v>2017.0</v>
      </c>
      <c r="G164" s="115" t="s">
        <v>1192</v>
      </c>
      <c r="H164" s="115" t="s">
        <v>52</v>
      </c>
      <c r="I164" s="115" t="s">
        <v>1192</v>
      </c>
      <c r="J164" s="115" t="s">
        <v>1347</v>
      </c>
      <c r="K164" s="115">
        <v>9.0</v>
      </c>
      <c r="L164" s="101"/>
      <c r="M164" s="136"/>
      <c r="N164" s="101"/>
      <c r="O164" s="106"/>
      <c r="P164" s="101"/>
      <c r="Q164" s="101"/>
      <c r="R164" s="101"/>
      <c r="S164" s="101"/>
      <c r="T164" s="101"/>
      <c r="U164" s="101"/>
    </row>
    <row r="165">
      <c r="A165" s="115">
        <v>160.0</v>
      </c>
      <c r="B165" s="133">
        <v>1.4117171E7</v>
      </c>
      <c r="C165" s="134" t="s">
        <v>1349</v>
      </c>
      <c r="D165" s="135">
        <v>2.78</v>
      </c>
      <c r="E165" s="123" t="s">
        <v>50</v>
      </c>
      <c r="F165" s="133">
        <v>2017.0</v>
      </c>
      <c r="G165" s="115" t="s">
        <v>1192</v>
      </c>
      <c r="H165" s="115" t="s">
        <v>51</v>
      </c>
      <c r="I165" s="115" t="s">
        <v>1192</v>
      </c>
      <c r="J165" s="115" t="s">
        <v>1347</v>
      </c>
      <c r="K165" s="115">
        <v>9.0</v>
      </c>
      <c r="L165" s="101"/>
      <c r="M165" s="136"/>
      <c r="N165" s="101"/>
      <c r="O165" s="106"/>
      <c r="P165" s="101"/>
      <c r="Q165" s="101"/>
      <c r="R165" s="101"/>
      <c r="S165" s="101"/>
      <c r="T165" s="101"/>
      <c r="U165" s="101"/>
    </row>
    <row r="166">
      <c r="A166" s="115">
        <v>161.0</v>
      </c>
      <c r="B166" s="133">
        <v>1.4117003E7</v>
      </c>
      <c r="C166" s="134" t="s">
        <v>1350</v>
      </c>
      <c r="D166" s="135">
        <v>3.65</v>
      </c>
      <c r="E166" s="123" t="s">
        <v>50</v>
      </c>
      <c r="F166" s="133">
        <v>2017.0</v>
      </c>
      <c r="G166" s="115" t="s">
        <v>1192</v>
      </c>
      <c r="H166" s="115" t="s">
        <v>52</v>
      </c>
      <c r="I166" s="115" t="s">
        <v>1192</v>
      </c>
      <c r="J166" s="115" t="s">
        <v>1347</v>
      </c>
      <c r="K166" s="115">
        <v>9.0</v>
      </c>
      <c r="L166" s="101"/>
      <c r="M166" s="136"/>
      <c r="N166" s="101"/>
      <c r="O166" s="106"/>
      <c r="P166" s="101"/>
      <c r="Q166" s="101"/>
      <c r="R166" s="101"/>
      <c r="S166" s="101"/>
      <c r="T166" s="101"/>
      <c r="U166" s="101"/>
    </row>
    <row r="167">
      <c r="A167" s="115">
        <v>162.0</v>
      </c>
      <c r="B167" s="133">
        <v>1.4117026E7</v>
      </c>
      <c r="C167" s="134" t="s">
        <v>1351</v>
      </c>
      <c r="D167" s="135">
        <v>3.15</v>
      </c>
      <c r="E167" s="123" t="s">
        <v>50</v>
      </c>
      <c r="F167" s="133">
        <v>2017.0</v>
      </c>
      <c r="G167" s="115" t="s">
        <v>1192</v>
      </c>
      <c r="H167" s="115" t="s">
        <v>52</v>
      </c>
      <c r="I167" s="115" t="s">
        <v>1192</v>
      </c>
      <c r="J167" s="115" t="s">
        <v>1347</v>
      </c>
      <c r="K167" s="115">
        <v>9.0</v>
      </c>
      <c r="L167" s="101"/>
      <c r="M167" s="136"/>
      <c r="N167" s="101"/>
      <c r="O167" s="106"/>
      <c r="P167" s="101"/>
      <c r="Q167" s="101"/>
      <c r="R167" s="101"/>
      <c r="S167" s="101"/>
      <c r="T167" s="101"/>
      <c r="U167" s="101"/>
    </row>
    <row r="168">
      <c r="A168" s="115">
        <v>163.0</v>
      </c>
      <c r="B168" s="133">
        <v>1.4117037E7</v>
      </c>
      <c r="C168" s="134" t="s">
        <v>1352</v>
      </c>
      <c r="D168" s="135">
        <v>3.29</v>
      </c>
      <c r="E168" s="123" t="s">
        <v>50</v>
      </c>
      <c r="F168" s="133">
        <v>2017.0</v>
      </c>
      <c r="G168" s="115" t="s">
        <v>1192</v>
      </c>
      <c r="H168" s="115" t="s">
        <v>52</v>
      </c>
      <c r="I168" s="115" t="s">
        <v>1192</v>
      </c>
      <c r="J168" s="115" t="s">
        <v>1347</v>
      </c>
      <c r="K168" s="115">
        <v>9.0</v>
      </c>
      <c r="L168" s="101"/>
      <c r="M168" s="136"/>
      <c r="N168" s="101"/>
      <c r="O168" s="106"/>
      <c r="P168" s="101"/>
      <c r="Q168" s="101"/>
      <c r="R168" s="101"/>
      <c r="S168" s="101"/>
      <c r="T168" s="101"/>
      <c r="U168" s="101"/>
    </row>
    <row r="169">
      <c r="A169" s="115">
        <v>164.0</v>
      </c>
      <c r="B169" s="133">
        <v>1.4117058E7</v>
      </c>
      <c r="C169" s="134" t="s">
        <v>1353</v>
      </c>
      <c r="D169" s="135">
        <v>2.9</v>
      </c>
      <c r="E169" s="123" t="s">
        <v>50</v>
      </c>
      <c r="F169" s="133">
        <v>2017.0</v>
      </c>
      <c r="G169" s="115" t="s">
        <v>1192</v>
      </c>
      <c r="H169" s="115" t="s">
        <v>51</v>
      </c>
      <c r="I169" s="115" t="s">
        <v>1192</v>
      </c>
      <c r="J169" s="115" t="s">
        <v>1347</v>
      </c>
      <c r="K169" s="115">
        <v>9.0</v>
      </c>
      <c r="L169" s="101"/>
      <c r="M169" s="136"/>
      <c r="N169" s="101"/>
      <c r="O169" s="106"/>
      <c r="P169" s="101"/>
      <c r="Q169" s="101"/>
      <c r="R169" s="101"/>
      <c r="S169" s="101"/>
      <c r="T169" s="101"/>
      <c r="U169" s="101"/>
    </row>
    <row r="170">
      <c r="A170" s="115">
        <v>165.0</v>
      </c>
      <c r="B170" s="133">
        <v>1.4117164E7</v>
      </c>
      <c r="C170" s="134" t="s">
        <v>1354</v>
      </c>
      <c r="D170" s="135">
        <v>2.8</v>
      </c>
      <c r="E170" s="123" t="s">
        <v>50</v>
      </c>
      <c r="F170" s="133">
        <v>2017.0</v>
      </c>
      <c r="G170" s="115" t="s">
        <v>1192</v>
      </c>
      <c r="H170" s="115" t="s">
        <v>51</v>
      </c>
      <c r="I170" s="115" t="s">
        <v>1192</v>
      </c>
      <c r="J170" s="115" t="s">
        <v>1347</v>
      </c>
      <c r="K170" s="115">
        <v>9.0</v>
      </c>
      <c r="L170" s="101"/>
      <c r="M170" s="136"/>
      <c r="N170" s="101"/>
      <c r="O170" s="106"/>
      <c r="P170" s="101"/>
      <c r="Q170" s="101"/>
      <c r="R170" s="101"/>
      <c r="S170" s="101"/>
      <c r="T170" s="101"/>
      <c r="U170" s="101"/>
    </row>
    <row r="171">
      <c r="A171" s="115">
        <v>166.0</v>
      </c>
      <c r="B171" s="133">
        <v>1.4117007E7</v>
      </c>
      <c r="C171" s="134" t="s">
        <v>1355</v>
      </c>
      <c r="D171" s="135">
        <v>3.04</v>
      </c>
      <c r="E171" s="123" t="s">
        <v>50</v>
      </c>
      <c r="F171" s="133">
        <v>2017.0</v>
      </c>
      <c r="G171" s="115" t="s">
        <v>1192</v>
      </c>
      <c r="H171" s="115" t="s">
        <v>52</v>
      </c>
      <c r="I171" s="115" t="s">
        <v>1192</v>
      </c>
      <c r="J171" s="115" t="s">
        <v>1347</v>
      </c>
      <c r="K171" s="115">
        <v>9.0</v>
      </c>
      <c r="L171" s="101"/>
      <c r="M171" s="136"/>
      <c r="N171" s="101"/>
      <c r="O171" s="106"/>
      <c r="P171" s="101"/>
      <c r="Q171" s="101"/>
      <c r="R171" s="101"/>
      <c r="S171" s="101"/>
      <c r="T171" s="101"/>
      <c r="U171" s="101"/>
    </row>
    <row r="172">
      <c r="A172" s="115">
        <v>167.0</v>
      </c>
      <c r="B172" s="133">
        <v>1.411715E7</v>
      </c>
      <c r="C172" s="134" t="s">
        <v>1356</v>
      </c>
      <c r="D172" s="135">
        <v>3.35</v>
      </c>
      <c r="E172" s="123" t="s">
        <v>50</v>
      </c>
      <c r="F172" s="133">
        <v>2017.0</v>
      </c>
      <c r="G172" s="115" t="s">
        <v>1192</v>
      </c>
      <c r="H172" s="115" t="s">
        <v>52</v>
      </c>
      <c r="I172" s="115" t="s">
        <v>1192</v>
      </c>
      <c r="J172" s="115" t="s">
        <v>1347</v>
      </c>
      <c r="K172" s="115">
        <v>9.0</v>
      </c>
      <c r="L172" s="101"/>
      <c r="M172" s="136"/>
      <c r="N172" s="101"/>
      <c r="O172" s="106"/>
      <c r="P172" s="101"/>
      <c r="Q172" s="101"/>
      <c r="R172" s="101"/>
      <c r="S172" s="101"/>
      <c r="T172" s="101"/>
      <c r="U172" s="101"/>
    </row>
    <row r="173">
      <c r="A173" s="115">
        <v>168.0</v>
      </c>
      <c r="B173" s="133">
        <v>1.4117157E7</v>
      </c>
      <c r="C173" s="134" t="s">
        <v>1357</v>
      </c>
      <c r="D173" s="135">
        <v>3.17</v>
      </c>
      <c r="E173" s="123" t="s">
        <v>50</v>
      </c>
      <c r="F173" s="133">
        <v>2017.0</v>
      </c>
      <c r="G173" s="115" t="s">
        <v>1192</v>
      </c>
      <c r="H173" s="115" t="s">
        <v>52</v>
      </c>
      <c r="I173" s="115" t="s">
        <v>1192</v>
      </c>
      <c r="J173" s="115" t="s">
        <v>1347</v>
      </c>
      <c r="K173" s="115">
        <v>9.0</v>
      </c>
      <c r="L173" s="101"/>
      <c r="M173" s="136"/>
      <c r="N173" s="101"/>
      <c r="O173" s="106"/>
      <c r="P173" s="101"/>
      <c r="Q173" s="101"/>
      <c r="R173" s="101"/>
      <c r="S173" s="101"/>
      <c r="T173" s="101"/>
      <c r="U173" s="101"/>
    </row>
    <row r="174">
      <c r="A174" s="115">
        <v>169.0</v>
      </c>
      <c r="B174" s="133">
        <v>1.411716E7</v>
      </c>
      <c r="C174" s="139" t="s">
        <v>1358</v>
      </c>
      <c r="D174" s="135">
        <v>3.28</v>
      </c>
      <c r="E174" s="123" t="s">
        <v>50</v>
      </c>
      <c r="F174" s="133">
        <v>2017.0</v>
      </c>
      <c r="G174" s="115" t="s">
        <v>1192</v>
      </c>
      <c r="H174" s="115" t="s">
        <v>52</v>
      </c>
      <c r="I174" s="115" t="s">
        <v>1192</v>
      </c>
      <c r="J174" s="115" t="s">
        <v>1347</v>
      </c>
      <c r="K174" s="115">
        <v>9.0</v>
      </c>
      <c r="L174" s="101"/>
      <c r="M174" s="136"/>
      <c r="N174" s="101"/>
      <c r="O174" s="106"/>
      <c r="P174" s="101"/>
      <c r="Q174" s="101"/>
      <c r="R174" s="101"/>
      <c r="S174" s="101"/>
      <c r="T174" s="101"/>
      <c r="U174" s="101"/>
    </row>
    <row r="175">
      <c r="A175" s="115">
        <v>170.0</v>
      </c>
      <c r="B175" s="133">
        <v>1.4117162E7</v>
      </c>
      <c r="C175" s="134" t="s">
        <v>1359</v>
      </c>
      <c r="D175" s="135">
        <v>2.88</v>
      </c>
      <c r="E175" s="123" t="s">
        <v>50</v>
      </c>
      <c r="F175" s="133">
        <v>2017.0</v>
      </c>
      <c r="G175" s="115" t="s">
        <v>1192</v>
      </c>
      <c r="H175" s="115" t="s">
        <v>51</v>
      </c>
      <c r="I175" s="115" t="s">
        <v>1192</v>
      </c>
      <c r="J175" s="115" t="s">
        <v>1347</v>
      </c>
      <c r="K175" s="115">
        <v>9.0</v>
      </c>
      <c r="L175" s="101"/>
      <c r="M175" s="136"/>
      <c r="N175" s="101"/>
      <c r="O175" s="106"/>
      <c r="P175" s="101"/>
      <c r="Q175" s="101"/>
      <c r="R175" s="101"/>
      <c r="S175" s="101"/>
      <c r="T175" s="101"/>
      <c r="U175" s="101"/>
    </row>
    <row r="176">
      <c r="A176" s="115">
        <v>171.0</v>
      </c>
      <c r="B176" s="51">
        <v>1.4115023E7</v>
      </c>
      <c r="C176" s="134" t="s">
        <v>1360</v>
      </c>
      <c r="D176" s="51">
        <v>2.64</v>
      </c>
      <c r="E176" s="123" t="s">
        <v>50</v>
      </c>
      <c r="F176" s="137">
        <v>2015.0</v>
      </c>
      <c r="G176" s="115" t="s">
        <v>1361</v>
      </c>
      <c r="H176" s="115" t="s">
        <v>50</v>
      </c>
      <c r="I176" s="115" t="s">
        <v>1195</v>
      </c>
      <c r="J176" s="115" t="s">
        <v>1362</v>
      </c>
      <c r="K176" s="115">
        <v>14.0</v>
      </c>
      <c r="L176" s="101"/>
      <c r="M176" s="140"/>
      <c r="N176" s="140"/>
      <c r="O176" s="141"/>
      <c r="P176" s="101"/>
      <c r="Q176" s="101"/>
      <c r="R176" s="101"/>
      <c r="S176" s="101"/>
      <c r="T176" s="101"/>
      <c r="U176" s="101"/>
    </row>
    <row r="177">
      <c r="A177" s="115">
        <v>172.0</v>
      </c>
      <c r="B177" s="51">
        <v>1.4115014E7</v>
      </c>
      <c r="C177" s="134" t="s">
        <v>1363</v>
      </c>
      <c r="D177" s="51">
        <v>2.82</v>
      </c>
      <c r="E177" s="123" t="s">
        <v>50</v>
      </c>
      <c r="F177" s="137">
        <v>2015.0</v>
      </c>
      <c r="G177" s="115" t="s">
        <v>1361</v>
      </c>
      <c r="H177" s="115" t="s">
        <v>51</v>
      </c>
      <c r="I177" s="115" t="s">
        <v>1195</v>
      </c>
      <c r="J177" s="115" t="s">
        <v>1362</v>
      </c>
      <c r="K177" s="115">
        <v>14.0</v>
      </c>
      <c r="L177" s="101"/>
      <c r="M177" s="140"/>
      <c r="N177" s="140"/>
      <c r="O177" s="141"/>
      <c r="P177" s="101"/>
      <c r="Q177" s="101"/>
      <c r="R177" s="101"/>
      <c r="S177" s="101"/>
      <c r="T177" s="101"/>
      <c r="U177" s="101"/>
    </row>
    <row r="178">
      <c r="A178" s="115">
        <v>173.0</v>
      </c>
      <c r="B178" s="51">
        <v>1.4115031E7</v>
      </c>
      <c r="C178" s="134" t="s">
        <v>1364</v>
      </c>
      <c r="D178" s="51">
        <v>2.86</v>
      </c>
      <c r="E178" s="123" t="s">
        <v>50</v>
      </c>
      <c r="F178" s="137">
        <v>2015.0</v>
      </c>
      <c r="G178" s="115" t="s">
        <v>1361</v>
      </c>
      <c r="H178" s="115" t="s">
        <v>51</v>
      </c>
      <c r="I178" s="115" t="s">
        <v>1195</v>
      </c>
      <c r="J178" s="115" t="s">
        <v>1362</v>
      </c>
      <c r="K178" s="115">
        <v>14.0</v>
      </c>
      <c r="L178" s="101"/>
      <c r="M178" s="140"/>
      <c r="N178" s="140"/>
      <c r="O178" s="141"/>
      <c r="P178" s="101"/>
      <c r="Q178" s="101"/>
      <c r="R178" s="101"/>
      <c r="S178" s="101"/>
      <c r="T178" s="101"/>
      <c r="U178" s="101"/>
    </row>
    <row r="179">
      <c r="A179" s="115">
        <v>174.0</v>
      </c>
      <c r="B179" s="51">
        <v>1.4115044E7</v>
      </c>
      <c r="C179" s="134" t="s">
        <v>1365</v>
      </c>
      <c r="D179" s="51">
        <v>2.84</v>
      </c>
      <c r="E179" s="123" t="s">
        <v>50</v>
      </c>
      <c r="F179" s="137">
        <v>2015.0</v>
      </c>
      <c r="G179" s="115" t="s">
        <v>1361</v>
      </c>
      <c r="H179" s="115" t="s">
        <v>51</v>
      </c>
      <c r="I179" s="115" t="s">
        <v>1195</v>
      </c>
      <c r="J179" s="115" t="s">
        <v>1362</v>
      </c>
      <c r="K179" s="115">
        <v>14.0</v>
      </c>
      <c r="L179" s="101"/>
      <c r="M179" s="140"/>
      <c r="N179" s="140"/>
      <c r="O179" s="141"/>
      <c r="P179" s="101"/>
      <c r="Q179" s="101"/>
      <c r="R179" s="101"/>
      <c r="S179" s="101"/>
      <c r="T179" s="101"/>
      <c r="U179" s="101"/>
    </row>
    <row r="180">
      <c r="A180" s="115">
        <v>175.0</v>
      </c>
      <c r="B180" s="51">
        <v>1.4115053E7</v>
      </c>
      <c r="C180" s="134" t="s">
        <v>1366</v>
      </c>
      <c r="D180" s="51">
        <v>2.99</v>
      </c>
      <c r="E180" s="123" t="s">
        <v>50</v>
      </c>
      <c r="F180" s="137">
        <v>2015.0</v>
      </c>
      <c r="G180" s="115" t="s">
        <v>1361</v>
      </c>
      <c r="H180" s="115" t="s">
        <v>51</v>
      </c>
      <c r="I180" s="115" t="s">
        <v>1195</v>
      </c>
      <c r="J180" s="115" t="s">
        <v>1362</v>
      </c>
      <c r="K180" s="115">
        <v>14.0</v>
      </c>
      <c r="L180" s="101"/>
      <c r="M180" s="140"/>
      <c r="N180" s="140"/>
      <c r="O180" s="141"/>
      <c r="P180" s="101"/>
      <c r="Q180" s="101"/>
      <c r="R180" s="101"/>
      <c r="S180" s="101"/>
      <c r="T180" s="101"/>
      <c r="U180" s="101"/>
    </row>
    <row r="181">
      <c r="A181" s="115">
        <v>176.0</v>
      </c>
      <c r="B181" s="51">
        <v>1.411506E7</v>
      </c>
      <c r="C181" s="134" t="s">
        <v>1367</v>
      </c>
      <c r="D181" s="51">
        <v>2.78</v>
      </c>
      <c r="E181" s="123" t="s">
        <v>50</v>
      </c>
      <c r="F181" s="137">
        <v>2015.0</v>
      </c>
      <c r="G181" s="115" t="s">
        <v>1361</v>
      </c>
      <c r="H181" s="115" t="s">
        <v>51</v>
      </c>
      <c r="I181" s="115" t="s">
        <v>1195</v>
      </c>
      <c r="J181" s="115" t="s">
        <v>1362</v>
      </c>
      <c r="K181" s="115">
        <v>14.0</v>
      </c>
      <c r="L181" s="101"/>
      <c r="M181" s="140"/>
      <c r="N181" s="140"/>
      <c r="O181" s="141"/>
      <c r="P181" s="101"/>
      <c r="Q181" s="101"/>
      <c r="R181" s="101"/>
      <c r="S181" s="101"/>
      <c r="T181" s="101"/>
      <c r="U181" s="101"/>
    </row>
    <row r="182">
      <c r="A182" s="115">
        <v>177.0</v>
      </c>
      <c r="B182" s="51">
        <v>1.4116026E7</v>
      </c>
      <c r="C182" s="134" t="s">
        <v>1368</v>
      </c>
      <c r="D182" s="51" t="s">
        <v>1369</v>
      </c>
      <c r="E182" s="123" t="s">
        <v>50</v>
      </c>
      <c r="F182" s="137">
        <v>2016.0</v>
      </c>
      <c r="G182" s="115" t="s">
        <v>1361</v>
      </c>
      <c r="H182" s="115" t="s">
        <v>51</v>
      </c>
      <c r="I182" s="115" t="s">
        <v>1195</v>
      </c>
      <c r="J182" s="115" t="s">
        <v>1170</v>
      </c>
      <c r="K182" s="115">
        <v>12.0</v>
      </c>
      <c r="L182" s="101"/>
      <c r="M182" s="140"/>
      <c r="N182" s="140"/>
      <c r="O182" s="141"/>
      <c r="P182" s="101"/>
      <c r="Q182" s="101"/>
      <c r="R182" s="101"/>
      <c r="S182" s="101"/>
      <c r="T182" s="101"/>
      <c r="U182" s="101"/>
    </row>
    <row r="183">
      <c r="A183" s="115">
        <v>178.0</v>
      </c>
      <c r="B183" s="51">
        <v>1.4116151E7</v>
      </c>
      <c r="C183" s="134" t="s">
        <v>1370</v>
      </c>
      <c r="D183" s="51" t="s">
        <v>1371</v>
      </c>
      <c r="E183" s="123" t="s">
        <v>50</v>
      </c>
      <c r="F183" s="137">
        <v>2016.0</v>
      </c>
      <c r="G183" s="115" t="s">
        <v>1361</v>
      </c>
      <c r="H183" s="115" t="s">
        <v>51</v>
      </c>
      <c r="I183" s="115" t="s">
        <v>1195</v>
      </c>
      <c r="J183" s="115" t="s">
        <v>1170</v>
      </c>
      <c r="K183" s="115">
        <v>12.0</v>
      </c>
      <c r="L183" s="101"/>
      <c r="M183" s="140"/>
      <c r="N183" s="140"/>
      <c r="O183" s="141"/>
      <c r="P183" s="101"/>
      <c r="Q183" s="101"/>
      <c r="R183" s="101"/>
      <c r="S183" s="101"/>
      <c r="T183" s="101"/>
      <c r="U183" s="101"/>
    </row>
    <row r="184">
      <c r="A184" s="115">
        <v>179.0</v>
      </c>
      <c r="B184" s="51">
        <v>1.4116153E7</v>
      </c>
      <c r="C184" s="134" t="s">
        <v>1372</v>
      </c>
      <c r="D184" s="51">
        <v>3.1</v>
      </c>
      <c r="E184" s="123" t="s">
        <v>50</v>
      </c>
      <c r="F184" s="137">
        <v>2016.0</v>
      </c>
      <c r="G184" s="115" t="s">
        <v>1361</v>
      </c>
      <c r="H184" s="115" t="s">
        <v>52</v>
      </c>
      <c r="I184" s="115" t="s">
        <v>1195</v>
      </c>
      <c r="J184" s="115" t="s">
        <v>1170</v>
      </c>
      <c r="K184" s="115">
        <v>12.0</v>
      </c>
      <c r="L184" s="101"/>
      <c r="M184" s="140"/>
      <c r="N184" s="140"/>
      <c r="O184" s="141"/>
      <c r="P184" s="101"/>
      <c r="Q184" s="101"/>
      <c r="R184" s="101"/>
      <c r="S184" s="101"/>
      <c r="T184" s="101"/>
      <c r="U184" s="101"/>
    </row>
    <row r="185">
      <c r="A185" s="115">
        <v>180.0</v>
      </c>
      <c r="B185" s="51">
        <v>1.4117016E7</v>
      </c>
      <c r="C185" s="134" t="s">
        <v>1373</v>
      </c>
      <c r="D185" s="51">
        <v>3.48</v>
      </c>
      <c r="E185" s="123" t="s">
        <v>50</v>
      </c>
      <c r="F185" s="137">
        <v>2017.0</v>
      </c>
      <c r="G185" s="115" t="s">
        <v>1361</v>
      </c>
      <c r="H185" s="115" t="s">
        <v>52</v>
      </c>
      <c r="I185" s="115" t="s">
        <v>1195</v>
      </c>
      <c r="J185" s="115" t="s">
        <v>1213</v>
      </c>
      <c r="K185" s="115">
        <v>10.0</v>
      </c>
      <c r="L185" s="101"/>
      <c r="M185" s="140"/>
      <c r="N185" s="140"/>
      <c r="O185" s="141"/>
      <c r="P185" s="101"/>
      <c r="Q185" s="101"/>
      <c r="R185" s="101"/>
      <c r="S185" s="101"/>
      <c r="T185" s="101"/>
      <c r="U185" s="101"/>
    </row>
    <row r="186">
      <c r="A186" s="115">
        <v>181.0</v>
      </c>
      <c r="B186" s="51">
        <v>1.4117066E7</v>
      </c>
      <c r="C186" s="134" t="s">
        <v>1374</v>
      </c>
      <c r="D186" s="51">
        <v>3.12</v>
      </c>
      <c r="E186" s="123" t="s">
        <v>50</v>
      </c>
      <c r="F186" s="137">
        <v>2017.0</v>
      </c>
      <c r="G186" s="115" t="s">
        <v>1361</v>
      </c>
      <c r="H186" s="115" t="s">
        <v>52</v>
      </c>
      <c r="I186" s="115" t="s">
        <v>1195</v>
      </c>
      <c r="J186" s="115" t="s">
        <v>1213</v>
      </c>
      <c r="K186" s="115">
        <v>10.0</v>
      </c>
      <c r="L186" s="101"/>
      <c r="M186" s="140"/>
      <c r="N186" s="140"/>
      <c r="O186" s="141"/>
      <c r="P186" s="101"/>
      <c r="Q186" s="101"/>
      <c r="R186" s="101"/>
      <c r="S186" s="101"/>
      <c r="T186" s="101"/>
      <c r="U186" s="101"/>
    </row>
    <row r="187">
      <c r="A187" s="115">
        <v>182.0</v>
      </c>
      <c r="B187" s="51">
        <v>1.4117107E7</v>
      </c>
      <c r="C187" s="134" t="s">
        <v>1375</v>
      </c>
      <c r="D187" s="51">
        <v>3.41</v>
      </c>
      <c r="E187" s="123" t="s">
        <v>50</v>
      </c>
      <c r="F187" s="137">
        <v>2017.0</v>
      </c>
      <c r="G187" s="115" t="s">
        <v>1361</v>
      </c>
      <c r="H187" s="115" t="s">
        <v>52</v>
      </c>
      <c r="I187" s="115" t="s">
        <v>1195</v>
      </c>
      <c r="J187" s="115" t="s">
        <v>1213</v>
      </c>
      <c r="K187" s="115">
        <v>10.0</v>
      </c>
      <c r="L187" s="101"/>
      <c r="M187" s="140"/>
      <c r="N187" s="140"/>
      <c r="O187" s="141"/>
      <c r="P187" s="101"/>
      <c r="Q187" s="101"/>
      <c r="R187" s="101"/>
      <c r="S187" s="101"/>
      <c r="T187" s="101"/>
      <c r="U187" s="101"/>
    </row>
    <row r="188">
      <c r="A188" s="115">
        <v>183.0</v>
      </c>
      <c r="B188" s="51">
        <v>1.4117115E7</v>
      </c>
      <c r="C188" s="134" t="s">
        <v>1376</v>
      </c>
      <c r="D188" s="51" t="s">
        <v>1377</v>
      </c>
      <c r="E188" s="123" t="s">
        <v>50</v>
      </c>
      <c r="F188" s="137">
        <v>2017.0</v>
      </c>
      <c r="G188" s="115" t="s">
        <v>1361</v>
      </c>
      <c r="H188" s="115" t="s">
        <v>52</v>
      </c>
      <c r="I188" s="115" t="s">
        <v>1195</v>
      </c>
      <c r="J188" s="115" t="s">
        <v>1213</v>
      </c>
      <c r="K188" s="115">
        <v>10.0</v>
      </c>
      <c r="L188" s="101"/>
      <c r="M188" s="140"/>
      <c r="N188" s="140"/>
      <c r="O188" s="141"/>
      <c r="P188" s="101"/>
      <c r="Q188" s="101"/>
      <c r="R188" s="101"/>
      <c r="S188" s="101"/>
      <c r="T188" s="101"/>
      <c r="U188" s="101"/>
    </row>
    <row r="189">
      <c r="A189" s="115">
        <v>184.0</v>
      </c>
      <c r="B189" s="51">
        <v>1.4117138E7</v>
      </c>
      <c r="C189" s="134" t="s">
        <v>1378</v>
      </c>
      <c r="D189" s="51">
        <v>3.33</v>
      </c>
      <c r="E189" s="123" t="s">
        <v>50</v>
      </c>
      <c r="F189" s="137">
        <v>2017.0</v>
      </c>
      <c r="G189" s="115" t="s">
        <v>1361</v>
      </c>
      <c r="H189" s="115" t="s">
        <v>52</v>
      </c>
      <c r="I189" s="115" t="s">
        <v>1195</v>
      </c>
      <c r="J189" s="115" t="s">
        <v>1213</v>
      </c>
      <c r="K189" s="115">
        <v>10.0</v>
      </c>
      <c r="L189" s="101"/>
      <c r="M189" s="140"/>
      <c r="N189" s="140"/>
      <c r="O189" s="141"/>
      <c r="P189" s="101"/>
      <c r="Q189" s="101"/>
      <c r="R189" s="101"/>
      <c r="S189" s="101"/>
      <c r="T189" s="101"/>
      <c r="U189" s="101"/>
    </row>
    <row r="190">
      <c r="A190" s="115">
        <v>185.0</v>
      </c>
      <c r="B190" s="51">
        <v>1.4117151E7</v>
      </c>
      <c r="C190" s="134" t="s">
        <v>1379</v>
      </c>
      <c r="D190" s="51">
        <v>3.47</v>
      </c>
      <c r="E190" s="123" t="s">
        <v>50</v>
      </c>
      <c r="F190" s="137">
        <v>2017.0</v>
      </c>
      <c r="G190" s="115" t="s">
        <v>1361</v>
      </c>
      <c r="H190" s="115" t="s">
        <v>52</v>
      </c>
      <c r="I190" s="115" t="s">
        <v>1195</v>
      </c>
      <c r="J190" s="115" t="s">
        <v>1213</v>
      </c>
      <c r="K190" s="115">
        <v>10.0</v>
      </c>
      <c r="L190" s="101"/>
      <c r="M190" s="140"/>
      <c r="N190" s="140"/>
      <c r="O190" s="141"/>
      <c r="P190" s="101"/>
      <c r="Q190" s="101"/>
      <c r="R190" s="101"/>
      <c r="S190" s="101"/>
      <c r="T190" s="101"/>
      <c r="U190" s="101"/>
    </row>
    <row r="191">
      <c r="A191" s="115">
        <v>186.0</v>
      </c>
      <c r="B191" s="51">
        <v>1.18140061E8</v>
      </c>
      <c r="C191" s="134" t="s">
        <v>1380</v>
      </c>
      <c r="D191" s="51">
        <v>3.33</v>
      </c>
      <c r="E191" s="123" t="s">
        <v>50</v>
      </c>
      <c r="F191" s="137">
        <v>2018.0</v>
      </c>
      <c r="G191" s="115" t="s">
        <v>1361</v>
      </c>
      <c r="H191" s="115" t="s">
        <v>52</v>
      </c>
      <c r="I191" s="115" t="s">
        <v>1195</v>
      </c>
      <c r="J191" s="115" t="s">
        <v>1288</v>
      </c>
      <c r="K191" s="115">
        <v>8.0</v>
      </c>
      <c r="L191" s="101"/>
      <c r="M191" s="140"/>
      <c r="N191" s="140"/>
      <c r="O191" s="141"/>
      <c r="P191" s="101"/>
      <c r="Q191" s="101"/>
      <c r="R191" s="101"/>
      <c r="S191" s="101"/>
      <c r="T191" s="101"/>
      <c r="U191" s="101"/>
    </row>
    <row r="192">
      <c r="A192" s="115">
        <v>187.0</v>
      </c>
      <c r="B192" s="51">
        <v>1.18140083E8</v>
      </c>
      <c r="C192" s="134" t="s">
        <v>1381</v>
      </c>
      <c r="D192" s="51">
        <v>3.65</v>
      </c>
      <c r="E192" s="123" t="s">
        <v>50</v>
      </c>
      <c r="F192" s="137">
        <v>2018.0</v>
      </c>
      <c r="G192" s="115" t="s">
        <v>1361</v>
      </c>
      <c r="H192" s="115" t="s">
        <v>52</v>
      </c>
      <c r="I192" s="115" t="s">
        <v>1195</v>
      </c>
      <c r="J192" s="115" t="s">
        <v>1288</v>
      </c>
      <c r="K192" s="115">
        <v>8.0</v>
      </c>
      <c r="L192" s="101"/>
      <c r="M192" s="140"/>
      <c r="N192" s="140"/>
      <c r="O192" s="141"/>
      <c r="P192" s="101"/>
      <c r="Q192" s="101"/>
      <c r="R192" s="101"/>
      <c r="S192" s="101"/>
      <c r="T192" s="101"/>
      <c r="U192" s="101"/>
    </row>
    <row r="193">
      <c r="A193" s="115">
        <v>188.0</v>
      </c>
      <c r="B193" s="51">
        <v>1.18140123E8</v>
      </c>
      <c r="C193" s="134" t="s">
        <v>1382</v>
      </c>
      <c r="D193" s="51">
        <v>3.3</v>
      </c>
      <c r="E193" s="123" t="s">
        <v>50</v>
      </c>
      <c r="F193" s="137">
        <v>2018.0</v>
      </c>
      <c r="G193" s="115" t="s">
        <v>1361</v>
      </c>
      <c r="H193" s="115" t="s">
        <v>52</v>
      </c>
      <c r="I193" s="115" t="s">
        <v>1195</v>
      </c>
      <c r="J193" s="115" t="s">
        <v>1288</v>
      </c>
      <c r="K193" s="115">
        <v>8.0</v>
      </c>
      <c r="L193" s="101"/>
      <c r="M193" s="140"/>
      <c r="N193" s="140"/>
      <c r="O193" s="141"/>
      <c r="P193" s="101"/>
      <c r="Q193" s="101"/>
      <c r="R193" s="101"/>
      <c r="S193" s="101"/>
      <c r="T193" s="101"/>
      <c r="U193" s="101"/>
    </row>
    <row r="194">
      <c r="A194" s="115">
        <v>189.0</v>
      </c>
      <c r="B194" s="51">
        <v>1.18140134E8</v>
      </c>
      <c r="C194" s="134" t="s">
        <v>1383</v>
      </c>
      <c r="D194" s="51">
        <v>3.48</v>
      </c>
      <c r="E194" s="123" t="s">
        <v>50</v>
      </c>
      <c r="F194" s="137">
        <v>2018.0</v>
      </c>
      <c r="G194" s="115" t="s">
        <v>1361</v>
      </c>
      <c r="H194" s="115" t="s">
        <v>52</v>
      </c>
      <c r="I194" s="115" t="s">
        <v>1195</v>
      </c>
      <c r="J194" s="115" t="s">
        <v>1288</v>
      </c>
      <c r="K194" s="115">
        <v>8.0</v>
      </c>
      <c r="L194" s="101"/>
      <c r="M194" s="140"/>
      <c r="N194" s="140"/>
      <c r="O194" s="141"/>
      <c r="P194" s="101"/>
      <c r="Q194" s="101"/>
      <c r="R194" s="101"/>
      <c r="S194" s="101"/>
      <c r="T194" s="101"/>
      <c r="U194" s="101"/>
    </row>
    <row r="195">
      <c r="A195" s="115">
        <v>190.0</v>
      </c>
      <c r="B195" s="51">
        <v>1.18140145E8</v>
      </c>
      <c r="C195" s="134" t="s">
        <v>1384</v>
      </c>
      <c r="D195" s="51">
        <v>3.3</v>
      </c>
      <c r="E195" s="123" t="s">
        <v>50</v>
      </c>
      <c r="F195" s="137">
        <v>2018.0</v>
      </c>
      <c r="G195" s="115" t="s">
        <v>1361</v>
      </c>
      <c r="H195" s="115" t="s">
        <v>52</v>
      </c>
      <c r="I195" s="115" t="s">
        <v>1195</v>
      </c>
      <c r="J195" s="115" t="s">
        <v>1288</v>
      </c>
      <c r="K195" s="115">
        <v>8.0</v>
      </c>
      <c r="L195" s="101"/>
      <c r="M195" s="140"/>
      <c r="N195" s="140"/>
      <c r="O195" s="141"/>
      <c r="P195" s="101"/>
      <c r="Q195" s="101"/>
      <c r="R195" s="101"/>
      <c r="S195" s="101"/>
      <c r="T195" s="101"/>
      <c r="U195" s="101"/>
    </row>
    <row r="196">
      <c r="A196" s="115">
        <v>191.0</v>
      </c>
      <c r="B196" s="51">
        <v>1.4115038E7</v>
      </c>
      <c r="C196" s="134" t="s">
        <v>1385</v>
      </c>
      <c r="D196" s="51">
        <v>2.73</v>
      </c>
      <c r="E196" s="123" t="s">
        <v>50</v>
      </c>
      <c r="F196" s="137">
        <v>2015.0</v>
      </c>
      <c r="G196" s="115" t="s">
        <v>1361</v>
      </c>
      <c r="H196" s="115" t="s">
        <v>50</v>
      </c>
      <c r="I196" s="115" t="s">
        <v>1195</v>
      </c>
      <c r="J196" s="115" t="s">
        <v>1362</v>
      </c>
      <c r="K196" s="115">
        <v>14.0</v>
      </c>
      <c r="L196" s="101"/>
      <c r="M196" s="140"/>
      <c r="N196" s="140"/>
      <c r="O196" s="141"/>
      <c r="P196" s="101"/>
      <c r="Q196" s="101"/>
      <c r="R196" s="101"/>
      <c r="S196" s="101"/>
      <c r="T196" s="101"/>
      <c r="U196" s="101"/>
    </row>
    <row r="197">
      <c r="A197" s="115">
        <v>192.0</v>
      </c>
      <c r="B197" s="51">
        <v>1.4115056E7</v>
      </c>
      <c r="C197" s="134" t="s">
        <v>1386</v>
      </c>
      <c r="D197" s="51">
        <v>2.55</v>
      </c>
      <c r="E197" s="123" t="s">
        <v>50</v>
      </c>
      <c r="F197" s="137">
        <v>2015.0</v>
      </c>
      <c r="G197" s="115" t="s">
        <v>1361</v>
      </c>
      <c r="H197" s="115" t="s">
        <v>50</v>
      </c>
      <c r="I197" s="115" t="s">
        <v>1195</v>
      </c>
      <c r="J197" s="115" t="s">
        <v>1362</v>
      </c>
      <c r="K197" s="115">
        <v>14.0</v>
      </c>
      <c r="L197" s="101"/>
      <c r="M197" s="140"/>
      <c r="N197" s="140"/>
      <c r="O197" s="141"/>
      <c r="P197" s="101"/>
      <c r="Q197" s="101"/>
      <c r="R197" s="101"/>
      <c r="S197" s="101"/>
      <c r="T197" s="101"/>
      <c r="U197" s="101"/>
    </row>
    <row r="198">
      <c r="A198" s="115">
        <v>193.0</v>
      </c>
      <c r="B198" s="51">
        <v>1.4115005E7</v>
      </c>
      <c r="C198" s="134" t="s">
        <v>1387</v>
      </c>
      <c r="D198" s="51">
        <v>3.17</v>
      </c>
      <c r="E198" s="123" t="s">
        <v>50</v>
      </c>
      <c r="F198" s="137">
        <v>2015.0</v>
      </c>
      <c r="G198" s="115" t="s">
        <v>1361</v>
      </c>
      <c r="H198" s="115" t="s">
        <v>52</v>
      </c>
      <c r="I198" s="115" t="s">
        <v>1195</v>
      </c>
      <c r="J198" s="115" t="s">
        <v>1362</v>
      </c>
      <c r="K198" s="115">
        <v>14.0</v>
      </c>
      <c r="L198" s="101"/>
      <c r="M198" s="140"/>
      <c r="N198" s="140"/>
      <c r="O198" s="141"/>
      <c r="P198" s="101"/>
      <c r="Q198" s="101"/>
      <c r="R198" s="101"/>
      <c r="S198" s="101"/>
      <c r="T198" s="101"/>
      <c r="U198" s="101"/>
    </row>
    <row r="199">
      <c r="A199" s="115">
        <v>194.0</v>
      </c>
      <c r="B199" s="51">
        <v>1.18140008E8</v>
      </c>
      <c r="C199" s="134" t="s">
        <v>1388</v>
      </c>
      <c r="D199" s="51">
        <v>3.37</v>
      </c>
      <c r="E199" s="123" t="s">
        <v>50</v>
      </c>
      <c r="F199" s="137">
        <v>2018.0</v>
      </c>
      <c r="G199" s="115" t="s">
        <v>1361</v>
      </c>
      <c r="H199" s="115" t="s">
        <v>52</v>
      </c>
      <c r="I199" s="115" t="s">
        <v>1195</v>
      </c>
      <c r="J199" s="115" t="s">
        <v>1288</v>
      </c>
      <c r="K199" s="115">
        <v>8.0</v>
      </c>
      <c r="L199" s="101"/>
      <c r="M199" s="140"/>
      <c r="N199" s="140"/>
      <c r="O199" s="141"/>
      <c r="P199" s="101"/>
      <c r="Q199" s="101"/>
      <c r="R199" s="101"/>
      <c r="S199" s="101"/>
      <c r="T199" s="101"/>
      <c r="U199" s="101"/>
    </row>
    <row r="200">
      <c r="A200" s="115">
        <v>195.0</v>
      </c>
      <c r="B200" s="51">
        <v>1.18140044E8</v>
      </c>
      <c r="C200" s="134" t="s">
        <v>1389</v>
      </c>
      <c r="D200" s="51">
        <v>3.44</v>
      </c>
      <c r="E200" s="123" t="s">
        <v>50</v>
      </c>
      <c r="F200" s="137">
        <v>2018.0</v>
      </c>
      <c r="G200" s="115" t="s">
        <v>1361</v>
      </c>
      <c r="H200" s="115" t="s">
        <v>52</v>
      </c>
      <c r="I200" s="115" t="s">
        <v>1195</v>
      </c>
      <c r="J200" s="115" t="s">
        <v>1288</v>
      </c>
      <c r="K200" s="115">
        <v>8.0</v>
      </c>
      <c r="L200" s="101"/>
      <c r="M200" s="140"/>
      <c r="N200" s="140"/>
      <c r="O200" s="141"/>
      <c r="P200" s="101"/>
      <c r="Q200" s="101"/>
      <c r="R200" s="101"/>
      <c r="S200" s="101"/>
      <c r="T200" s="101"/>
      <c r="U200" s="101"/>
    </row>
    <row r="201">
      <c r="A201" s="115">
        <v>196.0</v>
      </c>
      <c r="B201" s="51">
        <v>1.18140059E8</v>
      </c>
      <c r="C201" s="134" t="s">
        <v>1390</v>
      </c>
      <c r="D201" s="51" t="s">
        <v>1391</v>
      </c>
      <c r="E201" s="123" t="s">
        <v>50</v>
      </c>
      <c r="F201" s="137">
        <v>2018.0</v>
      </c>
      <c r="G201" s="115" t="s">
        <v>1361</v>
      </c>
      <c r="H201" s="115" t="s">
        <v>52</v>
      </c>
      <c r="I201" s="115" t="s">
        <v>1195</v>
      </c>
      <c r="J201" s="115" t="s">
        <v>1288</v>
      </c>
      <c r="K201" s="115">
        <v>8.0</v>
      </c>
      <c r="L201" s="101"/>
      <c r="M201" s="140"/>
      <c r="N201" s="140"/>
      <c r="O201" s="141"/>
      <c r="P201" s="101"/>
      <c r="Q201" s="101"/>
      <c r="R201" s="101"/>
      <c r="S201" s="101"/>
      <c r="T201" s="101"/>
      <c r="U201" s="101"/>
    </row>
    <row r="202">
      <c r="A202" s="115">
        <v>197.0</v>
      </c>
      <c r="B202" s="51">
        <v>1.1814007E8</v>
      </c>
      <c r="C202" s="134" t="s">
        <v>1392</v>
      </c>
      <c r="D202" s="51" t="s">
        <v>1393</v>
      </c>
      <c r="E202" s="123" t="s">
        <v>50</v>
      </c>
      <c r="F202" s="137">
        <v>2018.0</v>
      </c>
      <c r="G202" s="115" t="s">
        <v>1361</v>
      </c>
      <c r="H202" s="115" t="s">
        <v>52</v>
      </c>
      <c r="I202" s="115" t="s">
        <v>1195</v>
      </c>
      <c r="J202" s="115" t="s">
        <v>1288</v>
      </c>
      <c r="K202" s="115">
        <v>8.0</v>
      </c>
      <c r="L202" s="101"/>
      <c r="M202" s="140"/>
      <c r="N202" s="140"/>
      <c r="O202" s="141"/>
      <c r="P202" s="101"/>
      <c r="Q202" s="101"/>
      <c r="R202" s="101"/>
      <c r="S202" s="101"/>
      <c r="T202" s="101"/>
      <c r="U202" s="101"/>
    </row>
    <row r="203">
      <c r="A203" s="115">
        <v>198.0</v>
      </c>
      <c r="B203" s="51">
        <v>1.18140076E8</v>
      </c>
      <c r="C203" s="134" t="s">
        <v>1394</v>
      </c>
      <c r="D203" s="51">
        <v>3.09</v>
      </c>
      <c r="E203" s="123" t="s">
        <v>50</v>
      </c>
      <c r="F203" s="137">
        <v>2018.0</v>
      </c>
      <c r="G203" s="115" t="s">
        <v>1361</v>
      </c>
      <c r="H203" s="115" t="s">
        <v>52</v>
      </c>
      <c r="I203" s="115" t="s">
        <v>1195</v>
      </c>
      <c r="J203" s="115" t="s">
        <v>1288</v>
      </c>
      <c r="K203" s="115">
        <v>8.0</v>
      </c>
      <c r="L203" s="101"/>
      <c r="M203" s="140"/>
      <c r="N203" s="140"/>
      <c r="O203" s="141"/>
      <c r="P203" s="101"/>
      <c r="Q203" s="101"/>
      <c r="R203" s="101"/>
      <c r="S203" s="101"/>
      <c r="T203" s="101"/>
      <c r="U203" s="101"/>
    </row>
    <row r="204">
      <c r="A204" s="115">
        <v>199.0</v>
      </c>
      <c r="B204" s="51">
        <v>1.18140082E8</v>
      </c>
      <c r="C204" s="134" t="s">
        <v>1395</v>
      </c>
      <c r="D204" s="51">
        <v>3.16</v>
      </c>
      <c r="E204" s="123" t="s">
        <v>50</v>
      </c>
      <c r="F204" s="137">
        <v>2018.0</v>
      </c>
      <c r="G204" s="115" t="s">
        <v>1361</v>
      </c>
      <c r="H204" s="115" t="s">
        <v>52</v>
      </c>
      <c r="I204" s="115" t="s">
        <v>1195</v>
      </c>
      <c r="J204" s="115" t="s">
        <v>1288</v>
      </c>
      <c r="K204" s="115">
        <v>8.0</v>
      </c>
      <c r="L204" s="101"/>
      <c r="M204" s="140"/>
      <c r="N204" s="140"/>
      <c r="O204" s="141"/>
      <c r="P204" s="101"/>
      <c r="Q204" s="101"/>
      <c r="R204" s="101"/>
      <c r="S204" s="101"/>
      <c r="T204" s="101"/>
      <c r="U204" s="101"/>
    </row>
    <row r="205">
      <c r="A205" s="115">
        <v>200.0</v>
      </c>
      <c r="B205" s="51">
        <v>1.18140118E8</v>
      </c>
      <c r="C205" s="134" t="s">
        <v>1396</v>
      </c>
      <c r="D205" s="51">
        <v>3.39</v>
      </c>
      <c r="E205" s="123" t="s">
        <v>50</v>
      </c>
      <c r="F205" s="137">
        <v>2018.0</v>
      </c>
      <c r="G205" s="115" t="s">
        <v>1361</v>
      </c>
      <c r="H205" s="115" t="s">
        <v>52</v>
      </c>
      <c r="I205" s="115" t="s">
        <v>1195</v>
      </c>
      <c r="J205" s="115" t="s">
        <v>1288</v>
      </c>
      <c r="K205" s="115">
        <v>8.0</v>
      </c>
      <c r="L205" s="101"/>
      <c r="M205" s="140"/>
      <c r="N205" s="140"/>
      <c r="O205" s="141"/>
      <c r="P205" s="101"/>
      <c r="Q205" s="101"/>
      <c r="R205" s="101"/>
      <c r="S205" s="101"/>
      <c r="T205" s="101"/>
      <c r="U205" s="101"/>
    </row>
    <row r="206">
      <c r="A206" s="115">
        <v>201.0</v>
      </c>
      <c r="B206" s="62">
        <v>1.4117144E7</v>
      </c>
      <c r="C206" s="63" t="s">
        <v>1397</v>
      </c>
      <c r="D206" s="52">
        <v>2.9</v>
      </c>
      <c r="E206" s="123" t="s">
        <v>50</v>
      </c>
      <c r="F206" s="137">
        <v>2017.0</v>
      </c>
      <c r="G206" s="115" t="s">
        <v>1398</v>
      </c>
      <c r="H206" s="115" t="s">
        <v>51</v>
      </c>
      <c r="I206" s="115" t="s">
        <v>1197</v>
      </c>
      <c r="J206" s="115" t="s">
        <v>1251</v>
      </c>
      <c r="K206" s="115">
        <v>10.0</v>
      </c>
      <c r="L206" s="101"/>
      <c r="M206" s="101"/>
      <c r="N206" s="142"/>
      <c r="O206" s="101"/>
      <c r="P206" s="101"/>
      <c r="Q206" s="101"/>
      <c r="R206" s="101"/>
      <c r="S206" s="101"/>
      <c r="T206" s="101"/>
      <c r="U206" s="101"/>
    </row>
    <row r="207">
      <c r="A207" s="115">
        <v>202.0</v>
      </c>
      <c r="B207" s="62">
        <v>1.4117054E7</v>
      </c>
      <c r="C207" s="63" t="s">
        <v>1399</v>
      </c>
      <c r="D207" s="52">
        <v>2.81</v>
      </c>
      <c r="E207" s="123" t="s">
        <v>50</v>
      </c>
      <c r="F207" s="137">
        <v>2017.0</v>
      </c>
      <c r="G207" s="115" t="s">
        <v>1398</v>
      </c>
      <c r="H207" s="115" t="s">
        <v>51</v>
      </c>
      <c r="I207" s="115" t="s">
        <v>1197</v>
      </c>
      <c r="J207" s="115" t="s">
        <v>1251</v>
      </c>
      <c r="K207" s="115">
        <v>10.0</v>
      </c>
      <c r="L207" s="101"/>
      <c r="M207" s="143"/>
      <c r="N207" s="143"/>
      <c r="O207" s="101"/>
      <c r="P207" s="101"/>
      <c r="Q207" s="101"/>
      <c r="R207" s="101"/>
      <c r="S207" s="101"/>
      <c r="T207" s="101"/>
      <c r="U207" s="101"/>
    </row>
    <row r="208">
      <c r="A208" s="115">
        <v>203.0</v>
      </c>
      <c r="B208" s="62">
        <v>1.4117094E7</v>
      </c>
      <c r="C208" s="63" t="s">
        <v>1400</v>
      </c>
      <c r="D208" s="52">
        <v>3.13</v>
      </c>
      <c r="E208" s="123" t="s">
        <v>50</v>
      </c>
      <c r="F208" s="137">
        <v>2017.0</v>
      </c>
      <c r="G208" s="115" t="s">
        <v>1398</v>
      </c>
      <c r="H208" s="115" t="s">
        <v>52</v>
      </c>
      <c r="I208" s="115" t="s">
        <v>1197</v>
      </c>
      <c r="J208" s="115" t="s">
        <v>1251</v>
      </c>
      <c r="K208" s="115">
        <v>10.0</v>
      </c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</row>
    <row r="209">
      <c r="A209" s="115">
        <v>204.0</v>
      </c>
      <c r="B209" s="62">
        <v>1.4117177E7</v>
      </c>
      <c r="C209" s="63" t="s">
        <v>1401</v>
      </c>
      <c r="D209" s="52">
        <v>2.89</v>
      </c>
      <c r="E209" s="123" t="s">
        <v>50</v>
      </c>
      <c r="F209" s="137">
        <v>2017.0</v>
      </c>
      <c r="G209" s="115" t="s">
        <v>1398</v>
      </c>
      <c r="H209" s="115" t="s">
        <v>51</v>
      </c>
      <c r="I209" s="115" t="s">
        <v>1197</v>
      </c>
      <c r="J209" s="115" t="s">
        <v>1251</v>
      </c>
      <c r="K209" s="115">
        <v>10.0</v>
      </c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</row>
    <row r="210">
      <c r="A210" s="115">
        <v>205.0</v>
      </c>
      <c r="B210" s="52">
        <v>1.4117147E7</v>
      </c>
      <c r="C210" s="138" t="s">
        <v>1402</v>
      </c>
      <c r="D210" s="52">
        <v>3.22</v>
      </c>
      <c r="E210" s="123" t="s">
        <v>50</v>
      </c>
      <c r="F210" s="137">
        <v>2017.0</v>
      </c>
      <c r="G210" s="115" t="s">
        <v>1398</v>
      </c>
      <c r="H210" s="115" t="s">
        <v>52</v>
      </c>
      <c r="I210" s="115" t="s">
        <v>1197</v>
      </c>
      <c r="J210" s="115" t="s">
        <v>1251</v>
      </c>
      <c r="K210" s="115">
        <v>10.0</v>
      </c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</row>
    <row r="211">
      <c r="A211" s="115">
        <v>206.0</v>
      </c>
      <c r="B211" s="52">
        <v>1.4116058E7</v>
      </c>
      <c r="C211" s="138" t="s">
        <v>1403</v>
      </c>
      <c r="D211" s="52">
        <v>2.69</v>
      </c>
      <c r="E211" s="123" t="s">
        <v>50</v>
      </c>
      <c r="F211" s="137">
        <v>2016.0</v>
      </c>
      <c r="G211" s="115" t="s">
        <v>1398</v>
      </c>
      <c r="H211" s="115" t="s">
        <v>50</v>
      </c>
      <c r="I211" s="115" t="s">
        <v>1197</v>
      </c>
      <c r="J211" s="115" t="s">
        <v>1185</v>
      </c>
      <c r="K211" s="115">
        <v>12.0</v>
      </c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</row>
    <row r="212">
      <c r="A212" s="115">
        <v>207.0</v>
      </c>
      <c r="B212" s="52">
        <v>1.4117078E7</v>
      </c>
      <c r="C212" s="138" t="s">
        <v>1404</v>
      </c>
      <c r="D212" s="52">
        <v>3.06</v>
      </c>
      <c r="E212" s="123" t="s">
        <v>50</v>
      </c>
      <c r="F212" s="137">
        <v>2017.0</v>
      </c>
      <c r="G212" s="115" t="s">
        <v>1398</v>
      </c>
      <c r="H212" s="115" t="s">
        <v>52</v>
      </c>
      <c r="I212" s="115" t="s">
        <v>1197</v>
      </c>
      <c r="J212" s="115" t="s">
        <v>1251</v>
      </c>
      <c r="K212" s="115">
        <v>10.0</v>
      </c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</row>
    <row r="213">
      <c r="A213" s="115">
        <v>208.0</v>
      </c>
      <c r="B213" s="52">
        <v>1.4117004E7</v>
      </c>
      <c r="C213" s="138" t="s">
        <v>1405</v>
      </c>
      <c r="D213" s="52">
        <v>3.05</v>
      </c>
      <c r="E213" s="123" t="s">
        <v>50</v>
      </c>
      <c r="F213" s="137">
        <v>2017.0</v>
      </c>
      <c r="G213" s="115" t="s">
        <v>1398</v>
      </c>
      <c r="H213" s="115" t="s">
        <v>52</v>
      </c>
      <c r="I213" s="115" t="s">
        <v>1197</v>
      </c>
      <c r="J213" s="115" t="s">
        <v>1251</v>
      </c>
      <c r="K213" s="115">
        <v>10.0</v>
      </c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</row>
    <row r="214">
      <c r="A214" s="115">
        <v>209.0</v>
      </c>
      <c r="B214" s="52">
        <v>1.18140119E8</v>
      </c>
      <c r="C214" s="138" t="s">
        <v>1406</v>
      </c>
      <c r="D214" s="52">
        <v>3.33</v>
      </c>
      <c r="E214" s="123" t="s">
        <v>50</v>
      </c>
      <c r="F214" s="137">
        <v>2018.0</v>
      </c>
      <c r="G214" s="115" t="s">
        <v>1398</v>
      </c>
      <c r="H214" s="115" t="s">
        <v>52</v>
      </c>
      <c r="I214" s="115" t="s">
        <v>1197</v>
      </c>
      <c r="J214" s="115" t="s">
        <v>1407</v>
      </c>
      <c r="K214" s="115">
        <v>8.0</v>
      </c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</row>
    <row r="215">
      <c r="A215" s="115">
        <v>210.0</v>
      </c>
      <c r="B215" s="52">
        <v>1.4116051E7</v>
      </c>
      <c r="C215" s="138" t="s">
        <v>1408</v>
      </c>
      <c r="D215" s="52">
        <v>2.57</v>
      </c>
      <c r="E215" s="123" t="s">
        <v>50</v>
      </c>
      <c r="F215" s="137">
        <v>2016.0</v>
      </c>
      <c r="G215" s="115" t="s">
        <v>1398</v>
      </c>
      <c r="H215" s="115" t="s">
        <v>50</v>
      </c>
      <c r="I215" s="115" t="s">
        <v>1197</v>
      </c>
      <c r="J215" s="115" t="s">
        <v>1185</v>
      </c>
      <c r="K215" s="115">
        <v>12.0</v>
      </c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</row>
    <row r="216">
      <c r="A216" s="115">
        <v>211.0</v>
      </c>
      <c r="B216" s="52">
        <v>1.4117051E7</v>
      </c>
      <c r="C216" s="138" t="s">
        <v>1409</v>
      </c>
      <c r="D216" s="52">
        <v>2.92</v>
      </c>
      <c r="E216" s="123" t="s">
        <v>50</v>
      </c>
      <c r="F216" s="137">
        <v>2017.0</v>
      </c>
      <c r="G216" s="115" t="s">
        <v>1398</v>
      </c>
      <c r="H216" s="115" t="s">
        <v>51</v>
      </c>
      <c r="I216" s="115" t="s">
        <v>1197</v>
      </c>
      <c r="J216" s="115" t="s">
        <v>1251</v>
      </c>
      <c r="K216" s="115">
        <v>10.0</v>
      </c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</row>
    <row r="217">
      <c r="A217" s="115">
        <v>212.0</v>
      </c>
      <c r="B217" s="52">
        <v>1.18140125E8</v>
      </c>
      <c r="C217" s="138" t="s">
        <v>1410</v>
      </c>
      <c r="D217" s="52">
        <v>3.22</v>
      </c>
      <c r="E217" s="123" t="s">
        <v>50</v>
      </c>
      <c r="F217" s="137">
        <v>2018.0</v>
      </c>
      <c r="G217" s="115" t="s">
        <v>1398</v>
      </c>
      <c r="H217" s="115" t="s">
        <v>52</v>
      </c>
      <c r="I217" s="115" t="s">
        <v>1197</v>
      </c>
      <c r="J217" s="115" t="s">
        <v>1407</v>
      </c>
      <c r="K217" s="115">
        <v>8.0</v>
      </c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</row>
    <row r="218">
      <c r="A218" s="115">
        <v>213.0</v>
      </c>
      <c r="B218" s="52">
        <v>1.18140117E8</v>
      </c>
      <c r="C218" s="138" t="s">
        <v>1411</v>
      </c>
      <c r="D218" s="52">
        <v>3.77</v>
      </c>
      <c r="E218" s="123" t="s">
        <v>50</v>
      </c>
      <c r="F218" s="137">
        <v>2018.0</v>
      </c>
      <c r="G218" s="115" t="s">
        <v>1398</v>
      </c>
      <c r="H218" s="115" t="s">
        <v>53</v>
      </c>
      <c r="I218" s="115" t="s">
        <v>1197</v>
      </c>
      <c r="J218" s="115" t="s">
        <v>1407</v>
      </c>
      <c r="K218" s="115">
        <v>8.0</v>
      </c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</row>
    <row r="219">
      <c r="A219" s="115">
        <v>214.0</v>
      </c>
      <c r="B219" s="52">
        <v>1.18140084E8</v>
      </c>
      <c r="C219" s="138" t="s">
        <v>1412</v>
      </c>
      <c r="D219" s="52">
        <v>3.34</v>
      </c>
      <c r="E219" s="123" t="s">
        <v>50</v>
      </c>
      <c r="F219" s="137">
        <v>2018.0</v>
      </c>
      <c r="G219" s="115" t="s">
        <v>1398</v>
      </c>
      <c r="H219" s="115" t="s">
        <v>52</v>
      </c>
      <c r="I219" s="115" t="s">
        <v>1197</v>
      </c>
      <c r="J219" s="115" t="s">
        <v>1407</v>
      </c>
      <c r="K219" s="115">
        <v>8.0</v>
      </c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</row>
    <row r="220">
      <c r="A220" s="115">
        <v>215.0</v>
      </c>
      <c r="B220" s="52">
        <v>1.181401E8</v>
      </c>
      <c r="C220" s="138" t="s">
        <v>1413</v>
      </c>
      <c r="D220" s="52">
        <v>3.64</v>
      </c>
      <c r="E220" s="123" t="s">
        <v>50</v>
      </c>
      <c r="F220" s="137">
        <v>2018.0</v>
      </c>
      <c r="G220" s="115" t="s">
        <v>1398</v>
      </c>
      <c r="H220" s="115" t="s">
        <v>52</v>
      </c>
      <c r="I220" s="115" t="s">
        <v>1197</v>
      </c>
      <c r="J220" s="115" t="s">
        <v>1407</v>
      </c>
      <c r="K220" s="115">
        <v>8.0</v>
      </c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</row>
    <row r="221">
      <c r="A221" s="115">
        <v>216.0</v>
      </c>
      <c r="B221" s="52">
        <v>1.18140006E8</v>
      </c>
      <c r="C221" s="138" t="s">
        <v>1414</v>
      </c>
      <c r="D221" s="52">
        <v>2.97</v>
      </c>
      <c r="E221" s="123" t="s">
        <v>50</v>
      </c>
      <c r="F221" s="137">
        <v>2018.0</v>
      </c>
      <c r="G221" s="115" t="s">
        <v>1398</v>
      </c>
      <c r="H221" s="115" t="s">
        <v>51</v>
      </c>
      <c r="I221" s="115" t="s">
        <v>1197</v>
      </c>
      <c r="J221" s="115" t="s">
        <v>1407</v>
      </c>
      <c r="K221" s="115">
        <v>8.0</v>
      </c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</row>
    <row r="222">
      <c r="A222" s="115">
        <v>217.0</v>
      </c>
      <c r="B222" s="52">
        <v>1.18140052E8</v>
      </c>
      <c r="C222" s="138" t="s">
        <v>1415</v>
      </c>
      <c r="D222" s="52">
        <v>3.34</v>
      </c>
      <c r="E222" s="123" t="s">
        <v>50</v>
      </c>
      <c r="F222" s="137">
        <v>2018.0</v>
      </c>
      <c r="G222" s="115" t="s">
        <v>1398</v>
      </c>
      <c r="H222" s="115" t="s">
        <v>52</v>
      </c>
      <c r="I222" s="115" t="s">
        <v>1197</v>
      </c>
      <c r="J222" s="115" t="s">
        <v>1407</v>
      </c>
      <c r="K222" s="115">
        <v>8.0</v>
      </c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</row>
    <row r="223">
      <c r="A223" s="115">
        <v>218.0</v>
      </c>
      <c r="B223" s="52">
        <v>1.4116086E7</v>
      </c>
      <c r="C223" s="138" t="s">
        <v>1416</v>
      </c>
      <c r="D223" s="52">
        <v>2.93</v>
      </c>
      <c r="E223" s="123" t="s">
        <v>50</v>
      </c>
      <c r="F223" s="137">
        <v>2016.0</v>
      </c>
      <c r="G223" s="115" t="s">
        <v>1398</v>
      </c>
      <c r="H223" s="115" t="s">
        <v>51</v>
      </c>
      <c r="I223" s="115" t="s">
        <v>1197</v>
      </c>
      <c r="J223" s="115" t="s">
        <v>1185</v>
      </c>
      <c r="K223" s="115">
        <v>12.0</v>
      </c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</row>
    <row r="224">
      <c r="A224" s="115">
        <v>219.0</v>
      </c>
      <c r="B224" s="52">
        <v>1.18140016E8</v>
      </c>
      <c r="C224" s="138" t="s">
        <v>1417</v>
      </c>
      <c r="D224" s="52">
        <v>3.27</v>
      </c>
      <c r="E224" s="123" t="s">
        <v>50</v>
      </c>
      <c r="F224" s="137">
        <v>2018.0</v>
      </c>
      <c r="G224" s="115" t="s">
        <v>1398</v>
      </c>
      <c r="H224" s="115" t="s">
        <v>52</v>
      </c>
      <c r="I224" s="115" t="s">
        <v>1197</v>
      </c>
      <c r="J224" s="115" t="s">
        <v>1407</v>
      </c>
      <c r="K224" s="115">
        <v>8.0</v>
      </c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</row>
    <row r="225">
      <c r="A225" s="115">
        <v>220.0</v>
      </c>
      <c r="B225" s="52">
        <v>1.18140045E8</v>
      </c>
      <c r="C225" s="138" t="s">
        <v>1418</v>
      </c>
      <c r="D225" s="52">
        <v>3.13</v>
      </c>
      <c r="E225" s="123" t="s">
        <v>50</v>
      </c>
      <c r="F225" s="137">
        <v>2018.0</v>
      </c>
      <c r="G225" s="115" t="s">
        <v>1398</v>
      </c>
      <c r="H225" s="115" t="s">
        <v>52</v>
      </c>
      <c r="I225" s="115" t="s">
        <v>1197</v>
      </c>
      <c r="J225" s="115" t="s">
        <v>1407</v>
      </c>
      <c r="K225" s="115">
        <v>8.0</v>
      </c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</row>
    <row r="226">
      <c r="A226" s="115">
        <v>221.0</v>
      </c>
      <c r="B226" s="52">
        <v>1.18140067E8</v>
      </c>
      <c r="C226" s="138" t="s">
        <v>1419</v>
      </c>
      <c r="D226" s="52">
        <v>3.44</v>
      </c>
      <c r="E226" s="123" t="s">
        <v>50</v>
      </c>
      <c r="F226" s="137">
        <v>2018.0</v>
      </c>
      <c r="G226" s="115" t="s">
        <v>1398</v>
      </c>
      <c r="H226" s="115" t="s">
        <v>52</v>
      </c>
      <c r="I226" s="115" t="s">
        <v>1197</v>
      </c>
      <c r="J226" s="115" t="s">
        <v>1407</v>
      </c>
      <c r="K226" s="115">
        <v>8.0</v>
      </c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</row>
    <row r="227">
      <c r="A227" s="115">
        <v>222.0</v>
      </c>
      <c r="B227" s="52">
        <v>1.4116079E7</v>
      </c>
      <c r="C227" s="138" t="s">
        <v>1420</v>
      </c>
      <c r="D227" s="52">
        <v>2.76</v>
      </c>
      <c r="E227" s="123" t="s">
        <v>50</v>
      </c>
      <c r="F227" s="137">
        <v>2016.0</v>
      </c>
      <c r="G227" s="115" t="s">
        <v>1398</v>
      </c>
      <c r="H227" s="115" t="s">
        <v>51</v>
      </c>
      <c r="I227" s="115" t="s">
        <v>1197</v>
      </c>
      <c r="J227" s="115" t="s">
        <v>1185</v>
      </c>
      <c r="K227" s="115">
        <v>12.0</v>
      </c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</row>
    <row r="228">
      <c r="A228" s="115">
        <v>223.0</v>
      </c>
      <c r="B228" s="52">
        <v>1.18140172E8</v>
      </c>
      <c r="C228" s="138" t="s">
        <v>1421</v>
      </c>
      <c r="D228" s="52">
        <v>3.46</v>
      </c>
      <c r="E228" s="123" t="s">
        <v>50</v>
      </c>
      <c r="F228" s="137">
        <v>2018.0</v>
      </c>
      <c r="G228" s="115" t="s">
        <v>1398</v>
      </c>
      <c r="H228" s="115" t="s">
        <v>52</v>
      </c>
      <c r="I228" s="115" t="s">
        <v>1197</v>
      </c>
      <c r="J228" s="115" t="s">
        <v>1407</v>
      </c>
      <c r="K228" s="115">
        <v>8.0</v>
      </c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</row>
    <row r="229">
      <c r="A229" s="115">
        <v>224.0</v>
      </c>
      <c r="B229" s="52">
        <v>1.4115017E7</v>
      </c>
      <c r="C229" s="138" t="s">
        <v>1422</v>
      </c>
      <c r="D229" s="52">
        <v>2.38</v>
      </c>
      <c r="E229" s="123" t="s">
        <v>50</v>
      </c>
      <c r="F229" s="115">
        <v>2015.0</v>
      </c>
      <c r="G229" s="115" t="s">
        <v>1423</v>
      </c>
      <c r="H229" s="115" t="s">
        <v>50</v>
      </c>
      <c r="I229" s="115" t="s">
        <v>1199</v>
      </c>
      <c r="J229" s="115" t="s">
        <v>1424</v>
      </c>
      <c r="K229" s="115">
        <v>15.0</v>
      </c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</row>
    <row r="230">
      <c r="A230" s="115">
        <v>225.0</v>
      </c>
      <c r="B230" s="52">
        <v>1.4115047E7</v>
      </c>
      <c r="C230" s="138" t="s">
        <v>1425</v>
      </c>
      <c r="D230" s="52">
        <v>2.44</v>
      </c>
      <c r="E230" s="123" t="s">
        <v>50</v>
      </c>
      <c r="F230" s="115">
        <v>2015.0</v>
      </c>
      <c r="G230" s="115" t="s">
        <v>1423</v>
      </c>
      <c r="H230" s="115" t="s">
        <v>50</v>
      </c>
      <c r="I230" s="115" t="s">
        <v>1199</v>
      </c>
      <c r="J230" s="115" t="s">
        <v>1424</v>
      </c>
      <c r="K230" s="115">
        <v>15.0</v>
      </c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</row>
    <row r="231">
      <c r="A231" s="115">
        <v>226.0</v>
      </c>
      <c r="B231" s="52">
        <v>1.4115063E7</v>
      </c>
      <c r="C231" s="138" t="s">
        <v>1426</v>
      </c>
      <c r="D231" s="52">
        <v>2.38</v>
      </c>
      <c r="E231" s="123" t="s">
        <v>50</v>
      </c>
      <c r="F231" s="115">
        <v>2015.0</v>
      </c>
      <c r="G231" s="115" t="s">
        <v>1427</v>
      </c>
      <c r="H231" s="115" t="s">
        <v>50</v>
      </c>
      <c r="I231" s="115" t="s">
        <v>1199</v>
      </c>
      <c r="J231" s="115" t="s">
        <v>1424</v>
      </c>
      <c r="K231" s="115">
        <v>15.0</v>
      </c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</row>
    <row r="232">
      <c r="A232" s="115">
        <v>227.0</v>
      </c>
      <c r="B232" s="52">
        <v>1.4117014E7</v>
      </c>
      <c r="C232" s="138" t="s">
        <v>1428</v>
      </c>
      <c r="D232" s="52">
        <v>2.94</v>
      </c>
      <c r="E232" s="123" t="s">
        <v>50</v>
      </c>
      <c r="F232" s="115">
        <v>2017.0</v>
      </c>
      <c r="G232" s="115" t="s">
        <v>1423</v>
      </c>
      <c r="H232" s="115" t="s">
        <v>51</v>
      </c>
      <c r="I232" s="115" t="s">
        <v>1199</v>
      </c>
      <c r="J232" s="115" t="s">
        <v>1168</v>
      </c>
      <c r="K232" s="115">
        <v>11.0</v>
      </c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</row>
    <row r="233">
      <c r="A233" s="115">
        <v>228.0</v>
      </c>
      <c r="B233" s="52">
        <v>1.4117017E7</v>
      </c>
      <c r="C233" s="138" t="s">
        <v>1429</v>
      </c>
      <c r="D233" s="52">
        <v>2.69</v>
      </c>
      <c r="E233" s="123" t="s">
        <v>50</v>
      </c>
      <c r="F233" s="115">
        <v>2017.0</v>
      </c>
      <c r="G233" s="115" t="s">
        <v>1423</v>
      </c>
      <c r="H233" s="115" t="s">
        <v>50</v>
      </c>
      <c r="I233" s="115" t="s">
        <v>1199</v>
      </c>
      <c r="J233" s="115" t="s">
        <v>1168</v>
      </c>
      <c r="K233" s="115">
        <v>11.0</v>
      </c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</row>
    <row r="234">
      <c r="A234" s="115">
        <v>229.0</v>
      </c>
      <c r="B234" s="52">
        <v>1.411703E7</v>
      </c>
      <c r="C234" s="138" t="s">
        <v>1430</v>
      </c>
      <c r="D234" s="52">
        <v>3.41</v>
      </c>
      <c r="E234" s="123" t="s">
        <v>50</v>
      </c>
      <c r="F234" s="115">
        <v>2017.0</v>
      </c>
      <c r="G234" s="115" t="s">
        <v>1423</v>
      </c>
      <c r="H234" s="115" t="s">
        <v>52</v>
      </c>
      <c r="I234" s="115" t="s">
        <v>1199</v>
      </c>
      <c r="J234" s="115" t="s">
        <v>1168</v>
      </c>
      <c r="K234" s="115">
        <v>11.0</v>
      </c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</row>
    <row r="235">
      <c r="A235" s="115">
        <v>230.0</v>
      </c>
      <c r="B235" s="52">
        <v>1.4117031E7</v>
      </c>
      <c r="C235" s="138" t="s">
        <v>1431</v>
      </c>
      <c r="D235" s="52">
        <v>3.05</v>
      </c>
      <c r="E235" s="123" t="s">
        <v>50</v>
      </c>
      <c r="F235" s="115">
        <v>2017.0</v>
      </c>
      <c r="G235" s="115" t="s">
        <v>1423</v>
      </c>
      <c r="H235" s="115" t="s">
        <v>52</v>
      </c>
      <c r="I235" s="115" t="s">
        <v>1199</v>
      </c>
      <c r="J235" s="115" t="s">
        <v>1168</v>
      </c>
      <c r="K235" s="115">
        <v>11.0</v>
      </c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</row>
    <row r="236">
      <c r="A236" s="115">
        <v>231.0</v>
      </c>
      <c r="B236" s="52">
        <v>1.411704E7</v>
      </c>
      <c r="C236" s="138" t="s">
        <v>1432</v>
      </c>
      <c r="D236" s="52">
        <v>2.8</v>
      </c>
      <c r="E236" s="123" t="s">
        <v>50</v>
      </c>
      <c r="F236" s="115">
        <v>2017.0</v>
      </c>
      <c r="G236" s="115" t="s">
        <v>1423</v>
      </c>
      <c r="H236" s="115" t="s">
        <v>51</v>
      </c>
      <c r="I236" s="115" t="s">
        <v>1199</v>
      </c>
      <c r="J236" s="115" t="s">
        <v>1168</v>
      </c>
      <c r="K236" s="115">
        <v>11.0</v>
      </c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</row>
    <row r="237">
      <c r="A237" s="115">
        <v>232.0</v>
      </c>
      <c r="B237" s="52">
        <v>1.411712E7</v>
      </c>
      <c r="C237" s="138" t="s">
        <v>1433</v>
      </c>
      <c r="D237" s="52">
        <v>2.94</v>
      </c>
      <c r="E237" s="123" t="s">
        <v>50</v>
      </c>
      <c r="F237" s="115">
        <v>2017.0</v>
      </c>
      <c r="G237" s="115" t="s">
        <v>1423</v>
      </c>
      <c r="H237" s="115" t="s">
        <v>51</v>
      </c>
      <c r="I237" s="115" t="s">
        <v>1199</v>
      </c>
      <c r="J237" s="115" t="s">
        <v>1168</v>
      </c>
      <c r="K237" s="115">
        <v>11.0</v>
      </c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</row>
    <row r="238">
      <c r="A238" s="115">
        <v>233.0</v>
      </c>
      <c r="B238" s="52">
        <v>1.4117122E7</v>
      </c>
      <c r="C238" s="138" t="s">
        <v>1434</v>
      </c>
      <c r="D238" s="52">
        <v>2.76</v>
      </c>
      <c r="E238" s="123" t="s">
        <v>50</v>
      </c>
      <c r="F238" s="115">
        <v>2017.0</v>
      </c>
      <c r="G238" s="115" t="s">
        <v>1423</v>
      </c>
      <c r="H238" s="115" t="s">
        <v>51</v>
      </c>
      <c r="I238" s="115" t="s">
        <v>1199</v>
      </c>
      <c r="J238" s="115" t="s">
        <v>1168</v>
      </c>
      <c r="K238" s="115">
        <v>11.0</v>
      </c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</row>
    <row r="239">
      <c r="A239" s="115">
        <v>234.0</v>
      </c>
      <c r="B239" s="52">
        <v>1.4117132E7</v>
      </c>
      <c r="C239" s="138" t="s">
        <v>1435</v>
      </c>
      <c r="D239" s="52">
        <v>3.02</v>
      </c>
      <c r="E239" s="123" t="s">
        <v>50</v>
      </c>
      <c r="F239" s="115">
        <v>2017.0</v>
      </c>
      <c r="G239" s="115" t="s">
        <v>1423</v>
      </c>
      <c r="H239" s="115" t="s">
        <v>52</v>
      </c>
      <c r="I239" s="115" t="s">
        <v>1199</v>
      </c>
      <c r="J239" s="115" t="s">
        <v>1168</v>
      </c>
      <c r="K239" s="115">
        <v>11.0</v>
      </c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</row>
    <row r="240">
      <c r="A240" s="115">
        <v>235.0</v>
      </c>
      <c r="B240" s="52">
        <v>1.4117137E7</v>
      </c>
      <c r="C240" s="138" t="s">
        <v>1436</v>
      </c>
      <c r="D240" s="52">
        <v>3.15</v>
      </c>
      <c r="E240" s="123" t="s">
        <v>50</v>
      </c>
      <c r="F240" s="115">
        <v>2017.0</v>
      </c>
      <c r="G240" s="115" t="s">
        <v>1423</v>
      </c>
      <c r="H240" s="115" t="s">
        <v>52</v>
      </c>
      <c r="I240" s="115" t="s">
        <v>1199</v>
      </c>
      <c r="J240" s="115" t="s">
        <v>1168</v>
      </c>
      <c r="K240" s="115">
        <v>11.0</v>
      </c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</row>
    <row r="241">
      <c r="A241" s="115">
        <v>236.0</v>
      </c>
      <c r="B241" s="52">
        <v>1.4117141E7</v>
      </c>
      <c r="C241" s="138" t="s">
        <v>1437</v>
      </c>
      <c r="D241" s="52">
        <v>3.25</v>
      </c>
      <c r="E241" s="123" t="s">
        <v>50</v>
      </c>
      <c r="F241" s="115">
        <v>2017.0</v>
      </c>
      <c r="G241" s="115" t="s">
        <v>1423</v>
      </c>
      <c r="H241" s="115" t="s">
        <v>52</v>
      </c>
      <c r="I241" s="115" t="s">
        <v>1199</v>
      </c>
      <c r="J241" s="115" t="s">
        <v>1168</v>
      </c>
      <c r="K241" s="115">
        <v>11.0</v>
      </c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</row>
    <row r="242">
      <c r="A242" s="115">
        <v>237.0</v>
      </c>
      <c r="B242" s="52">
        <v>1.18140001E8</v>
      </c>
      <c r="C242" s="138" t="s">
        <v>1438</v>
      </c>
      <c r="D242" s="52">
        <v>3.52</v>
      </c>
      <c r="E242" s="123" t="s">
        <v>50</v>
      </c>
      <c r="F242" s="115">
        <v>2018.0</v>
      </c>
      <c r="G242" s="115" t="s">
        <v>1423</v>
      </c>
      <c r="H242" s="115" t="s">
        <v>52</v>
      </c>
      <c r="I242" s="115" t="s">
        <v>1199</v>
      </c>
      <c r="J242" s="115" t="s">
        <v>1347</v>
      </c>
      <c r="K242" s="115">
        <v>9.0</v>
      </c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</row>
    <row r="243">
      <c r="A243" s="115">
        <v>238.0</v>
      </c>
      <c r="B243" s="52">
        <v>1.18140003E8</v>
      </c>
      <c r="C243" s="138" t="s">
        <v>1439</v>
      </c>
      <c r="D243" s="52">
        <v>3.33</v>
      </c>
      <c r="E243" s="123" t="s">
        <v>50</v>
      </c>
      <c r="F243" s="115">
        <v>2018.0</v>
      </c>
      <c r="G243" s="115" t="s">
        <v>1423</v>
      </c>
      <c r="H243" s="115" t="s">
        <v>52</v>
      </c>
      <c r="I243" s="115" t="s">
        <v>1199</v>
      </c>
      <c r="J243" s="115" t="s">
        <v>1347</v>
      </c>
      <c r="K243" s="115">
        <v>9.0</v>
      </c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</row>
    <row r="244">
      <c r="A244" s="115">
        <v>239.0</v>
      </c>
      <c r="B244" s="52">
        <v>1.18140007E8</v>
      </c>
      <c r="C244" s="138" t="s">
        <v>1440</v>
      </c>
      <c r="D244" s="52">
        <v>3.65</v>
      </c>
      <c r="E244" s="123" t="s">
        <v>50</v>
      </c>
      <c r="F244" s="115">
        <v>2018.0</v>
      </c>
      <c r="G244" s="115" t="s">
        <v>1423</v>
      </c>
      <c r="H244" s="115" t="s">
        <v>52</v>
      </c>
      <c r="I244" s="115" t="s">
        <v>1199</v>
      </c>
      <c r="J244" s="115" t="s">
        <v>1347</v>
      </c>
      <c r="K244" s="115">
        <v>9.0</v>
      </c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</row>
    <row r="245">
      <c r="A245" s="115">
        <v>240.0</v>
      </c>
      <c r="B245" s="52">
        <v>1.18140011E8</v>
      </c>
      <c r="C245" s="138" t="s">
        <v>1441</v>
      </c>
      <c r="D245" s="52">
        <v>3.27</v>
      </c>
      <c r="E245" s="123" t="s">
        <v>50</v>
      </c>
      <c r="F245" s="115">
        <v>2018.0</v>
      </c>
      <c r="G245" s="115" t="s">
        <v>1423</v>
      </c>
      <c r="H245" s="115" t="s">
        <v>52</v>
      </c>
      <c r="I245" s="115" t="s">
        <v>1199</v>
      </c>
      <c r="J245" s="115" t="s">
        <v>1347</v>
      </c>
      <c r="K245" s="115">
        <v>9.0</v>
      </c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</row>
    <row r="246">
      <c r="A246" s="115">
        <v>241.0</v>
      </c>
      <c r="B246" s="52">
        <v>1.18140047E8</v>
      </c>
      <c r="C246" s="138" t="s">
        <v>1442</v>
      </c>
      <c r="D246" s="52">
        <v>3.15</v>
      </c>
      <c r="E246" s="123" t="s">
        <v>50</v>
      </c>
      <c r="F246" s="115">
        <v>2018.0</v>
      </c>
      <c r="G246" s="115" t="s">
        <v>1423</v>
      </c>
      <c r="H246" s="115" t="s">
        <v>52</v>
      </c>
      <c r="I246" s="115" t="s">
        <v>1199</v>
      </c>
      <c r="J246" s="115" t="s">
        <v>1347</v>
      </c>
      <c r="K246" s="115">
        <v>9.0</v>
      </c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</row>
    <row r="247">
      <c r="A247" s="115">
        <v>242.0</v>
      </c>
      <c r="B247" s="52">
        <v>1.18140048E8</v>
      </c>
      <c r="C247" s="138" t="s">
        <v>1443</v>
      </c>
      <c r="D247" s="52">
        <v>3.38</v>
      </c>
      <c r="E247" s="123" t="s">
        <v>50</v>
      </c>
      <c r="F247" s="115">
        <v>2018.0</v>
      </c>
      <c r="G247" s="115" t="s">
        <v>1423</v>
      </c>
      <c r="H247" s="115" t="s">
        <v>52</v>
      </c>
      <c r="I247" s="115" t="s">
        <v>1199</v>
      </c>
      <c r="J247" s="115" t="s">
        <v>1347</v>
      </c>
      <c r="K247" s="115">
        <v>9.0</v>
      </c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</row>
    <row r="248">
      <c r="A248" s="115">
        <v>243.0</v>
      </c>
      <c r="B248" s="52">
        <v>1.18140055E8</v>
      </c>
      <c r="C248" s="138" t="s">
        <v>1444</v>
      </c>
      <c r="D248" s="52">
        <v>3.66</v>
      </c>
      <c r="E248" s="123" t="s">
        <v>50</v>
      </c>
      <c r="F248" s="115">
        <v>2018.0</v>
      </c>
      <c r="G248" s="115" t="s">
        <v>1423</v>
      </c>
      <c r="H248" s="115" t="s">
        <v>52</v>
      </c>
      <c r="I248" s="115" t="s">
        <v>1199</v>
      </c>
      <c r="J248" s="115" t="s">
        <v>1347</v>
      </c>
      <c r="K248" s="115">
        <v>9.0</v>
      </c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</row>
    <row r="249">
      <c r="A249" s="115">
        <v>244.0</v>
      </c>
      <c r="B249" s="52">
        <v>1.18140058E8</v>
      </c>
      <c r="C249" s="138" t="s">
        <v>1445</v>
      </c>
      <c r="D249" s="52">
        <v>3.82</v>
      </c>
      <c r="E249" s="123" t="s">
        <v>50</v>
      </c>
      <c r="F249" s="115">
        <v>2018.0</v>
      </c>
      <c r="G249" s="115" t="s">
        <v>1423</v>
      </c>
      <c r="H249" s="115" t="s">
        <v>52</v>
      </c>
      <c r="I249" s="115" t="s">
        <v>1199</v>
      </c>
      <c r="J249" s="115" t="s">
        <v>1347</v>
      </c>
      <c r="K249" s="115">
        <v>9.0</v>
      </c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</row>
    <row r="250">
      <c r="A250" s="115">
        <v>245.0</v>
      </c>
      <c r="B250" s="52">
        <v>1.18140062E8</v>
      </c>
      <c r="C250" s="138" t="s">
        <v>1446</v>
      </c>
      <c r="D250" s="52">
        <v>3.74</v>
      </c>
      <c r="E250" s="123" t="s">
        <v>50</v>
      </c>
      <c r="F250" s="115">
        <v>2018.0</v>
      </c>
      <c r="G250" s="115" t="s">
        <v>1423</v>
      </c>
      <c r="H250" s="115" t="s">
        <v>52</v>
      </c>
      <c r="I250" s="115" t="s">
        <v>1199</v>
      </c>
      <c r="J250" s="115" t="s">
        <v>1347</v>
      </c>
      <c r="K250" s="115">
        <v>9.0</v>
      </c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</row>
    <row r="251">
      <c r="A251" s="115">
        <v>246.0</v>
      </c>
      <c r="B251" s="52">
        <v>1.18140065E8</v>
      </c>
      <c r="C251" s="138" t="s">
        <v>1447</v>
      </c>
      <c r="D251" s="52">
        <v>2.83</v>
      </c>
      <c r="E251" s="123" t="s">
        <v>50</v>
      </c>
      <c r="F251" s="115">
        <v>2018.0</v>
      </c>
      <c r="G251" s="115" t="s">
        <v>1423</v>
      </c>
      <c r="H251" s="115" t="s">
        <v>52</v>
      </c>
      <c r="I251" s="115" t="s">
        <v>1199</v>
      </c>
      <c r="J251" s="115" t="s">
        <v>1347</v>
      </c>
      <c r="K251" s="115">
        <v>9.0</v>
      </c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</row>
    <row r="252">
      <c r="A252" s="115">
        <v>247.0</v>
      </c>
      <c r="B252" s="52">
        <v>1.18140073E8</v>
      </c>
      <c r="C252" s="138" t="s">
        <v>1448</v>
      </c>
      <c r="D252" s="52">
        <v>3.19</v>
      </c>
      <c r="E252" s="123" t="s">
        <v>50</v>
      </c>
      <c r="F252" s="115">
        <v>2018.0</v>
      </c>
      <c r="G252" s="115" t="s">
        <v>1423</v>
      </c>
      <c r="H252" s="115" t="s">
        <v>52</v>
      </c>
      <c r="I252" s="115" t="s">
        <v>1199</v>
      </c>
      <c r="J252" s="115" t="s">
        <v>1347</v>
      </c>
      <c r="K252" s="115">
        <v>9.0</v>
      </c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</row>
    <row r="253">
      <c r="A253" s="115">
        <v>248.0</v>
      </c>
      <c r="B253" s="52">
        <v>1.18140077E8</v>
      </c>
      <c r="C253" s="138" t="s">
        <v>1449</v>
      </c>
      <c r="D253" s="52">
        <v>3.76</v>
      </c>
      <c r="E253" s="123" t="s">
        <v>50</v>
      </c>
      <c r="F253" s="115">
        <v>2018.0</v>
      </c>
      <c r="G253" s="115" t="s">
        <v>1423</v>
      </c>
      <c r="H253" s="115" t="s">
        <v>52</v>
      </c>
      <c r="I253" s="115" t="s">
        <v>1199</v>
      </c>
      <c r="J253" s="115" t="s">
        <v>1347</v>
      </c>
      <c r="K253" s="115">
        <v>9.0</v>
      </c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</row>
    <row r="254">
      <c r="A254" s="115">
        <v>249.0</v>
      </c>
      <c r="B254" s="52">
        <v>1.18140095E8</v>
      </c>
      <c r="C254" s="138" t="s">
        <v>1450</v>
      </c>
      <c r="D254" s="52">
        <v>3.4</v>
      </c>
      <c r="E254" s="123" t="s">
        <v>50</v>
      </c>
      <c r="F254" s="115">
        <v>2018.0</v>
      </c>
      <c r="G254" s="115" t="s">
        <v>1423</v>
      </c>
      <c r="H254" s="115" t="s">
        <v>52</v>
      </c>
      <c r="I254" s="115" t="s">
        <v>1199</v>
      </c>
      <c r="J254" s="115" t="s">
        <v>1347</v>
      </c>
      <c r="K254" s="115">
        <v>9.0</v>
      </c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</row>
    <row r="255">
      <c r="A255" s="115">
        <v>250.0</v>
      </c>
      <c r="B255" s="52">
        <v>1.18140099E8</v>
      </c>
      <c r="C255" s="138" t="s">
        <v>1451</v>
      </c>
      <c r="D255" s="52">
        <v>3.52</v>
      </c>
      <c r="E255" s="123" t="s">
        <v>50</v>
      </c>
      <c r="F255" s="115">
        <v>2018.0</v>
      </c>
      <c r="G255" s="115" t="s">
        <v>1423</v>
      </c>
      <c r="H255" s="115" t="s">
        <v>52</v>
      </c>
      <c r="I255" s="115" t="s">
        <v>1199</v>
      </c>
      <c r="J255" s="115" t="s">
        <v>1347</v>
      </c>
      <c r="K255" s="115">
        <v>9.0</v>
      </c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</row>
    <row r="256">
      <c r="A256" s="115">
        <v>251.0</v>
      </c>
      <c r="B256" s="52">
        <v>1.18140102E8</v>
      </c>
      <c r="C256" s="138" t="s">
        <v>1452</v>
      </c>
      <c r="D256" s="52">
        <v>3.72</v>
      </c>
      <c r="E256" s="123" t="s">
        <v>50</v>
      </c>
      <c r="F256" s="115">
        <v>2018.0</v>
      </c>
      <c r="G256" s="115" t="s">
        <v>1423</v>
      </c>
      <c r="H256" s="115" t="s">
        <v>52</v>
      </c>
      <c r="I256" s="115" t="s">
        <v>1199</v>
      </c>
      <c r="J256" s="115" t="s">
        <v>1347</v>
      </c>
      <c r="K256" s="115">
        <v>9.0</v>
      </c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</row>
    <row r="257">
      <c r="A257" s="115">
        <v>252.0</v>
      </c>
      <c r="B257" s="52">
        <v>1.18140103E8</v>
      </c>
      <c r="C257" s="138" t="s">
        <v>1453</v>
      </c>
      <c r="D257" s="52">
        <v>3.17</v>
      </c>
      <c r="E257" s="123" t="s">
        <v>50</v>
      </c>
      <c r="F257" s="115">
        <v>2018.0</v>
      </c>
      <c r="G257" s="115" t="s">
        <v>1423</v>
      </c>
      <c r="H257" s="115" t="s">
        <v>52</v>
      </c>
      <c r="I257" s="115" t="s">
        <v>1199</v>
      </c>
      <c r="J257" s="115" t="s">
        <v>1347</v>
      </c>
      <c r="K257" s="115">
        <v>9.0</v>
      </c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</row>
    <row r="258">
      <c r="A258" s="115">
        <v>253.0</v>
      </c>
      <c r="B258" s="52">
        <v>1.18140105E8</v>
      </c>
      <c r="C258" s="138" t="s">
        <v>1454</v>
      </c>
      <c r="D258" s="52">
        <v>3.55</v>
      </c>
      <c r="E258" s="123" t="s">
        <v>50</v>
      </c>
      <c r="F258" s="115">
        <v>2018.0</v>
      </c>
      <c r="G258" s="115" t="s">
        <v>1423</v>
      </c>
      <c r="H258" s="115" t="s">
        <v>52</v>
      </c>
      <c r="I258" s="115" t="s">
        <v>1199</v>
      </c>
      <c r="J258" s="115" t="s">
        <v>1347</v>
      </c>
      <c r="K258" s="115">
        <v>9.0</v>
      </c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</row>
    <row r="259">
      <c r="A259" s="115">
        <v>254.0</v>
      </c>
      <c r="B259" s="52">
        <v>1.18140106E8</v>
      </c>
      <c r="C259" s="138" t="s">
        <v>1455</v>
      </c>
      <c r="D259" s="52">
        <v>2.97</v>
      </c>
      <c r="E259" s="123" t="s">
        <v>50</v>
      </c>
      <c r="F259" s="115">
        <v>2018.0</v>
      </c>
      <c r="G259" s="115" t="s">
        <v>1423</v>
      </c>
      <c r="H259" s="115" t="s">
        <v>51</v>
      </c>
      <c r="I259" s="115" t="s">
        <v>1199</v>
      </c>
      <c r="J259" s="115" t="s">
        <v>1347</v>
      </c>
      <c r="K259" s="115">
        <v>9.0</v>
      </c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</row>
    <row r="260">
      <c r="A260" s="115">
        <v>255.0</v>
      </c>
      <c r="B260" s="52">
        <v>1.18140108E8</v>
      </c>
      <c r="C260" s="138" t="s">
        <v>1456</v>
      </c>
      <c r="D260" s="52">
        <v>3.51</v>
      </c>
      <c r="E260" s="123" t="s">
        <v>50</v>
      </c>
      <c r="F260" s="115">
        <v>2018.0</v>
      </c>
      <c r="G260" s="115" t="s">
        <v>1423</v>
      </c>
      <c r="H260" s="115" t="s">
        <v>52</v>
      </c>
      <c r="I260" s="115" t="s">
        <v>1199</v>
      </c>
      <c r="J260" s="115" t="s">
        <v>1347</v>
      </c>
      <c r="K260" s="115">
        <v>9.0</v>
      </c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</row>
    <row r="261">
      <c r="A261" s="115">
        <v>256.0</v>
      </c>
      <c r="B261" s="52">
        <v>1.1814011E8</v>
      </c>
      <c r="C261" s="138" t="s">
        <v>1457</v>
      </c>
      <c r="D261" s="52">
        <v>3.19</v>
      </c>
      <c r="E261" s="123" t="s">
        <v>50</v>
      </c>
      <c r="F261" s="115">
        <v>2018.0</v>
      </c>
      <c r="G261" s="115" t="s">
        <v>1423</v>
      </c>
      <c r="H261" s="115" t="s">
        <v>52</v>
      </c>
      <c r="I261" s="115" t="s">
        <v>1199</v>
      </c>
      <c r="J261" s="115" t="s">
        <v>1347</v>
      </c>
      <c r="K261" s="115">
        <v>9.0</v>
      </c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</row>
    <row r="262">
      <c r="A262" s="115">
        <v>257.0</v>
      </c>
      <c r="B262" s="52">
        <v>1.18140124E8</v>
      </c>
      <c r="C262" s="138" t="s">
        <v>1458</v>
      </c>
      <c r="D262" s="52">
        <v>3.24</v>
      </c>
      <c r="E262" s="123" t="s">
        <v>50</v>
      </c>
      <c r="F262" s="115">
        <v>2018.0</v>
      </c>
      <c r="G262" s="115" t="s">
        <v>1423</v>
      </c>
      <c r="H262" s="115" t="s">
        <v>52</v>
      </c>
      <c r="I262" s="115" t="s">
        <v>1199</v>
      </c>
      <c r="J262" s="115" t="s">
        <v>1347</v>
      </c>
      <c r="K262" s="115">
        <v>9.0</v>
      </c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</row>
    <row r="263">
      <c r="A263" s="115">
        <v>258.0</v>
      </c>
      <c r="B263" s="52">
        <v>1.18140127E8</v>
      </c>
      <c r="C263" s="138" t="s">
        <v>1459</v>
      </c>
      <c r="D263" s="52">
        <v>3.34</v>
      </c>
      <c r="E263" s="123" t="s">
        <v>50</v>
      </c>
      <c r="F263" s="115">
        <v>2018.0</v>
      </c>
      <c r="G263" s="115" t="s">
        <v>1423</v>
      </c>
      <c r="H263" s="115" t="s">
        <v>52</v>
      </c>
      <c r="I263" s="115" t="s">
        <v>1199</v>
      </c>
      <c r="J263" s="115" t="s">
        <v>1347</v>
      </c>
      <c r="K263" s="115">
        <v>9.0</v>
      </c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</row>
    <row r="264">
      <c r="A264" s="115">
        <v>259.0</v>
      </c>
      <c r="B264" s="52">
        <v>1.18140156E8</v>
      </c>
      <c r="C264" s="138" t="s">
        <v>1460</v>
      </c>
      <c r="D264" s="52">
        <v>3.34</v>
      </c>
      <c r="E264" s="123" t="s">
        <v>50</v>
      </c>
      <c r="F264" s="115">
        <v>2018.0</v>
      </c>
      <c r="G264" s="115" t="s">
        <v>1423</v>
      </c>
      <c r="H264" s="115" t="s">
        <v>52</v>
      </c>
      <c r="I264" s="115" t="s">
        <v>1199</v>
      </c>
      <c r="J264" s="115" t="s">
        <v>1347</v>
      </c>
      <c r="K264" s="115">
        <v>9.0</v>
      </c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</row>
    <row r="265">
      <c r="A265" s="115">
        <v>260.0</v>
      </c>
      <c r="B265" s="52">
        <v>1.18140169E8</v>
      </c>
      <c r="C265" s="138" t="s">
        <v>1461</v>
      </c>
      <c r="D265" s="52">
        <v>3.21</v>
      </c>
      <c r="E265" s="123" t="s">
        <v>50</v>
      </c>
      <c r="F265" s="115">
        <v>2018.0</v>
      </c>
      <c r="G265" s="115" t="s">
        <v>1423</v>
      </c>
      <c r="H265" s="115" t="s">
        <v>52</v>
      </c>
      <c r="I265" s="115" t="s">
        <v>1199</v>
      </c>
      <c r="J265" s="115" t="s">
        <v>1347</v>
      </c>
      <c r="K265" s="115">
        <v>9.0</v>
      </c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</row>
    <row r="266">
      <c r="A266" s="115">
        <v>261.0</v>
      </c>
      <c r="B266" s="52">
        <v>1.18140197E8</v>
      </c>
      <c r="C266" s="138" t="s">
        <v>1462</v>
      </c>
      <c r="D266" s="52">
        <v>3.05</v>
      </c>
      <c r="E266" s="123" t="s">
        <v>50</v>
      </c>
      <c r="F266" s="115">
        <v>2018.0</v>
      </c>
      <c r="G266" s="115" t="s">
        <v>1423</v>
      </c>
      <c r="H266" s="115" t="s">
        <v>52</v>
      </c>
      <c r="I266" s="115" t="s">
        <v>1199</v>
      </c>
      <c r="J266" s="115" t="s">
        <v>1347</v>
      </c>
      <c r="K266" s="115">
        <v>9.0</v>
      </c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</row>
    <row r="267">
      <c r="A267" s="115">
        <v>262.0</v>
      </c>
      <c r="B267" s="52">
        <v>1.19140027E8</v>
      </c>
      <c r="C267" s="138" t="s">
        <v>1463</v>
      </c>
      <c r="D267" s="52">
        <v>3.77</v>
      </c>
      <c r="E267" s="123" t="s">
        <v>50</v>
      </c>
      <c r="F267" s="137">
        <v>2019.0</v>
      </c>
      <c r="G267" s="115" t="s">
        <v>1423</v>
      </c>
      <c r="H267" s="115" t="s">
        <v>53</v>
      </c>
      <c r="I267" s="115" t="s">
        <v>1199</v>
      </c>
      <c r="J267" s="115" t="s">
        <v>1464</v>
      </c>
      <c r="K267" s="115">
        <v>7.0</v>
      </c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</row>
    <row r="268">
      <c r="A268" s="115">
        <v>263.0</v>
      </c>
      <c r="B268" s="52">
        <v>1.18140136E8</v>
      </c>
      <c r="C268" s="138" t="s">
        <v>1465</v>
      </c>
      <c r="D268" s="52">
        <v>3.91</v>
      </c>
      <c r="E268" s="123" t="s">
        <v>50</v>
      </c>
      <c r="F268" s="137">
        <v>2018.0</v>
      </c>
      <c r="G268" s="129">
        <v>45017.0</v>
      </c>
      <c r="H268" s="115" t="s">
        <v>53</v>
      </c>
      <c r="I268" s="115" t="s">
        <v>1201</v>
      </c>
      <c r="J268" s="115" t="s">
        <v>1466</v>
      </c>
      <c r="K268" s="115">
        <v>10.0</v>
      </c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</row>
    <row r="269" ht="14.25" customHeight="1">
      <c r="A269" s="115">
        <v>264.0</v>
      </c>
      <c r="B269" s="52">
        <v>1.1814008E8</v>
      </c>
      <c r="C269" s="138" t="s">
        <v>1467</v>
      </c>
      <c r="D269" s="52">
        <v>3.35</v>
      </c>
      <c r="E269" s="123" t="s">
        <v>50</v>
      </c>
      <c r="F269" s="137">
        <v>2018.0</v>
      </c>
      <c r="G269" s="129">
        <v>45017.0</v>
      </c>
      <c r="H269" s="115" t="s">
        <v>52</v>
      </c>
      <c r="I269" s="115" t="s">
        <v>1201</v>
      </c>
      <c r="J269" s="115" t="s">
        <v>1466</v>
      </c>
      <c r="K269" s="115">
        <v>10.0</v>
      </c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</row>
    <row r="270">
      <c r="A270" s="115">
        <v>265.0</v>
      </c>
      <c r="B270" s="52">
        <v>1.18140041E8</v>
      </c>
      <c r="C270" s="138" t="s">
        <v>1468</v>
      </c>
      <c r="D270" s="52">
        <v>3.16</v>
      </c>
      <c r="E270" s="123" t="s">
        <v>50</v>
      </c>
      <c r="F270" s="137">
        <v>2018.0</v>
      </c>
      <c r="G270" s="129">
        <v>45017.0</v>
      </c>
      <c r="H270" s="115" t="s">
        <v>52</v>
      </c>
      <c r="I270" s="115" t="s">
        <v>1201</v>
      </c>
      <c r="J270" s="115" t="s">
        <v>1466</v>
      </c>
      <c r="K270" s="115">
        <v>10.0</v>
      </c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</row>
    <row r="271">
      <c r="A271" s="115">
        <v>266.0</v>
      </c>
      <c r="B271" s="52">
        <v>1.18140154E8</v>
      </c>
      <c r="C271" s="138" t="s">
        <v>1469</v>
      </c>
      <c r="D271" s="52">
        <v>2.9</v>
      </c>
      <c r="E271" s="123" t="s">
        <v>50</v>
      </c>
      <c r="F271" s="137">
        <v>2018.0</v>
      </c>
      <c r="G271" s="115" t="s">
        <v>1201</v>
      </c>
      <c r="H271" s="115" t="s">
        <v>51</v>
      </c>
      <c r="I271" s="115" t="s">
        <v>1203</v>
      </c>
      <c r="J271" s="115" t="s">
        <v>1470</v>
      </c>
      <c r="K271" s="115">
        <v>10.0</v>
      </c>
      <c r="L271" s="101"/>
      <c r="M271" s="144"/>
      <c r="N271" s="101"/>
      <c r="O271" s="101"/>
      <c r="P271" s="145"/>
      <c r="Q271" s="146"/>
      <c r="R271" s="101"/>
      <c r="S271" s="101"/>
      <c r="T271" s="101"/>
      <c r="U271" s="101"/>
    </row>
    <row r="272">
      <c r="A272" s="115">
        <v>267.0</v>
      </c>
      <c r="B272" s="123">
        <v>1.19140026E8</v>
      </c>
      <c r="C272" s="147" t="s">
        <v>1471</v>
      </c>
      <c r="D272" s="123">
        <v>3.63</v>
      </c>
      <c r="E272" s="123" t="s">
        <v>50</v>
      </c>
      <c r="F272" s="137">
        <v>2019.0</v>
      </c>
      <c r="G272" s="115" t="s">
        <v>1201</v>
      </c>
      <c r="H272" s="115" t="s">
        <v>52</v>
      </c>
      <c r="I272" s="115" t="s">
        <v>1203</v>
      </c>
      <c r="J272" s="115" t="s">
        <v>1472</v>
      </c>
      <c r="K272" s="115">
        <v>8.0</v>
      </c>
      <c r="L272" s="101"/>
      <c r="M272" s="148"/>
      <c r="N272" s="101"/>
      <c r="O272" s="101"/>
      <c r="P272" s="149"/>
      <c r="Q272" s="150"/>
      <c r="R272" s="101"/>
      <c r="S272" s="101"/>
      <c r="T272" s="101"/>
      <c r="U272" s="101"/>
    </row>
    <row r="273">
      <c r="A273" s="115">
        <v>268.0</v>
      </c>
      <c r="B273" s="52">
        <v>1.19140003E8</v>
      </c>
      <c r="C273" s="138" t="s">
        <v>1473</v>
      </c>
      <c r="D273" s="52">
        <v>3.57</v>
      </c>
      <c r="E273" s="123" t="s">
        <v>50</v>
      </c>
      <c r="F273" s="137">
        <v>2019.0</v>
      </c>
      <c r="G273" s="115" t="s">
        <v>1201</v>
      </c>
      <c r="H273" s="115" t="s">
        <v>52</v>
      </c>
      <c r="I273" s="115" t="s">
        <v>1203</v>
      </c>
      <c r="J273" s="115" t="s">
        <v>1472</v>
      </c>
      <c r="K273" s="115">
        <v>8.0</v>
      </c>
      <c r="L273" s="101"/>
      <c r="M273" s="144"/>
      <c r="N273" s="101"/>
      <c r="O273" s="101"/>
      <c r="P273" s="145"/>
      <c r="Q273" s="146"/>
      <c r="R273" s="101"/>
      <c r="S273" s="101"/>
      <c r="T273" s="101"/>
      <c r="U273" s="101"/>
    </row>
    <row r="274">
      <c r="A274" s="115">
        <v>269.0</v>
      </c>
      <c r="B274" s="52">
        <v>1.19140047E8</v>
      </c>
      <c r="C274" s="138" t="s">
        <v>1474</v>
      </c>
      <c r="D274" s="52">
        <v>3.8</v>
      </c>
      <c r="E274" s="123" t="s">
        <v>50</v>
      </c>
      <c r="F274" s="137">
        <v>2019.0</v>
      </c>
      <c r="G274" s="115" t="s">
        <v>1201</v>
      </c>
      <c r="H274" s="115" t="s">
        <v>53</v>
      </c>
      <c r="I274" s="115" t="s">
        <v>1203</v>
      </c>
      <c r="J274" s="115" t="s">
        <v>1472</v>
      </c>
      <c r="K274" s="115">
        <v>8.0</v>
      </c>
      <c r="L274" s="101"/>
      <c r="M274" s="144"/>
      <c r="N274" s="101"/>
      <c r="O274" s="101"/>
      <c r="P274" s="145"/>
      <c r="Q274" s="146"/>
      <c r="R274" s="101"/>
      <c r="S274" s="101"/>
      <c r="T274" s="101"/>
      <c r="U274" s="101"/>
    </row>
    <row r="275">
      <c r="A275" s="115">
        <v>270.0</v>
      </c>
      <c r="B275" s="52">
        <v>1.4116004E7</v>
      </c>
      <c r="C275" s="138" t="s">
        <v>1475</v>
      </c>
      <c r="D275" s="52">
        <v>2.77</v>
      </c>
      <c r="E275" s="123" t="s">
        <v>50</v>
      </c>
      <c r="F275" s="137">
        <v>2016.0</v>
      </c>
      <c r="G275" s="115" t="s">
        <v>1476</v>
      </c>
      <c r="H275" s="115" t="s">
        <v>51</v>
      </c>
      <c r="I275" s="115" t="s">
        <v>1203</v>
      </c>
      <c r="J275" s="115" t="s">
        <v>1477</v>
      </c>
      <c r="K275" s="115">
        <v>13.0</v>
      </c>
      <c r="L275" s="101"/>
      <c r="M275" s="144"/>
      <c r="N275" s="101"/>
      <c r="O275" s="101"/>
      <c r="P275" s="144"/>
      <c r="Q275" s="144"/>
      <c r="R275" s="101"/>
      <c r="S275" s="101"/>
      <c r="T275" s="101"/>
      <c r="U275" s="101"/>
    </row>
    <row r="276">
      <c r="A276" s="115">
        <v>271.0</v>
      </c>
      <c r="B276" s="52">
        <v>1.4116008E7</v>
      </c>
      <c r="C276" s="138" t="s">
        <v>1478</v>
      </c>
      <c r="D276" s="52">
        <v>2.68</v>
      </c>
      <c r="E276" s="123" t="s">
        <v>50</v>
      </c>
      <c r="F276" s="137">
        <v>2016.0</v>
      </c>
      <c r="G276" s="115" t="s">
        <v>1476</v>
      </c>
      <c r="H276" s="115" t="s">
        <v>50</v>
      </c>
      <c r="I276" s="115" t="s">
        <v>1203</v>
      </c>
      <c r="J276" s="115" t="s">
        <v>1477</v>
      </c>
      <c r="K276" s="115">
        <v>13.0</v>
      </c>
      <c r="L276" s="101"/>
      <c r="M276" s="144"/>
      <c r="N276" s="101"/>
      <c r="O276" s="101"/>
      <c r="P276" s="144"/>
      <c r="Q276" s="144"/>
      <c r="R276" s="101"/>
      <c r="S276" s="101"/>
      <c r="T276" s="101"/>
      <c r="U276" s="101"/>
    </row>
    <row r="277">
      <c r="A277" s="115">
        <v>272.0</v>
      </c>
      <c r="B277" s="52">
        <v>1.4116012E7</v>
      </c>
      <c r="C277" s="138" t="s">
        <v>1479</v>
      </c>
      <c r="D277" s="52">
        <v>2.54</v>
      </c>
      <c r="E277" s="123" t="s">
        <v>50</v>
      </c>
      <c r="F277" s="137">
        <v>2016.0</v>
      </c>
      <c r="G277" s="115" t="s">
        <v>1476</v>
      </c>
      <c r="H277" s="115" t="s">
        <v>50</v>
      </c>
      <c r="I277" s="115" t="s">
        <v>1203</v>
      </c>
      <c r="J277" s="115" t="s">
        <v>1477</v>
      </c>
      <c r="K277" s="115">
        <v>13.0</v>
      </c>
      <c r="L277" s="101"/>
      <c r="M277" s="144"/>
      <c r="N277" s="101"/>
      <c r="O277" s="101"/>
      <c r="P277" s="144"/>
      <c r="Q277" s="144"/>
      <c r="R277" s="101"/>
      <c r="S277" s="101"/>
      <c r="T277" s="101"/>
      <c r="U277" s="101"/>
    </row>
    <row r="278">
      <c r="A278" s="115">
        <v>273.0</v>
      </c>
      <c r="B278" s="52">
        <v>1.4116014E7</v>
      </c>
      <c r="C278" s="138" t="s">
        <v>1480</v>
      </c>
      <c r="D278" s="52">
        <v>2.72</v>
      </c>
      <c r="E278" s="123" t="s">
        <v>50</v>
      </c>
      <c r="F278" s="137">
        <v>2016.0</v>
      </c>
      <c r="G278" s="115" t="s">
        <v>1476</v>
      </c>
      <c r="H278" s="115" t="s">
        <v>50</v>
      </c>
      <c r="I278" s="115" t="s">
        <v>1203</v>
      </c>
      <c r="J278" s="115" t="s">
        <v>1477</v>
      </c>
      <c r="K278" s="115">
        <v>13.0</v>
      </c>
      <c r="L278" s="101"/>
      <c r="M278" s="144"/>
      <c r="N278" s="101"/>
      <c r="O278" s="101"/>
      <c r="P278" s="144"/>
      <c r="Q278" s="144"/>
      <c r="R278" s="101"/>
      <c r="S278" s="101"/>
      <c r="T278" s="101"/>
      <c r="U278" s="101"/>
    </row>
    <row r="279">
      <c r="A279" s="115">
        <v>274.0</v>
      </c>
      <c r="B279" s="52">
        <v>1.4116029E7</v>
      </c>
      <c r="C279" s="138" t="s">
        <v>1481</v>
      </c>
      <c r="D279" s="52">
        <v>2.71</v>
      </c>
      <c r="E279" s="123" t="s">
        <v>50</v>
      </c>
      <c r="F279" s="137">
        <v>2016.0</v>
      </c>
      <c r="G279" s="115" t="s">
        <v>1476</v>
      </c>
      <c r="H279" s="115" t="s">
        <v>50</v>
      </c>
      <c r="I279" s="115" t="s">
        <v>1203</v>
      </c>
      <c r="J279" s="115" t="s">
        <v>1477</v>
      </c>
      <c r="K279" s="115">
        <v>13.0</v>
      </c>
      <c r="L279" s="101"/>
      <c r="M279" s="144"/>
      <c r="N279" s="101"/>
      <c r="O279" s="101"/>
      <c r="P279" s="144"/>
      <c r="Q279" s="144"/>
      <c r="R279" s="101"/>
      <c r="S279" s="101"/>
      <c r="T279" s="101"/>
      <c r="U279" s="101"/>
    </row>
    <row r="280">
      <c r="A280" s="115">
        <v>275.0</v>
      </c>
      <c r="B280" s="52">
        <v>1.411603E7</v>
      </c>
      <c r="C280" s="138" t="s">
        <v>1482</v>
      </c>
      <c r="D280" s="52">
        <v>2.51</v>
      </c>
      <c r="E280" s="123" t="s">
        <v>50</v>
      </c>
      <c r="F280" s="137">
        <v>2016.0</v>
      </c>
      <c r="G280" s="115" t="s">
        <v>1476</v>
      </c>
      <c r="H280" s="115" t="s">
        <v>50</v>
      </c>
      <c r="I280" s="115" t="s">
        <v>1203</v>
      </c>
      <c r="J280" s="115" t="s">
        <v>1477</v>
      </c>
      <c r="K280" s="115">
        <v>13.0</v>
      </c>
      <c r="L280" s="101"/>
      <c r="M280" s="144"/>
      <c r="N280" s="101"/>
      <c r="O280" s="101"/>
      <c r="P280" s="144"/>
      <c r="Q280" s="144"/>
      <c r="R280" s="101"/>
      <c r="S280" s="101"/>
      <c r="T280" s="101"/>
      <c r="U280" s="101"/>
    </row>
    <row r="281">
      <c r="A281" s="115">
        <v>276.0</v>
      </c>
      <c r="B281" s="52">
        <v>1.4116032E7</v>
      </c>
      <c r="C281" s="138" t="s">
        <v>1483</v>
      </c>
      <c r="D281" s="52">
        <v>3.0</v>
      </c>
      <c r="E281" s="123" t="s">
        <v>50</v>
      </c>
      <c r="F281" s="137">
        <v>2016.0</v>
      </c>
      <c r="G281" s="115" t="s">
        <v>1476</v>
      </c>
      <c r="H281" s="115" t="s">
        <v>51</v>
      </c>
      <c r="I281" s="115" t="s">
        <v>1203</v>
      </c>
      <c r="J281" s="115" t="s">
        <v>1477</v>
      </c>
      <c r="K281" s="115">
        <v>13.0</v>
      </c>
      <c r="L281" s="101"/>
      <c r="M281" s="144"/>
      <c r="N281" s="101"/>
      <c r="O281" s="101"/>
      <c r="P281" s="144"/>
      <c r="Q281" s="144"/>
      <c r="R281" s="101"/>
      <c r="S281" s="101"/>
      <c r="T281" s="101"/>
      <c r="U281" s="101"/>
    </row>
    <row r="282">
      <c r="A282" s="115">
        <v>277.0</v>
      </c>
      <c r="B282" s="52">
        <v>1.4116035E7</v>
      </c>
      <c r="C282" s="138" t="s">
        <v>1484</v>
      </c>
      <c r="D282" s="52">
        <v>2.59</v>
      </c>
      <c r="E282" s="123" t="s">
        <v>50</v>
      </c>
      <c r="F282" s="137">
        <v>2016.0</v>
      </c>
      <c r="G282" s="115" t="s">
        <v>1476</v>
      </c>
      <c r="H282" s="115" t="s">
        <v>50</v>
      </c>
      <c r="I282" s="115" t="s">
        <v>1203</v>
      </c>
      <c r="J282" s="115" t="s">
        <v>1477</v>
      </c>
      <c r="K282" s="115">
        <v>13.0</v>
      </c>
      <c r="L282" s="101"/>
      <c r="M282" s="144"/>
      <c r="N282" s="101"/>
      <c r="O282" s="101"/>
      <c r="P282" s="144"/>
      <c r="Q282" s="144"/>
      <c r="R282" s="101"/>
      <c r="S282" s="101"/>
      <c r="T282" s="101"/>
      <c r="U282" s="101"/>
    </row>
    <row r="283">
      <c r="A283" s="115">
        <v>278.0</v>
      </c>
      <c r="B283" s="52">
        <v>1.4116039E7</v>
      </c>
      <c r="C283" s="138" t="s">
        <v>1485</v>
      </c>
      <c r="D283" s="52">
        <v>2.78</v>
      </c>
      <c r="E283" s="123" t="s">
        <v>50</v>
      </c>
      <c r="F283" s="137">
        <v>2016.0</v>
      </c>
      <c r="G283" s="115" t="s">
        <v>1476</v>
      </c>
      <c r="H283" s="115" t="s">
        <v>51</v>
      </c>
      <c r="I283" s="115" t="s">
        <v>1203</v>
      </c>
      <c r="J283" s="115" t="s">
        <v>1477</v>
      </c>
      <c r="K283" s="115">
        <v>13.0</v>
      </c>
      <c r="L283" s="101"/>
      <c r="M283" s="144"/>
      <c r="N283" s="101"/>
      <c r="O283" s="101"/>
      <c r="P283" s="144"/>
      <c r="Q283" s="144"/>
      <c r="R283" s="101"/>
      <c r="S283" s="101"/>
      <c r="T283" s="101"/>
      <c r="U283" s="101"/>
    </row>
    <row r="284">
      <c r="A284" s="115">
        <v>279.0</v>
      </c>
      <c r="B284" s="52">
        <v>1.4116044E7</v>
      </c>
      <c r="C284" s="138" t="s">
        <v>1486</v>
      </c>
      <c r="D284" s="52">
        <v>2.55</v>
      </c>
      <c r="E284" s="123" t="s">
        <v>50</v>
      </c>
      <c r="F284" s="137">
        <v>2016.0</v>
      </c>
      <c r="G284" s="115" t="s">
        <v>1476</v>
      </c>
      <c r="H284" s="115" t="s">
        <v>50</v>
      </c>
      <c r="I284" s="115" t="s">
        <v>1203</v>
      </c>
      <c r="J284" s="115" t="s">
        <v>1477</v>
      </c>
      <c r="K284" s="115">
        <v>13.0</v>
      </c>
      <c r="L284" s="101"/>
      <c r="M284" s="144"/>
      <c r="N284" s="101"/>
      <c r="O284" s="101"/>
      <c r="P284" s="144"/>
      <c r="Q284" s="144"/>
      <c r="R284" s="101"/>
      <c r="S284" s="101"/>
      <c r="T284" s="101"/>
      <c r="U284" s="101"/>
    </row>
    <row r="285">
      <c r="A285" s="115">
        <v>280.0</v>
      </c>
      <c r="B285" s="52">
        <v>1.4116048E7</v>
      </c>
      <c r="C285" s="138" t="s">
        <v>1487</v>
      </c>
      <c r="D285" s="52">
        <v>3.04</v>
      </c>
      <c r="E285" s="123" t="s">
        <v>50</v>
      </c>
      <c r="F285" s="137">
        <v>2016.0</v>
      </c>
      <c r="G285" s="115" t="s">
        <v>1476</v>
      </c>
      <c r="H285" s="115" t="s">
        <v>52</v>
      </c>
      <c r="I285" s="115" t="s">
        <v>1203</v>
      </c>
      <c r="J285" s="115" t="s">
        <v>1477</v>
      </c>
      <c r="K285" s="115">
        <v>13.0</v>
      </c>
      <c r="L285" s="101"/>
      <c r="M285" s="144"/>
      <c r="N285" s="101"/>
      <c r="O285" s="101"/>
      <c r="P285" s="144"/>
      <c r="Q285" s="144"/>
      <c r="R285" s="101"/>
      <c r="S285" s="101"/>
      <c r="T285" s="101"/>
      <c r="U285" s="101"/>
    </row>
    <row r="286">
      <c r="A286" s="115">
        <v>281.0</v>
      </c>
      <c r="B286" s="52">
        <v>1.4116054E7</v>
      </c>
      <c r="C286" s="138" t="s">
        <v>1488</v>
      </c>
      <c r="D286" s="52">
        <v>3.03</v>
      </c>
      <c r="E286" s="123" t="s">
        <v>50</v>
      </c>
      <c r="F286" s="137">
        <v>2016.0</v>
      </c>
      <c r="G286" s="115" t="s">
        <v>1476</v>
      </c>
      <c r="H286" s="115" t="s">
        <v>52</v>
      </c>
      <c r="I286" s="115" t="s">
        <v>1203</v>
      </c>
      <c r="J286" s="115" t="s">
        <v>1477</v>
      </c>
      <c r="K286" s="115">
        <v>13.0</v>
      </c>
      <c r="L286" s="101"/>
      <c r="M286" s="144"/>
      <c r="N286" s="101"/>
      <c r="O286" s="101"/>
      <c r="P286" s="144"/>
      <c r="Q286" s="144"/>
      <c r="R286" s="101"/>
      <c r="S286" s="101"/>
      <c r="T286" s="101"/>
      <c r="U286" s="101"/>
    </row>
    <row r="287">
      <c r="A287" s="115">
        <v>282.0</v>
      </c>
      <c r="B287" s="52">
        <v>1.4116055E7</v>
      </c>
      <c r="C287" s="138" t="s">
        <v>1489</v>
      </c>
      <c r="D287" s="52">
        <v>2.69</v>
      </c>
      <c r="E287" s="123" t="s">
        <v>50</v>
      </c>
      <c r="F287" s="137">
        <v>2016.0</v>
      </c>
      <c r="G287" s="115" t="s">
        <v>1476</v>
      </c>
      <c r="H287" s="115" t="s">
        <v>50</v>
      </c>
      <c r="I287" s="115" t="s">
        <v>1203</v>
      </c>
      <c r="J287" s="115" t="s">
        <v>1477</v>
      </c>
      <c r="K287" s="115">
        <v>13.0</v>
      </c>
      <c r="L287" s="101"/>
      <c r="M287" s="144"/>
      <c r="N287" s="101"/>
      <c r="O287" s="101"/>
      <c r="P287" s="144"/>
      <c r="Q287" s="144"/>
      <c r="R287" s="101"/>
      <c r="S287" s="101"/>
      <c r="T287" s="101"/>
      <c r="U287" s="101"/>
    </row>
    <row r="288">
      <c r="A288" s="115">
        <v>283.0</v>
      </c>
      <c r="B288" s="52">
        <v>1.4116059E7</v>
      </c>
      <c r="C288" s="138" t="s">
        <v>1490</v>
      </c>
      <c r="D288" s="52">
        <v>2.59</v>
      </c>
      <c r="E288" s="123" t="s">
        <v>50</v>
      </c>
      <c r="F288" s="137">
        <v>2016.0</v>
      </c>
      <c r="G288" s="115" t="s">
        <v>1476</v>
      </c>
      <c r="H288" s="115" t="s">
        <v>50</v>
      </c>
      <c r="I288" s="115" t="s">
        <v>1203</v>
      </c>
      <c r="J288" s="115" t="s">
        <v>1477</v>
      </c>
      <c r="K288" s="115">
        <v>13.0</v>
      </c>
      <c r="L288" s="101"/>
      <c r="M288" s="144"/>
      <c r="N288" s="101"/>
      <c r="O288" s="101"/>
      <c r="P288" s="144"/>
      <c r="Q288" s="144"/>
      <c r="R288" s="101"/>
      <c r="S288" s="101"/>
      <c r="T288" s="101"/>
      <c r="U288" s="101"/>
    </row>
    <row r="289">
      <c r="A289" s="115">
        <v>284.0</v>
      </c>
      <c r="B289" s="52">
        <v>1.411606E7</v>
      </c>
      <c r="C289" s="138" t="s">
        <v>1491</v>
      </c>
      <c r="D289" s="52">
        <v>2.48</v>
      </c>
      <c r="E289" s="123" t="s">
        <v>50</v>
      </c>
      <c r="F289" s="137">
        <v>2016.0</v>
      </c>
      <c r="G289" s="115" t="s">
        <v>1476</v>
      </c>
      <c r="H289" s="115" t="s">
        <v>50</v>
      </c>
      <c r="I289" s="115" t="s">
        <v>1203</v>
      </c>
      <c r="J289" s="115" t="s">
        <v>1477</v>
      </c>
      <c r="K289" s="115">
        <v>13.0</v>
      </c>
      <c r="L289" s="101"/>
      <c r="M289" s="144"/>
      <c r="N289" s="101"/>
      <c r="O289" s="101"/>
      <c r="P289" s="144"/>
      <c r="Q289" s="144"/>
      <c r="R289" s="101"/>
      <c r="S289" s="101"/>
      <c r="T289" s="101"/>
      <c r="U289" s="101"/>
    </row>
    <row r="290">
      <c r="A290" s="115">
        <v>285.0</v>
      </c>
      <c r="B290" s="52">
        <v>1.4116062E7</v>
      </c>
      <c r="C290" s="138" t="s">
        <v>1492</v>
      </c>
      <c r="D290" s="52">
        <v>2.56</v>
      </c>
      <c r="E290" s="123" t="s">
        <v>50</v>
      </c>
      <c r="F290" s="137">
        <v>2016.0</v>
      </c>
      <c r="G290" s="115" t="s">
        <v>1476</v>
      </c>
      <c r="H290" s="115" t="s">
        <v>50</v>
      </c>
      <c r="I290" s="115" t="s">
        <v>1203</v>
      </c>
      <c r="J290" s="115" t="s">
        <v>1477</v>
      </c>
      <c r="K290" s="115">
        <v>13.0</v>
      </c>
      <c r="L290" s="101"/>
      <c r="M290" s="144"/>
      <c r="N290" s="101"/>
      <c r="O290" s="101"/>
      <c r="P290" s="144"/>
      <c r="Q290" s="144"/>
      <c r="R290" s="101"/>
      <c r="S290" s="101"/>
      <c r="T290" s="101"/>
      <c r="U290" s="101"/>
    </row>
    <row r="291">
      <c r="A291" s="115">
        <v>286.0</v>
      </c>
      <c r="B291" s="52">
        <v>1.4116074E7</v>
      </c>
      <c r="C291" s="138" t="s">
        <v>1493</v>
      </c>
      <c r="D291" s="52">
        <v>2.56</v>
      </c>
      <c r="E291" s="123" t="s">
        <v>50</v>
      </c>
      <c r="F291" s="137">
        <v>2016.0</v>
      </c>
      <c r="G291" s="115" t="s">
        <v>1476</v>
      </c>
      <c r="H291" s="115" t="s">
        <v>50</v>
      </c>
      <c r="I291" s="115" t="s">
        <v>1203</v>
      </c>
      <c r="J291" s="115" t="s">
        <v>1477</v>
      </c>
      <c r="K291" s="115">
        <v>13.0</v>
      </c>
      <c r="L291" s="101"/>
      <c r="M291" s="144"/>
      <c r="N291" s="101"/>
      <c r="O291" s="101"/>
      <c r="P291" s="144"/>
      <c r="Q291" s="144"/>
      <c r="R291" s="101"/>
      <c r="S291" s="101"/>
      <c r="T291" s="101"/>
      <c r="U291" s="101"/>
    </row>
    <row r="292">
      <c r="A292" s="115">
        <v>287.0</v>
      </c>
      <c r="B292" s="52">
        <v>1.4116082E7</v>
      </c>
      <c r="C292" s="138" t="s">
        <v>1494</v>
      </c>
      <c r="D292" s="52">
        <v>2.58</v>
      </c>
      <c r="E292" s="123" t="s">
        <v>50</v>
      </c>
      <c r="F292" s="137">
        <v>2016.0</v>
      </c>
      <c r="G292" s="115" t="s">
        <v>1476</v>
      </c>
      <c r="H292" s="115" t="s">
        <v>50</v>
      </c>
      <c r="I292" s="115" t="s">
        <v>1203</v>
      </c>
      <c r="J292" s="115" t="s">
        <v>1477</v>
      </c>
      <c r="K292" s="115">
        <v>13.0</v>
      </c>
      <c r="L292" s="101"/>
      <c r="M292" s="144"/>
      <c r="N292" s="101"/>
      <c r="O292" s="101"/>
      <c r="P292" s="144"/>
      <c r="Q292" s="144"/>
      <c r="R292" s="101"/>
      <c r="S292" s="101"/>
      <c r="T292" s="101"/>
      <c r="U292" s="101"/>
    </row>
    <row r="293">
      <c r="A293" s="115">
        <v>288.0</v>
      </c>
      <c r="B293" s="52">
        <v>1.4116094E7</v>
      </c>
      <c r="C293" s="138" t="s">
        <v>1495</v>
      </c>
      <c r="D293" s="52">
        <v>2.79</v>
      </c>
      <c r="E293" s="123" t="s">
        <v>50</v>
      </c>
      <c r="F293" s="137">
        <v>2016.0</v>
      </c>
      <c r="G293" s="115" t="s">
        <v>1476</v>
      </c>
      <c r="H293" s="115" t="s">
        <v>51</v>
      </c>
      <c r="I293" s="115" t="s">
        <v>1203</v>
      </c>
      <c r="J293" s="115" t="s">
        <v>1477</v>
      </c>
      <c r="K293" s="115">
        <v>13.0</v>
      </c>
      <c r="L293" s="101"/>
      <c r="M293" s="144"/>
      <c r="N293" s="101"/>
      <c r="O293" s="101"/>
      <c r="P293" s="144"/>
      <c r="Q293" s="144"/>
      <c r="R293" s="101"/>
      <c r="S293" s="101"/>
      <c r="T293" s="101"/>
      <c r="U293" s="101"/>
    </row>
    <row r="294">
      <c r="A294" s="115">
        <v>289.0</v>
      </c>
      <c r="B294" s="52">
        <v>1.4116103E7</v>
      </c>
      <c r="C294" s="138" t="s">
        <v>1496</v>
      </c>
      <c r="D294" s="52">
        <v>2.52</v>
      </c>
      <c r="E294" s="123" t="s">
        <v>50</v>
      </c>
      <c r="F294" s="137">
        <v>2016.0</v>
      </c>
      <c r="G294" s="115" t="s">
        <v>1476</v>
      </c>
      <c r="H294" s="115" t="s">
        <v>50</v>
      </c>
      <c r="I294" s="115" t="s">
        <v>1203</v>
      </c>
      <c r="J294" s="115" t="s">
        <v>1477</v>
      </c>
      <c r="K294" s="115">
        <v>13.0</v>
      </c>
      <c r="L294" s="101"/>
      <c r="M294" s="144"/>
      <c r="N294" s="101"/>
      <c r="O294" s="101"/>
      <c r="P294" s="144"/>
      <c r="Q294" s="144"/>
      <c r="R294" s="101"/>
      <c r="S294" s="101"/>
      <c r="T294" s="101"/>
      <c r="U294" s="101"/>
    </row>
    <row r="295">
      <c r="A295" s="115">
        <v>290.0</v>
      </c>
      <c r="B295" s="52">
        <v>1.4116104E7</v>
      </c>
      <c r="C295" s="138" t="s">
        <v>1497</v>
      </c>
      <c r="D295" s="52">
        <v>2.59</v>
      </c>
      <c r="E295" s="123" t="s">
        <v>50</v>
      </c>
      <c r="F295" s="137">
        <v>2016.0</v>
      </c>
      <c r="G295" s="115" t="s">
        <v>1476</v>
      </c>
      <c r="H295" s="115" t="s">
        <v>50</v>
      </c>
      <c r="I295" s="115" t="s">
        <v>1203</v>
      </c>
      <c r="J295" s="115" t="s">
        <v>1477</v>
      </c>
      <c r="K295" s="115">
        <v>13.0</v>
      </c>
      <c r="L295" s="101"/>
      <c r="M295" s="144"/>
      <c r="N295" s="101"/>
      <c r="O295" s="101"/>
      <c r="P295" s="144"/>
      <c r="Q295" s="144"/>
      <c r="R295" s="101"/>
      <c r="S295" s="101"/>
      <c r="T295" s="101"/>
      <c r="U295" s="101"/>
    </row>
    <row r="296">
      <c r="A296" s="115">
        <v>291.0</v>
      </c>
      <c r="B296" s="52">
        <v>1.4116105E7</v>
      </c>
      <c r="C296" s="138" t="s">
        <v>1498</v>
      </c>
      <c r="D296" s="52">
        <v>2.62</v>
      </c>
      <c r="E296" s="123" t="s">
        <v>50</v>
      </c>
      <c r="F296" s="137">
        <v>2016.0</v>
      </c>
      <c r="G296" s="115" t="s">
        <v>1476</v>
      </c>
      <c r="H296" s="115" t="s">
        <v>50</v>
      </c>
      <c r="I296" s="115" t="s">
        <v>1203</v>
      </c>
      <c r="J296" s="115" t="s">
        <v>1477</v>
      </c>
      <c r="K296" s="115">
        <v>13.0</v>
      </c>
      <c r="L296" s="101"/>
      <c r="M296" s="144"/>
      <c r="N296" s="101"/>
      <c r="O296" s="101"/>
      <c r="P296" s="144"/>
      <c r="Q296" s="144"/>
      <c r="R296" s="101"/>
      <c r="S296" s="101"/>
      <c r="T296" s="101"/>
      <c r="U296" s="101"/>
    </row>
    <row r="297">
      <c r="A297" s="115">
        <v>292.0</v>
      </c>
      <c r="B297" s="52">
        <v>1.4116108E7</v>
      </c>
      <c r="C297" s="138" t="s">
        <v>1499</v>
      </c>
      <c r="D297" s="52">
        <v>2.56</v>
      </c>
      <c r="E297" s="123" t="s">
        <v>50</v>
      </c>
      <c r="F297" s="137">
        <v>2016.0</v>
      </c>
      <c r="G297" s="115" t="s">
        <v>1476</v>
      </c>
      <c r="H297" s="115" t="s">
        <v>50</v>
      </c>
      <c r="I297" s="115" t="s">
        <v>1203</v>
      </c>
      <c r="J297" s="115" t="s">
        <v>1477</v>
      </c>
      <c r="K297" s="115">
        <v>13.0</v>
      </c>
      <c r="L297" s="101"/>
      <c r="M297" s="144"/>
      <c r="N297" s="101"/>
      <c r="O297" s="101"/>
      <c r="P297" s="144"/>
      <c r="Q297" s="144"/>
      <c r="R297" s="101"/>
      <c r="S297" s="101"/>
      <c r="T297" s="101"/>
      <c r="U297" s="101"/>
    </row>
    <row r="298">
      <c r="A298" s="115">
        <v>293.0</v>
      </c>
      <c r="B298" s="52">
        <v>1.4116118E7</v>
      </c>
      <c r="C298" s="138" t="s">
        <v>1500</v>
      </c>
      <c r="D298" s="52">
        <v>2.78</v>
      </c>
      <c r="E298" s="123" t="s">
        <v>50</v>
      </c>
      <c r="F298" s="137">
        <v>2016.0</v>
      </c>
      <c r="G298" s="115" t="s">
        <v>1476</v>
      </c>
      <c r="H298" s="115" t="s">
        <v>51</v>
      </c>
      <c r="I298" s="115" t="s">
        <v>1203</v>
      </c>
      <c r="J298" s="115" t="s">
        <v>1477</v>
      </c>
      <c r="K298" s="115">
        <v>13.0</v>
      </c>
      <c r="L298" s="101"/>
      <c r="M298" s="144"/>
      <c r="N298" s="101"/>
      <c r="O298" s="101"/>
      <c r="P298" s="144"/>
      <c r="Q298" s="144"/>
      <c r="R298" s="101"/>
      <c r="S298" s="101"/>
      <c r="T298" s="101"/>
      <c r="U298" s="101"/>
    </row>
    <row r="299">
      <c r="A299" s="115">
        <v>294.0</v>
      </c>
      <c r="B299" s="52">
        <v>1.4116121E7</v>
      </c>
      <c r="C299" s="138" t="s">
        <v>1501</v>
      </c>
      <c r="D299" s="52">
        <v>3.32</v>
      </c>
      <c r="E299" s="123" t="s">
        <v>50</v>
      </c>
      <c r="F299" s="137">
        <v>2016.0</v>
      </c>
      <c r="G299" s="115" t="s">
        <v>1476</v>
      </c>
      <c r="H299" s="115" t="s">
        <v>52</v>
      </c>
      <c r="I299" s="115" t="s">
        <v>1203</v>
      </c>
      <c r="J299" s="115" t="s">
        <v>1477</v>
      </c>
      <c r="K299" s="115">
        <v>13.0</v>
      </c>
      <c r="L299" s="101"/>
      <c r="M299" s="144"/>
      <c r="N299" s="101"/>
      <c r="O299" s="101"/>
      <c r="P299" s="144"/>
      <c r="Q299" s="144"/>
      <c r="R299" s="101"/>
      <c r="S299" s="101"/>
      <c r="T299" s="101"/>
      <c r="U299" s="101"/>
    </row>
    <row r="300">
      <c r="A300" s="115">
        <v>295.0</v>
      </c>
      <c r="B300" s="52">
        <v>1.4116125E7</v>
      </c>
      <c r="C300" s="138" t="s">
        <v>1502</v>
      </c>
      <c r="D300" s="52">
        <v>3.38</v>
      </c>
      <c r="E300" s="123" t="s">
        <v>50</v>
      </c>
      <c r="F300" s="137">
        <v>2016.0</v>
      </c>
      <c r="G300" s="115" t="s">
        <v>1476</v>
      </c>
      <c r="H300" s="115" t="s">
        <v>52</v>
      </c>
      <c r="I300" s="115" t="s">
        <v>1203</v>
      </c>
      <c r="J300" s="115" t="s">
        <v>1477</v>
      </c>
      <c r="K300" s="115">
        <v>13.0</v>
      </c>
      <c r="L300" s="101"/>
      <c r="M300" s="144"/>
      <c r="N300" s="101"/>
      <c r="O300" s="101"/>
      <c r="P300" s="144"/>
      <c r="Q300" s="144"/>
      <c r="R300" s="101"/>
      <c r="S300" s="101"/>
      <c r="T300" s="101"/>
      <c r="U300" s="101"/>
    </row>
    <row r="301">
      <c r="A301" s="115">
        <v>296.0</v>
      </c>
      <c r="B301" s="52">
        <v>1.4116129E7</v>
      </c>
      <c r="C301" s="138" t="s">
        <v>1503</v>
      </c>
      <c r="D301" s="52">
        <v>2.99</v>
      </c>
      <c r="E301" s="123" t="s">
        <v>50</v>
      </c>
      <c r="F301" s="137">
        <v>2016.0</v>
      </c>
      <c r="G301" s="115" t="s">
        <v>1476</v>
      </c>
      <c r="H301" s="115" t="s">
        <v>51</v>
      </c>
      <c r="I301" s="115" t="s">
        <v>1203</v>
      </c>
      <c r="J301" s="115" t="s">
        <v>1477</v>
      </c>
      <c r="K301" s="115">
        <v>13.0</v>
      </c>
      <c r="L301" s="101"/>
      <c r="M301" s="144"/>
      <c r="N301" s="101"/>
      <c r="O301" s="101"/>
      <c r="P301" s="144"/>
      <c r="Q301" s="144"/>
      <c r="R301" s="101"/>
      <c r="S301" s="101"/>
      <c r="T301" s="101"/>
      <c r="U301" s="101"/>
    </row>
    <row r="302">
      <c r="A302" s="115">
        <v>297.0</v>
      </c>
      <c r="B302" s="52">
        <v>1.411613E7</v>
      </c>
      <c r="C302" s="138" t="s">
        <v>1504</v>
      </c>
      <c r="D302" s="52">
        <v>2.73</v>
      </c>
      <c r="E302" s="123" t="s">
        <v>50</v>
      </c>
      <c r="F302" s="137">
        <v>2016.0</v>
      </c>
      <c r="G302" s="115" t="s">
        <v>1476</v>
      </c>
      <c r="H302" s="115" t="s">
        <v>50</v>
      </c>
      <c r="I302" s="115" t="s">
        <v>1203</v>
      </c>
      <c r="J302" s="115" t="s">
        <v>1477</v>
      </c>
      <c r="K302" s="115">
        <v>13.0</v>
      </c>
      <c r="L302" s="101"/>
      <c r="M302" s="144"/>
      <c r="N302" s="101"/>
      <c r="O302" s="101"/>
      <c r="P302" s="144"/>
      <c r="Q302" s="144"/>
      <c r="R302" s="101"/>
      <c r="S302" s="101"/>
      <c r="T302" s="101"/>
      <c r="U302" s="101"/>
    </row>
    <row r="303">
      <c r="A303" s="115">
        <v>298.0</v>
      </c>
      <c r="B303" s="52">
        <v>1.4116135E7</v>
      </c>
      <c r="C303" s="138" t="s">
        <v>1505</v>
      </c>
      <c r="D303" s="52">
        <v>2.6</v>
      </c>
      <c r="E303" s="123" t="s">
        <v>50</v>
      </c>
      <c r="F303" s="137">
        <v>2016.0</v>
      </c>
      <c r="G303" s="115" t="s">
        <v>1476</v>
      </c>
      <c r="H303" s="115" t="s">
        <v>50</v>
      </c>
      <c r="I303" s="115" t="s">
        <v>1203</v>
      </c>
      <c r="J303" s="115" t="s">
        <v>1477</v>
      </c>
      <c r="K303" s="115">
        <v>13.0</v>
      </c>
      <c r="L303" s="101"/>
      <c r="M303" s="144"/>
      <c r="N303" s="101"/>
      <c r="O303" s="101"/>
      <c r="P303" s="144"/>
      <c r="Q303" s="144"/>
      <c r="R303" s="101"/>
      <c r="S303" s="101"/>
      <c r="T303" s="101"/>
      <c r="U303" s="101"/>
    </row>
    <row r="304">
      <c r="A304" s="115">
        <v>299.0</v>
      </c>
      <c r="B304" s="52">
        <v>1.4116137E7</v>
      </c>
      <c r="C304" s="138" t="s">
        <v>1506</v>
      </c>
      <c r="D304" s="52">
        <v>2.86</v>
      </c>
      <c r="E304" s="123" t="s">
        <v>50</v>
      </c>
      <c r="F304" s="137">
        <v>2016.0</v>
      </c>
      <c r="G304" s="115" t="s">
        <v>1476</v>
      </c>
      <c r="H304" s="115" t="s">
        <v>51</v>
      </c>
      <c r="I304" s="115" t="s">
        <v>1203</v>
      </c>
      <c r="J304" s="115" t="s">
        <v>1477</v>
      </c>
      <c r="K304" s="115">
        <v>13.0</v>
      </c>
      <c r="L304" s="101"/>
      <c r="M304" s="144"/>
      <c r="N304" s="101"/>
      <c r="O304" s="101"/>
      <c r="P304" s="144"/>
      <c r="Q304" s="144"/>
      <c r="R304" s="101"/>
      <c r="S304" s="101"/>
      <c r="T304" s="101"/>
      <c r="U304" s="101"/>
    </row>
    <row r="305">
      <c r="A305" s="115">
        <v>300.0</v>
      </c>
      <c r="B305" s="52">
        <v>1.4116139E7</v>
      </c>
      <c r="C305" s="138" t="s">
        <v>1507</v>
      </c>
      <c r="D305" s="52">
        <v>2.63</v>
      </c>
      <c r="E305" s="123" t="s">
        <v>50</v>
      </c>
      <c r="F305" s="137">
        <v>2016.0</v>
      </c>
      <c r="G305" s="115" t="s">
        <v>1476</v>
      </c>
      <c r="H305" s="115" t="s">
        <v>50</v>
      </c>
      <c r="I305" s="115" t="s">
        <v>1203</v>
      </c>
      <c r="J305" s="115" t="s">
        <v>1477</v>
      </c>
      <c r="K305" s="115">
        <v>13.0</v>
      </c>
      <c r="L305" s="101"/>
      <c r="M305" s="144"/>
      <c r="N305" s="101"/>
      <c r="O305" s="101"/>
      <c r="P305" s="144"/>
      <c r="Q305" s="144"/>
      <c r="R305" s="101"/>
      <c r="S305" s="101"/>
      <c r="T305" s="101"/>
      <c r="U305" s="101"/>
    </row>
    <row r="306">
      <c r="A306" s="115">
        <v>301.0</v>
      </c>
      <c r="B306" s="52">
        <v>1.411614E7</v>
      </c>
      <c r="C306" s="138" t="s">
        <v>1508</v>
      </c>
      <c r="D306" s="52">
        <v>2.56</v>
      </c>
      <c r="E306" s="123" t="s">
        <v>50</v>
      </c>
      <c r="F306" s="137">
        <v>2016.0</v>
      </c>
      <c r="G306" s="115" t="s">
        <v>1476</v>
      </c>
      <c r="H306" s="115" t="s">
        <v>50</v>
      </c>
      <c r="I306" s="115" t="s">
        <v>1203</v>
      </c>
      <c r="J306" s="115" t="s">
        <v>1477</v>
      </c>
      <c r="K306" s="115">
        <v>13.0</v>
      </c>
      <c r="L306" s="101"/>
      <c r="M306" s="144"/>
      <c r="N306" s="101"/>
      <c r="O306" s="101"/>
      <c r="P306" s="144"/>
      <c r="Q306" s="144"/>
      <c r="R306" s="101"/>
      <c r="S306" s="101"/>
      <c r="T306" s="101"/>
      <c r="U306" s="101"/>
    </row>
    <row r="307">
      <c r="A307" s="115">
        <v>302.0</v>
      </c>
      <c r="B307" s="52">
        <v>1.4116162E7</v>
      </c>
      <c r="C307" s="138" t="s">
        <v>1509</v>
      </c>
      <c r="D307" s="52">
        <v>3.07</v>
      </c>
      <c r="E307" s="123" t="s">
        <v>50</v>
      </c>
      <c r="F307" s="137">
        <v>2016.0</v>
      </c>
      <c r="G307" s="115" t="s">
        <v>1476</v>
      </c>
      <c r="H307" s="115" t="s">
        <v>52</v>
      </c>
      <c r="I307" s="115" t="s">
        <v>1203</v>
      </c>
      <c r="J307" s="115" t="s">
        <v>1477</v>
      </c>
      <c r="K307" s="115">
        <v>13.0</v>
      </c>
      <c r="L307" s="101"/>
      <c r="M307" s="144"/>
      <c r="N307" s="101"/>
      <c r="O307" s="101"/>
      <c r="P307" s="144"/>
      <c r="Q307" s="144"/>
      <c r="R307" s="101"/>
      <c r="S307" s="101"/>
      <c r="T307" s="101"/>
      <c r="U307" s="101"/>
    </row>
    <row r="308">
      <c r="A308" s="115">
        <v>303.0</v>
      </c>
      <c r="B308" s="52">
        <v>1.4116164E7</v>
      </c>
      <c r="C308" s="138" t="s">
        <v>1510</v>
      </c>
      <c r="D308" s="52">
        <v>2.65</v>
      </c>
      <c r="E308" s="123" t="s">
        <v>50</v>
      </c>
      <c r="F308" s="137">
        <v>2016.0</v>
      </c>
      <c r="G308" s="115" t="s">
        <v>1476</v>
      </c>
      <c r="H308" s="115" t="s">
        <v>50</v>
      </c>
      <c r="I308" s="115" t="s">
        <v>1203</v>
      </c>
      <c r="J308" s="115" t="s">
        <v>1477</v>
      </c>
      <c r="K308" s="115">
        <v>13.0</v>
      </c>
      <c r="L308" s="101"/>
      <c r="M308" s="144"/>
      <c r="N308" s="101"/>
      <c r="O308" s="101"/>
      <c r="P308" s="144"/>
      <c r="Q308" s="144"/>
      <c r="R308" s="101"/>
      <c r="S308" s="101"/>
      <c r="T308" s="101"/>
      <c r="U308" s="101"/>
    </row>
    <row r="309">
      <c r="A309" s="115">
        <v>304.0</v>
      </c>
      <c r="B309" s="52">
        <v>1.4117035E7</v>
      </c>
      <c r="C309" s="138" t="s">
        <v>1511</v>
      </c>
      <c r="D309" s="52">
        <v>3.09</v>
      </c>
      <c r="E309" s="123" t="s">
        <v>50</v>
      </c>
      <c r="F309" s="137">
        <v>2017.0</v>
      </c>
      <c r="G309" s="115" t="s">
        <v>1476</v>
      </c>
      <c r="H309" s="115" t="s">
        <v>52</v>
      </c>
      <c r="I309" s="115" t="s">
        <v>1203</v>
      </c>
      <c r="J309" s="115" t="s">
        <v>1512</v>
      </c>
      <c r="K309" s="115">
        <v>11.0</v>
      </c>
      <c r="L309" s="101"/>
      <c r="M309" s="144"/>
      <c r="N309" s="101"/>
      <c r="O309" s="101"/>
      <c r="P309" s="144"/>
      <c r="Q309" s="144"/>
      <c r="R309" s="101"/>
      <c r="S309" s="101"/>
      <c r="T309" s="101"/>
      <c r="U309" s="101"/>
    </row>
    <row r="310">
      <c r="A310" s="115">
        <v>305.0</v>
      </c>
      <c r="B310" s="52">
        <v>1.4117118E7</v>
      </c>
      <c r="C310" s="138" t="s">
        <v>1513</v>
      </c>
      <c r="D310" s="52">
        <v>2.78</v>
      </c>
      <c r="E310" s="123" t="s">
        <v>50</v>
      </c>
      <c r="F310" s="137">
        <v>2017.0</v>
      </c>
      <c r="G310" s="115" t="s">
        <v>1476</v>
      </c>
      <c r="H310" s="115" t="s">
        <v>51</v>
      </c>
      <c r="I310" s="115" t="s">
        <v>1203</v>
      </c>
      <c r="J310" s="115" t="s">
        <v>1512</v>
      </c>
      <c r="K310" s="115">
        <v>11.0</v>
      </c>
      <c r="L310" s="101"/>
      <c r="M310" s="144"/>
      <c r="N310" s="101"/>
      <c r="O310" s="101"/>
      <c r="P310" s="144"/>
      <c r="Q310" s="144"/>
      <c r="R310" s="101"/>
      <c r="S310" s="101"/>
      <c r="T310" s="101"/>
      <c r="U310" s="101"/>
    </row>
    <row r="311">
      <c r="A311" s="115">
        <v>306.0</v>
      </c>
      <c r="B311" s="52">
        <v>1.18140002E8</v>
      </c>
      <c r="C311" s="138" t="s">
        <v>1514</v>
      </c>
      <c r="D311" s="52">
        <v>3.39</v>
      </c>
      <c r="E311" s="123" t="s">
        <v>50</v>
      </c>
      <c r="F311" s="137">
        <v>2018.0</v>
      </c>
      <c r="G311" s="115" t="s">
        <v>1476</v>
      </c>
      <c r="H311" s="115" t="s">
        <v>52</v>
      </c>
      <c r="I311" s="115" t="s">
        <v>1203</v>
      </c>
      <c r="J311" s="115" t="s">
        <v>1470</v>
      </c>
      <c r="K311" s="115">
        <v>10.0</v>
      </c>
      <c r="L311" s="101"/>
      <c r="M311" s="144"/>
      <c r="N311" s="101"/>
      <c r="O311" s="101"/>
      <c r="P311" s="144"/>
      <c r="Q311" s="144"/>
      <c r="R311" s="101"/>
      <c r="S311" s="101"/>
      <c r="T311" s="101"/>
      <c r="U311" s="101"/>
    </row>
    <row r="312">
      <c r="A312" s="115">
        <v>307.0</v>
      </c>
      <c r="B312" s="52">
        <v>1.18140049E8</v>
      </c>
      <c r="C312" s="138" t="s">
        <v>1515</v>
      </c>
      <c r="D312" s="52">
        <v>2.92</v>
      </c>
      <c r="E312" s="123" t="s">
        <v>50</v>
      </c>
      <c r="F312" s="137">
        <v>2018.0</v>
      </c>
      <c r="G312" s="115" t="s">
        <v>1476</v>
      </c>
      <c r="H312" s="115" t="s">
        <v>51</v>
      </c>
      <c r="I312" s="115" t="s">
        <v>1203</v>
      </c>
      <c r="J312" s="115" t="s">
        <v>1470</v>
      </c>
      <c r="K312" s="115">
        <v>10.0</v>
      </c>
      <c r="L312" s="101"/>
      <c r="M312" s="144"/>
      <c r="N312" s="101"/>
      <c r="O312" s="101"/>
      <c r="P312" s="144"/>
      <c r="Q312" s="144"/>
      <c r="R312" s="101"/>
      <c r="S312" s="101"/>
      <c r="T312" s="101"/>
      <c r="U312" s="101"/>
    </row>
    <row r="313">
      <c r="A313" s="115">
        <v>308.0</v>
      </c>
      <c r="B313" s="52">
        <v>1.18140063E8</v>
      </c>
      <c r="C313" s="138" t="s">
        <v>1516</v>
      </c>
      <c r="D313" s="52">
        <v>3.42</v>
      </c>
      <c r="E313" s="123" t="s">
        <v>50</v>
      </c>
      <c r="F313" s="137">
        <v>2018.0</v>
      </c>
      <c r="G313" s="115" t="s">
        <v>1476</v>
      </c>
      <c r="H313" s="115" t="s">
        <v>52</v>
      </c>
      <c r="I313" s="115" t="s">
        <v>1203</v>
      </c>
      <c r="J313" s="115" t="s">
        <v>1470</v>
      </c>
      <c r="K313" s="115">
        <v>10.0</v>
      </c>
      <c r="L313" s="101"/>
      <c r="M313" s="144"/>
      <c r="N313" s="101"/>
      <c r="O313" s="101"/>
      <c r="P313" s="144"/>
      <c r="Q313" s="144"/>
      <c r="R313" s="101"/>
      <c r="S313" s="101"/>
      <c r="T313" s="101"/>
      <c r="U313" s="101"/>
    </row>
    <row r="314">
      <c r="A314" s="115">
        <v>309.0</v>
      </c>
      <c r="B314" s="52">
        <v>1.18140069E8</v>
      </c>
      <c r="C314" s="138" t="s">
        <v>1517</v>
      </c>
      <c r="D314" s="52">
        <v>3.33</v>
      </c>
      <c r="E314" s="123" t="s">
        <v>50</v>
      </c>
      <c r="F314" s="137">
        <v>2018.0</v>
      </c>
      <c r="G314" s="115" t="s">
        <v>1476</v>
      </c>
      <c r="H314" s="115" t="s">
        <v>52</v>
      </c>
      <c r="I314" s="115" t="s">
        <v>1203</v>
      </c>
      <c r="J314" s="115" t="s">
        <v>1470</v>
      </c>
      <c r="K314" s="115">
        <v>10.0</v>
      </c>
      <c r="L314" s="101"/>
      <c r="M314" s="144"/>
      <c r="N314" s="101"/>
      <c r="O314" s="101"/>
      <c r="P314" s="144"/>
      <c r="Q314" s="144"/>
      <c r="R314" s="101"/>
      <c r="S314" s="101"/>
      <c r="T314" s="101"/>
      <c r="U314" s="101"/>
    </row>
    <row r="315">
      <c r="A315" s="115">
        <v>310.0</v>
      </c>
      <c r="B315" s="52">
        <v>1.18140097E8</v>
      </c>
      <c r="C315" s="138" t="s">
        <v>1518</v>
      </c>
      <c r="D315" s="52">
        <v>3.38</v>
      </c>
      <c r="E315" s="123" t="s">
        <v>50</v>
      </c>
      <c r="F315" s="137">
        <v>2018.0</v>
      </c>
      <c r="G315" s="115" t="s">
        <v>1203</v>
      </c>
      <c r="H315" s="115" t="s">
        <v>52</v>
      </c>
      <c r="I315" s="115" t="s">
        <v>1203</v>
      </c>
      <c r="J315" s="115" t="s">
        <v>1470</v>
      </c>
      <c r="K315" s="115">
        <v>10.0</v>
      </c>
      <c r="L315" s="101"/>
      <c r="M315" s="144"/>
      <c r="N315" s="101"/>
      <c r="O315" s="101"/>
      <c r="P315" s="144"/>
      <c r="Q315" s="144"/>
      <c r="R315" s="101"/>
      <c r="S315" s="101"/>
      <c r="T315" s="101"/>
      <c r="U315" s="101"/>
    </row>
    <row r="316">
      <c r="A316" s="115">
        <v>311.0</v>
      </c>
      <c r="B316" s="52">
        <v>1.18140104E8</v>
      </c>
      <c r="C316" s="138" t="s">
        <v>1519</v>
      </c>
      <c r="D316" s="52">
        <v>2.89</v>
      </c>
      <c r="E316" s="123" t="s">
        <v>50</v>
      </c>
      <c r="F316" s="137">
        <v>2018.0</v>
      </c>
      <c r="G316" s="115" t="s">
        <v>1476</v>
      </c>
      <c r="H316" s="115" t="s">
        <v>51</v>
      </c>
      <c r="I316" s="115" t="s">
        <v>1203</v>
      </c>
      <c r="J316" s="115" t="s">
        <v>1470</v>
      </c>
      <c r="K316" s="115">
        <v>10.0</v>
      </c>
      <c r="L316" s="101"/>
      <c r="M316" s="144"/>
      <c r="N316" s="101"/>
      <c r="O316" s="101"/>
      <c r="P316" s="144"/>
      <c r="Q316" s="144"/>
      <c r="R316" s="101"/>
      <c r="S316" s="101"/>
      <c r="T316" s="101"/>
      <c r="U316" s="101"/>
    </row>
    <row r="317">
      <c r="A317" s="115">
        <v>312.0</v>
      </c>
      <c r="B317" s="52">
        <v>1.18140109E8</v>
      </c>
      <c r="C317" s="138" t="s">
        <v>1520</v>
      </c>
      <c r="D317" s="52">
        <v>3.87</v>
      </c>
      <c r="E317" s="123" t="s">
        <v>50</v>
      </c>
      <c r="F317" s="137">
        <v>2018.0</v>
      </c>
      <c r="G317" s="115" t="s">
        <v>1476</v>
      </c>
      <c r="H317" s="115" t="s">
        <v>52</v>
      </c>
      <c r="I317" s="115" t="s">
        <v>1203</v>
      </c>
      <c r="J317" s="115" t="s">
        <v>1470</v>
      </c>
      <c r="K317" s="115">
        <v>10.0</v>
      </c>
      <c r="L317" s="101"/>
      <c r="M317" s="144"/>
      <c r="N317" s="101"/>
      <c r="O317" s="101"/>
      <c r="P317" s="144"/>
      <c r="Q317" s="144"/>
      <c r="R317" s="101"/>
      <c r="S317" s="101"/>
      <c r="T317" s="101"/>
      <c r="U317" s="101"/>
    </row>
    <row r="318">
      <c r="A318" s="115">
        <v>313.0</v>
      </c>
      <c r="B318" s="52">
        <v>1.18140129E8</v>
      </c>
      <c r="C318" s="138" t="s">
        <v>1521</v>
      </c>
      <c r="D318" s="52">
        <v>2.7</v>
      </c>
      <c r="E318" s="123" t="s">
        <v>50</v>
      </c>
      <c r="F318" s="137">
        <v>2018.0</v>
      </c>
      <c r="G318" s="115" t="s">
        <v>1203</v>
      </c>
      <c r="H318" s="115" t="s">
        <v>50</v>
      </c>
      <c r="I318" s="115" t="s">
        <v>1203</v>
      </c>
      <c r="J318" s="115" t="s">
        <v>1470</v>
      </c>
      <c r="K318" s="115">
        <v>10.0</v>
      </c>
      <c r="L318" s="101"/>
      <c r="M318" s="144"/>
      <c r="N318" s="101"/>
      <c r="O318" s="101"/>
      <c r="P318" s="144"/>
      <c r="Q318" s="144"/>
      <c r="R318" s="101"/>
      <c r="S318" s="101"/>
      <c r="T318" s="101"/>
      <c r="U318" s="101"/>
    </row>
    <row r="319">
      <c r="A319" s="115">
        <v>314.0</v>
      </c>
      <c r="B319" s="52">
        <v>1.18140131E8</v>
      </c>
      <c r="C319" s="138" t="s">
        <v>1522</v>
      </c>
      <c r="D319" s="52">
        <v>3.85</v>
      </c>
      <c r="E319" s="123" t="s">
        <v>50</v>
      </c>
      <c r="F319" s="137">
        <v>2018.0</v>
      </c>
      <c r="G319" s="115" t="s">
        <v>1476</v>
      </c>
      <c r="H319" s="115" t="s">
        <v>52</v>
      </c>
      <c r="I319" s="115" t="s">
        <v>1203</v>
      </c>
      <c r="J319" s="115" t="s">
        <v>1470</v>
      </c>
      <c r="K319" s="115">
        <v>10.0</v>
      </c>
      <c r="L319" s="101"/>
      <c r="M319" s="144"/>
      <c r="N319" s="101"/>
      <c r="O319" s="101"/>
      <c r="P319" s="144"/>
      <c r="Q319" s="144"/>
      <c r="R319" s="101"/>
      <c r="S319" s="101"/>
      <c r="T319" s="101"/>
      <c r="U319" s="101"/>
    </row>
    <row r="320">
      <c r="A320" s="115">
        <v>315.0</v>
      </c>
      <c r="B320" s="52">
        <v>1.18140133E8</v>
      </c>
      <c r="C320" s="138" t="s">
        <v>1523</v>
      </c>
      <c r="D320" s="52">
        <v>3.61</v>
      </c>
      <c r="E320" s="123" t="s">
        <v>50</v>
      </c>
      <c r="F320" s="137">
        <v>2018.0</v>
      </c>
      <c r="G320" s="115" t="s">
        <v>1476</v>
      </c>
      <c r="H320" s="115" t="s">
        <v>52</v>
      </c>
      <c r="I320" s="115" t="s">
        <v>1203</v>
      </c>
      <c r="J320" s="115" t="s">
        <v>1470</v>
      </c>
      <c r="K320" s="115">
        <v>10.0</v>
      </c>
      <c r="L320" s="101"/>
      <c r="M320" s="144"/>
      <c r="N320" s="101"/>
      <c r="O320" s="101"/>
      <c r="P320" s="144"/>
      <c r="Q320" s="144"/>
      <c r="R320" s="101"/>
      <c r="S320" s="101"/>
      <c r="T320" s="101"/>
      <c r="U320" s="101"/>
    </row>
    <row r="321">
      <c r="A321" s="115">
        <v>316.0</v>
      </c>
      <c r="B321" s="52">
        <v>1.18140137E8</v>
      </c>
      <c r="C321" s="138" t="s">
        <v>1524</v>
      </c>
      <c r="D321" s="52">
        <v>3.6</v>
      </c>
      <c r="E321" s="123" t="s">
        <v>50</v>
      </c>
      <c r="F321" s="137">
        <v>2018.0</v>
      </c>
      <c r="G321" s="115" t="s">
        <v>1476</v>
      </c>
      <c r="H321" s="115" t="s">
        <v>52</v>
      </c>
      <c r="I321" s="115" t="s">
        <v>1203</v>
      </c>
      <c r="J321" s="115" t="s">
        <v>1470</v>
      </c>
      <c r="K321" s="115">
        <v>10.0</v>
      </c>
      <c r="L321" s="101"/>
      <c r="M321" s="144"/>
      <c r="N321" s="101"/>
      <c r="O321" s="101"/>
      <c r="P321" s="144"/>
      <c r="Q321" s="144"/>
      <c r="R321" s="101"/>
      <c r="S321" s="101"/>
      <c r="T321" s="101"/>
      <c r="U321" s="101"/>
    </row>
    <row r="322">
      <c r="A322" s="115">
        <v>317.0</v>
      </c>
      <c r="B322" s="52">
        <v>1.18140138E8</v>
      </c>
      <c r="C322" s="138" t="s">
        <v>1525</v>
      </c>
      <c r="D322" s="52">
        <v>3.36</v>
      </c>
      <c r="E322" s="123" t="s">
        <v>50</v>
      </c>
      <c r="F322" s="137">
        <v>2018.0</v>
      </c>
      <c r="G322" s="115" t="s">
        <v>1203</v>
      </c>
      <c r="H322" s="115" t="s">
        <v>52</v>
      </c>
      <c r="I322" s="115" t="s">
        <v>1203</v>
      </c>
      <c r="J322" s="115" t="s">
        <v>1470</v>
      </c>
      <c r="K322" s="115">
        <v>10.0</v>
      </c>
      <c r="L322" s="101"/>
      <c r="M322" s="144"/>
      <c r="N322" s="101"/>
      <c r="O322" s="101"/>
      <c r="P322" s="144"/>
      <c r="Q322" s="144"/>
      <c r="R322" s="101"/>
      <c r="S322" s="101"/>
      <c r="T322" s="101"/>
      <c r="U322" s="101"/>
    </row>
    <row r="323">
      <c r="A323" s="115">
        <v>318.0</v>
      </c>
      <c r="B323" s="52">
        <v>1.18140155E8</v>
      </c>
      <c r="C323" s="138" t="s">
        <v>1526</v>
      </c>
      <c r="D323" s="52">
        <v>2.88</v>
      </c>
      <c r="E323" s="123" t="s">
        <v>50</v>
      </c>
      <c r="F323" s="137">
        <v>2018.0</v>
      </c>
      <c r="G323" s="115" t="s">
        <v>1476</v>
      </c>
      <c r="H323" s="115" t="s">
        <v>51</v>
      </c>
      <c r="I323" s="115" t="s">
        <v>1203</v>
      </c>
      <c r="J323" s="115" t="s">
        <v>1470</v>
      </c>
      <c r="K323" s="115">
        <v>10.0</v>
      </c>
      <c r="L323" s="101"/>
      <c r="M323" s="144"/>
      <c r="N323" s="101"/>
      <c r="O323" s="101"/>
      <c r="P323" s="144"/>
      <c r="Q323" s="144"/>
      <c r="R323" s="101"/>
      <c r="S323" s="101"/>
      <c r="T323" s="101"/>
      <c r="U323" s="101"/>
    </row>
    <row r="324">
      <c r="A324" s="115">
        <v>319.0</v>
      </c>
      <c r="B324" s="52">
        <v>1.19140001E8</v>
      </c>
      <c r="C324" s="138" t="s">
        <v>1527</v>
      </c>
      <c r="D324" s="52">
        <v>3.19</v>
      </c>
      <c r="E324" s="123" t="s">
        <v>50</v>
      </c>
      <c r="F324" s="137">
        <v>2019.0</v>
      </c>
      <c r="G324" s="115" t="s">
        <v>1476</v>
      </c>
      <c r="H324" s="115" t="s">
        <v>52</v>
      </c>
      <c r="I324" s="115" t="s">
        <v>1203</v>
      </c>
      <c r="J324" s="115" t="s">
        <v>1472</v>
      </c>
      <c r="K324" s="115">
        <v>8.0</v>
      </c>
      <c r="L324" s="101"/>
      <c r="M324" s="144"/>
      <c r="N324" s="101"/>
      <c r="O324" s="101"/>
      <c r="P324" s="144"/>
      <c r="Q324" s="144"/>
      <c r="R324" s="101"/>
      <c r="S324" s="101"/>
      <c r="T324" s="101"/>
      <c r="U324" s="101"/>
    </row>
    <row r="325">
      <c r="A325" s="115">
        <v>320.0</v>
      </c>
      <c r="B325" s="52">
        <v>1.19140018E8</v>
      </c>
      <c r="C325" s="138" t="s">
        <v>1528</v>
      </c>
      <c r="D325" s="52">
        <v>3.38</v>
      </c>
      <c r="E325" s="123" t="s">
        <v>50</v>
      </c>
      <c r="F325" s="137">
        <v>2019.0</v>
      </c>
      <c r="G325" s="115" t="s">
        <v>1476</v>
      </c>
      <c r="H325" s="115" t="s">
        <v>52</v>
      </c>
      <c r="I325" s="115" t="s">
        <v>1203</v>
      </c>
      <c r="J325" s="115" t="s">
        <v>1472</v>
      </c>
      <c r="K325" s="115">
        <v>8.0</v>
      </c>
      <c r="L325" s="101"/>
      <c r="M325" s="144"/>
      <c r="N325" s="101"/>
      <c r="O325" s="101"/>
      <c r="P325" s="144"/>
      <c r="Q325" s="144"/>
      <c r="R325" s="101"/>
      <c r="S325" s="101"/>
      <c r="T325" s="101"/>
      <c r="U325" s="101"/>
    </row>
    <row r="326">
      <c r="A326" s="115">
        <v>321.0</v>
      </c>
      <c r="B326" s="52">
        <v>1.19140052E8</v>
      </c>
      <c r="C326" s="138" t="s">
        <v>1529</v>
      </c>
      <c r="D326" s="52">
        <v>3.55</v>
      </c>
      <c r="E326" s="123" t="s">
        <v>50</v>
      </c>
      <c r="F326" s="137">
        <v>2019.0</v>
      </c>
      <c r="G326" s="115" t="s">
        <v>1476</v>
      </c>
      <c r="H326" s="115" t="s">
        <v>52</v>
      </c>
      <c r="I326" s="115" t="s">
        <v>1203</v>
      </c>
      <c r="J326" s="115" t="s">
        <v>1472</v>
      </c>
      <c r="K326" s="115">
        <v>8.0</v>
      </c>
      <c r="L326" s="101"/>
      <c r="M326" s="144"/>
      <c r="N326" s="101"/>
      <c r="O326" s="101"/>
      <c r="P326" s="144"/>
      <c r="Q326" s="144"/>
      <c r="R326" s="101"/>
      <c r="S326" s="101"/>
      <c r="T326" s="101"/>
      <c r="U326" s="101"/>
    </row>
    <row r="327">
      <c r="A327" s="115">
        <v>322.0</v>
      </c>
      <c r="B327" s="52">
        <v>1.19140061E8</v>
      </c>
      <c r="C327" s="138" t="s">
        <v>1530</v>
      </c>
      <c r="D327" s="52">
        <v>3.8</v>
      </c>
      <c r="E327" s="123" t="s">
        <v>50</v>
      </c>
      <c r="F327" s="137">
        <v>2019.0</v>
      </c>
      <c r="G327" s="115" t="s">
        <v>1476</v>
      </c>
      <c r="H327" s="115" t="s">
        <v>53</v>
      </c>
      <c r="I327" s="115" t="s">
        <v>1203</v>
      </c>
      <c r="J327" s="115" t="s">
        <v>1472</v>
      </c>
      <c r="K327" s="115">
        <v>8.0</v>
      </c>
      <c r="L327" s="101"/>
      <c r="M327" s="144"/>
      <c r="N327" s="101"/>
      <c r="O327" s="101"/>
      <c r="P327" s="144"/>
      <c r="Q327" s="144"/>
      <c r="R327" s="101"/>
      <c r="S327" s="101"/>
      <c r="T327" s="101"/>
      <c r="U327" s="101"/>
    </row>
    <row r="328">
      <c r="A328" s="115">
        <v>323.0</v>
      </c>
      <c r="B328" s="52">
        <v>1.19140102E8</v>
      </c>
      <c r="C328" s="138" t="s">
        <v>1531</v>
      </c>
      <c r="D328" s="52">
        <v>3.19</v>
      </c>
      <c r="E328" s="123" t="s">
        <v>50</v>
      </c>
      <c r="F328" s="137">
        <v>2019.0</v>
      </c>
      <c r="G328" s="115" t="s">
        <v>1476</v>
      </c>
      <c r="H328" s="115" t="s">
        <v>52</v>
      </c>
      <c r="I328" s="115" t="s">
        <v>1203</v>
      </c>
      <c r="J328" s="115" t="s">
        <v>1472</v>
      </c>
      <c r="K328" s="115">
        <v>8.0</v>
      </c>
      <c r="L328" s="101"/>
      <c r="M328" s="144"/>
      <c r="N328" s="101"/>
      <c r="O328" s="101"/>
      <c r="P328" s="144"/>
      <c r="Q328" s="144"/>
      <c r="R328" s="101"/>
      <c r="S328" s="101"/>
      <c r="T328" s="101"/>
      <c r="U328" s="101"/>
    </row>
    <row r="329">
      <c r="A329" s="115">
        <v>324.0</v>
      </c>
      <c r="B329" s="52">
        <v>1.19140141E8</v>
      </c>
      <c r="C329" s="138" t="s">
        <v>1532</v>
      </c>
      <c r="D329" s="52">
        <v>3.42</v>
      </c>
      <c r="E329" s="123" t="s">
        <v>50</v>
      </c>
      <c r="F329" s="137">
        <v>2019.0</v>
      </c>
      <c r="G329" s="115" t="s">
        <v>1476</v>
      </c>
      <c r="H329" s="115" t="s">
        <v>52</v>
      </c>
      <c r="I329" s="115" t="s">
        <v>1203</v>
      </c>
      <c r="J329" s="115" t="s">
        <v>1472</v>
      </c>
      <c r="K329" s="115">
        <v>8.0</v>
      </c>
      <c r="L329" s="101"/>
      <c r="M329" s="144"/>
      <c r="N329" s="101"/>
      <c r="O329" s="101"/>
      <c r="P329" s="144"/>
      <c r="Q329" s="144"/>
      <c r="R329" s="101"/>
      <c r="S329" s="101"/>
      <c r="T329" s="101"/>
      <c r="U329" s="101"/>
    </row>
    <row r="330">
      <c r="A330" s="115">
        <v>325.0</v>
      </c>
      <c r="B330" s="52">
        <v>1.1914015E8</v>
      </c>
      <c r="C330" s="138" t="s">
        <v>1533</v>
      </c>
      <c r="D330" s="52">
        <v>3.78</v>
      </c>
      <c r="E330" s="123" t="s">
        <v>50</v>
      </c>
      <c r="F330" s="137">
        <v>2019.0</v>
      </c>
      <c r="G330" s="115" t="s">
        <v>1476</v>
      </c>
      <c r="H330" s="115" t="s">
        <v>53</v>
      </c>
      <c r="I330" s="115" t="s">
        <v>1203</v>
      </c>
      <c r="J330" s="115" t="s">
        <v>1472</v>
      </c>
      <c r="K330" s="115">
        <v>8.0</v>
      </c>
      <c r="L330" s="101"/>
      <c r="M330" s="144"/>
      <c r="N330" s="101"/>
      <c r="O330" s="101"/>
      <c r="P330" s="144"/>
      <c r="Q330" s="144"/>
      <c r="R330" s="101"/>
      <c r="S330" s="101"/>
      <c r="T330" s="101"/>
      <c r="U330" s="101"/>
    </row>
    <row r="331">
      <c r="A331" s="115">
        <v>326.0</v>
      </c>
      <c r="B331" s="52">
        <v>1.19140156E8</v>
      </c>
      <c r="C331" s="138" t="s">
        <v>1534</v>
      </c>
      <c r="D331" s="52">
        <v>3.47</v>
      </c>
      <c r="E331" s="123" t="s">
        <v>50</v>
      </c>
      <c r="F331" s="137">
        <v>2019.0</v>
      </c>
      <c r="G331" s="115" t="s">
        <v>1476</v>
      </c>
      <c r="H331" s="115" t="s">
        <v>52</v>
      </c>
      <c r="I331" s="115" t="s">
        <v>1203</v>
      </c>
      <c r="J331" s="115" t="s">
        <v>1472</v>
      </c>
      <c r="K331" s="115">
        <v>8.0</v>
      </c>
      <c r="L331" s="101"/>
      <c r="M331" s="144"/>
      <c r="N331" s="101"/>
      <c r="O331" s="101"/>
      <c r="P331" s="144"/>
      <c r="Q331" s="144"/>
      <c r="R331" s="101"/>
      <c r="S331" s="101"/>
      <c r="T331" s="101"/>
      <c r="U331" s="101"/>
    </row>
    <row r="332">
      <c r="A332" s="115">
        <v>327.0</v>
      </c>
      <c r="B332" s="52">
        <v>1.19140199E8</v>
      </c>
      <c r="C332" s="138" t="s">
        <v>1535</v>
      </c>
      <c r="D332" s="52">
        <v>3.16</v>
      </c>
      <c r="E332" s="123" t="s">
        <v>50</v>
      </c>
      <c r="F332" s="137">
        <v>2019.0</v>
      </c>
      <c r="G332" s="115" t="s">
        <v>1476</v>
      </c>
      <c r="H332" s="115" t="s">
        <v>52</v>
      </c>
      <c r="I332" s="115" t="s">
        <v>1203</v>
      </c>
      <c r="J332" s="115" t="s">
        <v>1472</v>
      </c>
      <c r="K332" s="115">
        <v>8.0</v>
      </c>
      <c r="L332" s="101"/>
      <c r="M332" s="144"/>
      <c r="N332" s="101"/>
      <c r="O332" s="101"/>
      <c r="P332" s="144"/>
      <c r="Q332" s="144"/>
      <c r="R332" s="101"/>
      <c r="S332" s="101"/>
      <c r="T332" s="101"/>
      <c r="U332" s="101"/>
    </row>
    <row r="333">
      <c r="A333" s="115">
        <v>328.0</v>
      </c>
      <c r="B333" s="52">
        <v>1.19140209E8</v>
      </c>
      <c r="C333" s="138" t="s">
        <v>1536</v>
      </c>
      <c r="D333" s="52">
        <v>3.59</v>
      </c>
      <c r="E333" s="123" t="s">
        <v>50</v>
      </c>
      <c r="F333" s="137">
        <v>2019.0</v>
      </c>
      <c r="G333" s="115" t="s">
        <v>1476</v>
      </c>
      <c r="H333" s="115" t="s">
        <v>52</v>
      </c>
      <c r="I333" s="115" t="s">
        <v>1203</v>
      </c>
      <c r="J333" s="115" t="s">
        <v>1472</v>
      </c>
      <c r="K333" s="115">
        <v>8.0</v>
      </c>
      <c r="L333" s="101"/>
      <c r="M333" s="144"/>
      <c r="N333" s="101"/>
      <c r="O333" s="101"/>
      <c r="P333" s="144"/>
      <c r="Q333" s="144"/>
      <c r="R333" s="101"/>
      <c r="S333" s="101"/>
      <c r="T333" s="101"/>
      <c r="U333" s="101"/>
    </row>
    <row r="334">
      <c r="A334" s="115">
        <v>329.0</v>
      </c>
      <c r="B334" s="52">
        <v>1.19140224E8</v>
      </c>
      <c r="C334" s="138" t="s">
        <v>1537</v>
      </c>
      <c r="D334" s="52">
        <v>3.73</v>
      </c>
      <c r="E334" s="123" t="s">
        <v>50</v>
      </c>
      <c r="F334" s="137">
        <v>2019.0</v>
      </c>
      <c r="G334" s="115" t="s">
        <v>1476</v>
      </c>
      <c r="H334" s="115" t="s">
        <v>52</v>
      </c>
      <c r="I334" s="115" t="s">
        <v>1203</v>
      </c>
      <c r="J334" s="115" t="s">
        <v>1472</v>
      </c>
      <c r="K334" s="115">
        <v>8.0</v>
      </c>
      <c r="L334" s="101"/>
      <c r="M334" s="144"/>
      <c r="N334" s="101"/>
      <c r="O334" s="101"/>
      <c r="P334" s="144"/>
      <c r="Q334" s="144"/>
      <c r="R334" s="101"/>
      <c r="S334" s="101"/>
      <c r="T334" s="101"/>
      <c r="U334" s="101"/>
    </row>
    <row r="335">
      <c r="A335" s="115">
        <v>330.0</v>
      </c>
      <c r="B335" s="52">
        <v>1.1914012E8</v>
      </c>
      <c r="C335" s="138" t="s">
        <v>1538</v>
      </c>
      <c r="D335" s="52">
        <v>3.52</v>
      </c>
      <c r="E335" s="123" t="s">
        <v>50</v>
      </c>
      <c r="F335" s="137">
        <v>2019.0</v>
      </c>
      <c r="G335" s="115" t="s">
        <v>1203</v>
      </c>
      <c r="H335" s="115" t="s">
        <v>53</v>
      </c>
      <c r="I335" s="129">
        <v>45170.0</v>
      </c>
      <c r="J335" s="115" t="s">
        <v>1539</v>
      </c>
      <c r="K335" s="115">
        <v>8.0</v>
      </c>
      <c r="L335" s="101"/>
      <c r="M335" s="142"/>
      <c r="N335" s="101"/>
      <c r="O335" s="101"/>
      <c r="P335" s="101"/>
      <c r="Q335" s="101"/>
      <c r="R335" s="101"/>
      <c r="S335" s="101"/>
      <c r="T335" s="101"/>
      <c r="U335" s="101"/>
    </row>
    <row r="336">
      <c r="A336" s="115">
        <v>331.0</v>
      </c>
      <c r="B336" s="52">
        <v>1.1914019E8</v>
      </c>
      <c r="C336" s="138" t="s">
        <v>1540</v>
      </c>
      <c r="D336" s="52">
        <v>3.86</v>
      </c>
      <c r="E336" s="123" t="s">
        <v>50</v>
      </c>
      <c r="F336" s="137">
        <v>2019.0</v>
      </c>
      <c r="G336" s="115" t="s">
        <v>1203</v>
      </c>
      <c r="H336" s="115" t="s">
        <v>53</v>
      </c>
      <c r="I336" s="129">
        <v>45170.0</v>
      </c>
      <c r="J336" s="115" t="s">
        <v>1539</v>
      </c>
      <c r="K336" s="115">
        <v>8.0</v>
      </c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</row>
    <row r="337">
      <c r="A337" s="115">
        <v>332.0</v>
      </c>
      <c r="B337" s="52">
        <v>1.1914011E8</v>
      </c>
      <c r="C337" s="138" t="s">
        <v>1541</v>
      </c>
      <c r="D337" s="52">
        <v>3.63</v>
      </c>
      <c r="E337" s="123" t="s">
        <v>50</v>
      </c>
      <c r="F337" s="137">
        <v>2019.0</v>
      </c>
      <c r="G337" s="115" t="s">
        <v>1203</v>
      </c>
      <c r="H337" s="115" t="s">
        <v>52</v>
      </c>
      <c r="I337" s="129">
        <v>45170.0</v>
      </c>
      <c r="J337" s="115" t="s">
        <v>1539</v>
      </c>
      <c r="K337" s="115">
        <v>8.0</v>
      </c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</row>
    <row r="338">
      <c r="A338" s="115">
        <v>333.0</v>
      </c>
      <c r="B338" s="52">
        <v>1.18140022E8</v>
      </c>
      <c r="C338" s="138" t="s">
        <v>1542</v>
      </c>
      <c r="D338" s="52">
        <v>2.77</v>
      </c>
      <c r="E338" s="123" t="s">
        <v>50</v>
      </c>
      <c r="F338" s="137">
        <v>2018.0</v>
      </c>
      <c r="G338" s="115" t="s">
        <v>1203</v>
      </c>
      <c r="H338" s="115" t="s">
        <v>51</v>
      </c>
      <c r="I338" s="129">
        <v>45170.0</v>
      </c>
      <c r="J338" s="115" t="s">
        <v>1543</v>
      </c>
      <c r="K338" s="115">
        <v>10.0</v>
      </c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</row>
    <row r="339">
      <c r="A339" s="115">
        <v>334.0</v>
      </c>
      <c r="B339" s="52">
        <v>1.4117023E7</v>
      </c>
      <c r="C339" s="138" t="s">
        <v>1544</v>
      </c>
      <c r="D339" s="52">
        <v>2.64</v>
      </c>
      <c r="E339" s="123" t="s">
        <v>50</v>
      </c>
      <c r="F339" s="137">
        <v>2017.0</v>
      </c>
      <c r="G339" s="115" t="s">
        <v>1545</v>
      </c>
      <c r="H339" s="115" t="s">
        <v>50</v>
      </c>
      <c r="I339" s="129">
        <v>45170.0</v>
      </c>
      <c r="J339" s="115" t="s">
        <v>1546</v>
      </c>
      <c r="K339" s="115">
        <v>12.0</v>
      </c>
      <c r="L339" s="101"/>
      <c r="M339" s="144"/>
      <c r="N339" s="101"/>
      <c r="O339" s="101"/>
      <c r="P339" s="144"/>
      <c r="Q339" s="101"/>
      <c r="R339" s="101"/>
      <c r="S339" s="144"/>
      <c r="T339" s="101"/>
      <c r="U339" s="101"/>
    </row>
    <row r="340">
      <c r="A340" s="115">
        <v>335.0</v>
      </c>
      <c r="B340" s="52">
        <v>1.4117121E7</v>
      </c>
      <c r="C340" s="138" t="s">
        <v>1547</v>
      </c>
      <c r="D340" s="52">
        <v>2.98</v>
      </c>
      <c r="E340" s="123" t="s">
        <v>50</v>
      </c>
      <c r="F340" s="137">
        <v>2017.0</v>
      </c>
      <c r="G340" s="115" t="s">
        <v>1545</v>
      </c>
      <c r="H340" s="115" t="s">
        <v>51</v>
      </c>
      <c r="I340" s="129">
        <v>45170.0</v>
      </c>
      <c r="J340" s="115" t="s">
        <v>1546</v>
      </c>
      <c r="K340" s="115">
        <v>12.0</v>
      </c>
      <c r="L340" s="101"/>
      <c r="M340" s="144"/>
      <c r="N340" s="101"/>
      <c r="O340" s="101"/>
      <c r="P340" s="144"/>
      <c r="Q340" s="101"/>
      <c r="R340" s="101"/>
      <c r="S340" s="144"/>
      <c r="T340" s="101"/>
      <c r="U340" s="101"/>
    </row>
    <row r="341">
      <c r="A341" s="115">
        <v>336.0</v>
      </c>
      <c r="B341" s="52">
        <v>1.4117152E7</v>
      </c>
      <c r="C341" s="138" t="s">
        <v>1548</v>
      </c>
      <c r="D341" s="52">
        <v>2.76</v>
      </c>
      <c r="E341" s="123" t="s">
        <v>50</v>
      </c>
      <c r="F341" s="137">
        <v>2017.0</v>
      </c>
      <c r="G341" s="115" t="s">
        <v>1545</v>
      </c>
      <c r="H341" s="115" t="s">
        <v>51</v>
      </c>
      <c r="I341" s="129">
        <v>45170.0</v>
      </c>
      <c r="J341" s="115" t="s">
        <v>1546</v>
      </c>
      <c r="K341" s="115">
        <v>12.0</v>
      </c>
      <c r="L341" s="101"/>
      <c r="M341" s="151"/>
      <c r="N341" s="101"/>
      <c r="O341" s="101"/>
      <c r="P341" s="144"/>
      <c r="Q341" s="101"/>
      <c r="R341" s="101"/>
      <c r="S341" s="144"/>
      <c r="T341" s="101"/>
      <c r="U341" s="101"/>
    </row>
    <row r="342">
      <c r="A342" s="115">
        <v>337.0</v>
      </c>
      <c r="B342" s="52">
        <v>1.19140002E8</v>
      </c>
      <c r="C342" s="138" t="s">
        <v>1549</v>
      </c>
      <c r="D342" s="52">
        <v>3.67</v>
      </c>
      <c r="E342" s="123" t="s">
        <v>50</v>
      </c>
      <c r="F342" s="137">
        <v>2019.0</v>
      </c>
      <c r="G342" s="115" t="s">
        <v>1545</v>
      </c>
      <c r="H342" s="115" t="s">
        <v>53</v>
      </c>
      <c r="I342" s="129">
        <v>45170.0</v>
      </c>
      <c r="J342" s="115" t="s">
        <v>1550</v>
      </c>
      <c r="K342" s="115">
        <v>8.0</v>
      </c>
      <c r="L342" s="101"/>
      <c r="M342" s="151"/>
      <c r="N342" s="101"/>
      <c r="O342" s="101"/>
      <c r="P342" s="144"/>
      <c r="Q342" s="101"/>
      <c r="R342" s="101"/>
      <c r="S342" s="144"/>
      <c r="T342" s="101"/>
      <c r="U342" s="101"/>
    </row>
    <row r="343">
      <c r="A343" s="115">
        <v>338.0</v>
      </c>
      <c r="B343" s="52">
        <v>1.19140008E8</v>
      </c>
      <c r="C343" s="138" t="s">
        <v>1551</v>
      </c>
      <c r="D343" s="52">
        <v>3.78</v>
      </c>
      <c r="E343" s="123" t="s">
        <v>50</v>
      </c>
      <c r="F343" s="137">
        <v>2019.0</v>
      </c>
      <c r="G343" s="115" t="s">
        <v>1545</v>
      </c>
      <c r="H343" s="115" t="s">
        <v>53</v>
      </c>
      <c r="I343" s="129">
        <v>45170.0</v>
      </c>
      <c r="J343" s="115" t="s">
        <v>1550</v>
      </c>
      <c r="K343" s="115">
        <v>8.0</v>
      </c>
      <c r="L343" s="101"/>
      <c r="M343" s="151"/>
      <c r="N343" s="101"/>
      <c r="O343" s="101"/>
      <c r="P343" s="144"/>
      <c r="Q343" s="101"/>
      <c r="R343" s="101"/>
      <c r="S343" s="144"/>
      <c r="T343" s="101"/>
      <c r="U343" s="101"/>
    </row>
    <row r="344">
      <c r="A344" s="115">
        <v>339.0</v>
      </c>
      <c r="B344" s="52">
        <v>1.19140009E8</v>
      </c>
      <c r="C344" s="138" t="s">
        <v>1552</v>
      </c>
      <c r="D344" s="52">
        <v>3.35</v>
      </c>
      <c r="E344" s="123" t="s">
        <v>50</v>
      </c>
      <c r="F344" s="137">
        <v>2019.0</v>
      </c>
      <c r="G344" s="115" t="s">
        <v>1545</v>
      </c>
      <c r="H344" s="115" t="s">
        <v>52</v>
      </c>
      <c r="I344" s="129">
        <v>45170.0</v>
      </c>
      <c r="J344" s="115" t="s">
        <v>1550</v>
      </c>
      <c r="K344" s="115">
        <v>8.0</v>
      </c>
      <c r="L344" s="101"/>
      <c r="M344" s="144"/>
      <c r="N344" s="101"/>
      <c r="O344" s="101"/>
      <c r="P344" s="144"/>
      <c r="Q344" s="101"/>
      <c r="R344" s="101"/>
      <c r="S344" s="144"/>
      <c r="T344" s="101"/>
      <c r="U344" s="101"/>
    </row>
    <row r="345">
      <c r="A345" s="115">
        <v>340.0</v>
      </c>
      <c r="B345" s="52">
        <v>1.19140011E8</v>
      </c>
      <c r="C345" s="138" t="s">
        <v>1553</v>
      </c>
      <c r="D345" s="52">
        <v>3.33</v>
      </c>
      <c r="E345" s="123" t="s">
        <v>50</v>
      </c>
      <c r="F345" s="137">
        <v>2019.0</v>
      </c>
      <c r="G345" s="115" t="s">
        <v>1545</v>
      </c>
      <c r="H345" s="115" t="s">
        <v>52</v>
      </c>
      <c r="I345" s="129">
        <v>45170.0</v>
      </c>
      <c r="J345" s="115" t="s">
        <v>1550</v>
      </c>
      <c r="K345" s="115">
        <v>8.0</v>
      </c>
      <c r="L345" s="101"/>
      <c r="M345" s="144"/>
      <c r="N345" s="101"/>
      <c r="O345" s="101"/>
      <c r="P345" s="144"/>
      <c r="Q345" s="101"/>
      <c r="R345" s="101"/>
      <c r="S345" s="144"/>
      <c r="T345" s="101"/>
      <c r="U345" s="101"/>
    </row>
    <row r="346">
      <c r="A346" s="115">
        <v>341.0</v>
      </c>
      <c r="B346" s="52">
        <v>1.19140014E8</v>
      </c>
      <c r="C346" s="138" t="s">
        <v>1554</v>
      </c>
      <c r="D346" s="52">
        <v>3.22</v>
      </c>
      <c r="E346" s="123" t="s">
        <v>50</v>
      </c>
      <c r="F346" s="137">
        <v>2019.0</v>
      </c>
      <c r="G346" s="115" t="s">
        <v>1545</v>
      </c>
      <c r="H346" s="115" t="s">
        <v>52</v>
      </c>
      <c r="I346" s="129">
        <v>45170.0</v>
      </c>
      <c r="J346" s="115" t="s">
        <v>1550</v>
      </c>
      <c r="K346" s="115">
        <v>8.0</v>
      </c>
      <c r="L346" s="101"/>
      <c r="M346" s="144"/>
      <c r="N346" s="101"/>
      <c r="O346" s="101"/>
      <c r="P346" s="144"/>
      <c r="Q346" s="101"/>
      <c r="R346" s="101"/>
      <c r="S346" s="144"/>
      <c r="T346" s="101"/>
      <c r="U346" s="101"/>
    </row>
    <row r="347">
      <c r="A347" s="115">
        <v>342.0</v>
      </c>
      <c r="B347" s="52">
        <v>1.19140016E8</v>
      </c>
      <c r="C347" s="138" t="s">
        <v>1555</v>
      </c>
      <c r="D347" s="52">
        <v>3.47</v>
      </c>
      <c r="E347" s="123" t="s">
        <v>50</v>
      </c>
      <c r="F347" s="137">
        <v>2019.0</v>
      </c>
      <c r="G347" s="115" t="s">
        <v>1545</v>
      </c>
      <c r="H347" s="115" t="s">
        <v>52</v>
      </c>
      <c r="I347" s="129">
        <v>45170.0</v>
      </c>
      <c r="J347" s="115" t="s">
        <v>1550</v>
      </c>
      <c r="K347" s="115">
        <v>8.0</v>
      </c>
      <c r="L347" s="101"/>
      <c r="M347" s="144"/>
      <c r="N347" s="101"/>
      <c r="O347" s="101"/>
      <c r="P347" s="144"/>
      <c r="Q347" s="101"/>
      <c r="R347" s="101"/>
      <c r="S347" s="144"/>
      <c r="T347" s="101"/>
      <c r="U347" s="101"/>
    </row>
    <row r="348">
      <c r="A348" s="115">
        <v>343.0</v>
      </c>
      <c r="B348" s="52">
        <v>1.19140024E8</v>
      </c>
      <c r="C348" s="138" t="s">
        <v>1556</v>
      </c>
      <c r="D348" s="52">
        <v>3.49</v>
      </c>
      <c r="E348" s="123" t="s">
        <v>50</v>
      </c>
      <c r="F348" s="137">
        <v>2019.0</v>
      </c>
      <c r="G348" s="115" t="s">
        <v>1545</v>
      </c>
      <c r="H348" s="115" t="s">
        <v>52</v>
      </c>
      <c r="I348" s="129">
        <v>45170.0</v>
      </c>
      <c r="J348" s="115" t="s">
        <v>1550</v>
      </c>
      <c r="K348" s="115">
        <v>8.0</v>
      </c>
      <c r="L348" s="101"/>
      <c r="M348" s="144"/>
      <c r="N348" s="101"/>
      <c r="O348" s="101"/>
      <c r="P348" s="144"/>
      <c r="Q348" s="101"/>
      <c r="R348" s="101"/>
      <c r="S348" s="144"/>
      <c r="T348" s="101"/>
      <c r="U348" s="101"/>
    </row>
    <row r="349">
      <c r="A349" s="115">
        <v>344.0</v>
      </c>
      <c r="B349" s="52">
        <v>1.19140028E8</v>
      </c>
      <c r="C349" s="138" t="s">
        <v>1557</v>
      </c>
      <c r="D349" s="52">
        <v>3.32</v>
      </c>
      <c r="E349" s="123" t="s">
        <v>50</v>
      </c>
      <c r="F349" s="137">
        <v>2019.0</v>
      </c>
      <c r="G349" s="115" t="s">
        <v>1545</v>
      </c>
      <c r="H349" s="115" t="s">
        <v>52</v>
      </c>
      <c r="I349" s="129">
        <v>45170.0</v>
      </c>
      <c r="J349" s="115" t="s">
        <v>1550</v>
      </c>
      <c r="K349" s="115">
        <v>8.0</v>
      </c>
      <c r="L349" s="101"/>
      <c r="M349" s="144"/>
      <c r="N349" s="101"/>
      <c r="O349" s="101"/>
      <c r="P349" s="144"/>
      <c r="Q349" s="101"/>
      <c r="R349" s="101"/>
      <c r="S349" s="144"/>
      <c r="T349" s="101"/>
      <c r="U349" s="101"/>
    </row>
    <row r="350">
      <c r="A350" s="115">
        <v>345.0</v>
      </c>
      <c r="B350" s="52">
        <v>1.19140037E8</v>
      </c>
      <c r="C350" s="138" t="s">
        <v>1558</v>
      </c>
      <c r="D350" s="52">
        <v>3.32</v>
      </c>
      <c r="E350" s="123" t="s">
        <v>50</v>
      </c>
      <c r="F350" s="137">
        <v>2019.0</v>
      </c>
      <c r="G350" s="129">
        <v>45170.0</v>
      </c>
      <c r="H350" s="115" t="s">
        <v>52</v>
      </c>
      <c r="I350" s="129">
        <v>45170.0</v>
      </c>
      <c r="J350" s="115" t="s">
        <v>1550</v>
      </c>
      <c r="K350" s="115">
        <v>8.0</v>
      </c>
      <c r="L350" s="101"/>
      <c r="M350" s="144"/>
      <c r="N350" s="101"/>
      <c r="O350" s="101"/>
      <c r="P350" s="144"/>
      <c r="Q350" s="101"/>
      <c r="R350" s="101"/>
      <c r="S350" s="144"/>
      <c r="T350" s="101"/>
      <c r="U350" s="101"/>
    </row>
    <row r="351">
      <c r="A351" s="115">
        <v>346.0</v>
      </c>
      <c r="B351" s="52">
        <v>1.19140039E8</v>
      </c>
      <c r="C351" s="138" t="s">
        <v>1559</v>
      </c>
      <c r="D351" s="52">
        <v>3.1</v>
      </c>
      <c r="E351" s="123" t="s">
        <v>50</v>
      </c>
      <c r="F351" s="137">
        <v>2019.0</v>
      </c>
      <c r="G351" s="115" t="s">
        <v>1545</v>
      </c>
      <c r="H351" s="115" t="s">
        <v>52</v>
      </c>
      <c r="I351" s="129">
        <v>45170.0</v>
      </c>
      <c r="J351" s="115" t="s">
        <v>1550</v>
      </c>
      <c r="K351" s="115">
        <v>8.0</v>
      </c>
      <c r="L351" s="101"/>
      <c r="M351" s="144"/>
      <c r="N351" s="101"/>
      <c r="O351" s="101"/>
      <c r="P351" s="144"/>
      <c r="Q351" s="101"/>
      <c r="R351" s="101"/>
      <c r="S351" s="144"/>
      <c r="T351" s="101"/>
      <c r="U351" s="101"/>
    </row>
    <row r="352">
      <c r="A352" s="115">
        <v>347.0</v>
      </c>
      <c r="B352" s="52">
        <v>1.19140045E8</v>
      </c>
      <c r="C352" s="138" t="s">
        <v>1560</v>
      </c>
      <c r="D352" s="52">
        <v>3.36</v>
      </c>
      <c r="E352" s="123" t="s">
        <v>50</v>
      </c>
      <c r="F352" s="137">
        <v>2019.0</v>
      </c>
      <c r="G352" s="115" t="s">
        <v>1545</v>
      </c>
      <c r="H352" s="115" t="s">
        <v>52</v>
      </c>
      <c r="I352" s="129">
        <v>45170.0</v>
      </c>
      <c r="J352" s="115" t="s">
        <v>1550</v>
      </c>
      <c r="K352" s="115">
        <v>8.0</v>
      </c>
      <c r="L352" s="101"/>
      <c r="M352" s="144"/>
      <c r="N352" s="101"/>
      <c r="O352" s="101"/>
      <c r="P352" s="144"/>
      <c r="Q352" s="101"/>
      <c r="R352" s="101"/>
      <c r="S352" s="144"/>
      <c r="T352" s="101"/>
      <c r="U352" s="101"/>
    </row>
    <row r="353">
      <c r="A353" s="115">
        <v>348.0</v>
      </c>
      <c r="B353" s="52">
        <v>1.19140054E8</v>
      </c>
      <c r="C353" s="138" t="s">
        <v>1561</v>
      </c>
      <c r="D353" s="52">
        <v>3.39</v>
      </c>
      <c r="E353" s="123" t="s">
        <v>50</v>
      </c>
      <c r="F353" s="137">
        <v>2019.0</v>
      </c>
      <c r="G353" s="115" t="s">
        <v>1545</v>
      </c>
      <c r="H353" s="115" t="s">
        <v>52</v>
      </c>
      <c r="I353" s="129">
        <v>45170.0</v>
      </c>
      <c r="J353" s="115" t="s">
        <v>1550</v>
      </c>
      <c r="K353" s="115">
        <v>8.0</v>
      </c>
      <c r="L353" s="101"/>
      <c r="M353" s="144"/>
      <c r="N353" s="101"/>
      <c r="O353" s="101"/>
      <c r="P353" s="144"/>
      <c r="Q353" s="101"/>
      <c r="R353" s="101"/>
      <c r="S353" s="144"/>
      <c r="T353" s="101"/>
      <c r="U353" s="101"/>
    </row>
    <row r="354">
      <c r="A354" s="115">
        <v>349.0</v>
      </c>
      <c r="B354" s="52">
        <v>1.19140056E8</v>
      </c>
      <c r="C354" s="138" t="s">
        <v>1562</v>
      </c>
      <c r="D354" s="52">
        <v>3.14</v>
      </c>
      <c r="E354" s="123" t="s">
        <v>50</v>
      </c>
      <c r="F354" s="137">
        <v>2019.0</v>
      </c>
      <c r="G354" s="115" t="s">
        <v>1545</v>
      </c>
      <c r="H354" s="115" t="s">
        <v>52</v>
      </c>
      <c r="I354" s="129">
        <v>45170.0</v>
      </c>
      <c r="J354" s="115" t="s">
        <v>1550</v>
      </c>
      <c r="K354" s="115">
        <v>8.0</v>
      </c>
      <c r="L354" s="101"/>
      <c r="M354" s="144"/>
      <c r="N354" s="101"/>
      <c r="O354" s="101"/>
      <c r="P354" s="144"/>
      <c r="Q354" s="101"/>
      <c r="R354" s="101"/>
      <c r="S354" s="144"/>
      <c r="T354" s="101"/>
      <c r="U354" s="101"/>
    </row>
    <row r="355">
      <c r="A355" s="115">
        <v>350.0</v>
      </c>
      <c r="B355" s="52">
        <v>1.19140058E8</v>
      </c>
      <c r="C355" s="138" t="s">
        <v>1563</v>
      </c>
      <c r="D355" s="52">
        <v>3.26</v>
      </c>
      <c r="E355" s="123" t="s">
        <v>50</v>
      </c>
      <c r="F355" s="137">
        <v>2019.0</v>
      </c>
      <c r="G355" s="115" t="s">
        <v>1545</v>
      </c>
      <c r="H355" s="115" t="s">
        <v>52</v>
      </c>
      <c r="I355" s="129">
        <v>45170.0</v>
      </c>
      <c r="J355" s="115" t="s">
        <v>1550</v>
      </c>
      <c r="K355" s="115">
        <v>8.0</v>
      </c>
      <c r="L355" s="101"/>
      <c r="M355" s="144"/>
      <c r="N355" s="101"/>
      <c r="O355" s="101"/>
      <c r="P355" s="144"/>
      <c r="Q355" s="101"/>
      <c r="R355" s="101"/>
      <c r="S355" s="144"/>
      <c r="T355" s="101"/>
      <c r="U355" s="101"/>
    </row>
    <row r="356">
      <c r="A356" s="115">
        <v>351.0</v>
      </c>
      <c r="B356" s="52">
        <v>1.19140059E8</v>
      </c>
      <c r="C356" s="138" t="s">
        <v>1564</v>
      </c>
      <c r="D356" s="52">
        <v>3.39</v>
      </c>
      <c r="E356" s="123" t="s">
        <v>50</v>
      </c>
      <c r="F356" s="137">
        <v>2019.0</v>
      </c>
      <c r="G356" s="115" t="s">
        <v>1545</v>
      </c>
      <c r="H356" s="115" t="s">
        <v>52</v>
      </c>
      <c r="I356" s="129">
        <v>45170.0</v>
      </c>
      <c r="J356" s="115" t="s">
        <v>1550</v>
      </c>
      <c r="K356" s="115">
        <v>8.0</v>
      </c>
      <c r="L356" s="101"/>
      <c r="M356" s="144"/>
      <c r="N356" s="101"/>
      <c r="O356" s="101"/>
      <c r="P356" s="144"/>
      <c r="Q356" s="101"/>
      <c r="R356" s="101"/>
      <c r="S356" s="144"/>
      <c r="T356" s="101"/>
      <c r="U356" s="101"/>
    </row>
    <row r="357">
      <c r="A357" s="115">
        <v>352.0</v>
      </c>
      <c r="B357" s="52">
        <v>1.1914006E8</v>
      </c>
      <c r="C357" s="138" t="s">
        <v>1565</v>
      </c>
      <c r="D357" s="52">
        <v>3.69</v>
      </c>
      <c r="E357" s="123" t="s">
        <v>50</v>
      </c>
      <c r="F357" s="137">
        <v>2019.0</v>
      </c>
      <c r="G357" s="115" t="s">
        <v>1545</v>
      </c>
      <c r="H357" s="115" t="s">
        <v>52</v>
      </c>
      <c r="I357" s="129">
        <v>45170.0</v>
      </c>
      <c r="J357" s="115" t="s">
        <v>1550</v>
      </c>
      <c r="K357" s="115">
        <v>8.0</v>
      </c>
      <c r="L357" s="101"/>
      <c r="M357" s="144"/>
      <c r="N357" s="101"/>
      <c r="O357" s="101"/>
      <c r="P357" s="144"/>
      <c r="Q357" s="101"/>
      <c r="R357" s="101"/>
      <c r="S357" s="144"/>
      <c r="T357" s="101"/>
      <c r="U357" s="101"/>
    </row>
    <row r="358">
      <c r="A358" s="115">
        <v>353.0</v>
      </c>
      <c r="B358" s="52">
        <v>1.19140065E8</v>
      </c>
      <c r="C358" s="138" t="s">
        <v>1566</v>
      </c>
      <c r="D358" s="52">
        <v>3.4</v>
      </c>
      <c r="E358" s="123" t="s">
        <v>50</v>
      </c>
      <c r="F358" s="137">
        <v>2019.0</v>
      </c>
      <c r="G358" s="115" t="s">
        <v>1545</v>
      </c>
      <c r="H358" s="115" t="s">
        <v>52</v>
      </c>
      <c r="I358" s="129">
        <v>45170.0</v>
      </c>
      <c r="J358" s="115" t="s">
        <v>1550</v>
      </c>
      <c r="K358" s="115">
        <v>8.0</v>
      </c>
      <c r="L358" s="101"/>
      <c r="M358" s="144"/>
      <c r="N358" s="101"/>
      <c r="O358" s="101"/>
      <c r="P358" s="144"/>
      <c r="Q358" s="101"/>
      <c r="R358" s="101"/>
      <c r="S358" s="144"/>
      <c r="T358" s="101"/>
      <c r="U358" s="101"/>
    </row>
    <row r="359">
      <c r="A359" s="115">
        <v>354.0</v>
      </c>
      <c r="B359" s="52">
        <v>1.19140068E8</v>
      </c>
      <c r="C359" s="138" t="s">
        <v>1567</v>
      </c>
      <c r="D359" s="52">
        <v>3.35</v>
      </c>
      <c r="E359" s="123" t="s">
        <v>50</v>
      </c>
      <c r="F359" s="137">
        <v>2019.0</v>
      </c>
      <c r="G359" s="115" t="s">
        <v>1545</v>
      </c>
      <c r="H359" s="115" t="s">
        <v>52</v>
      </c>
      <c r="I359" s="129">
        <v>45170.0</v>
      </c>
      <c r="J359" s="115" t="s">
        <v>1550</v>
      </c>
      <c r="K359" s="115">
        <v>8.0</v>
      </c>
      <c r="L359" s="101"/>
      <c r="M359" s="144"/>
      <c r="N359" s="101"/>
      <c r="O359" s="101"/>
      <c r="P359" s="144"/>
      <c r="Q359" s="101"/>
      <c r="R359" s="101"/>
      <c r="S359" s="144"/>
      <c r="T359" s="101"/>
      <c r="U359" s="101"/>
    </row>
    <row r="360">
      <c r="A360" s="115">
        <v>355.0</v>
      </c>
      <c r="B360" s="52">
        <v>1.1914007E8</v>
      </c>
      <c r="C360" s="147" t="s">
        <v>1568</v>
      </c>
      <c r="D360" s="52">
        <v>3.31</v>
      </c>
      <c r="E360" s="123" t="s">
        <v>50</v>
      </c>
      <c r="F360" s="137">
        <v>2019.0</v>
      </c>
      <c r="G360" s="115" t="s">
        <v>1545</v>
      </c>
      <c r="H360" s="115" t="s">
        <v>52</v>
      </c>
      <c r="I360" s="129">
        <v>45170.0</v>
      </c>
      <c r="J360" s="115" t="s">
        <v>1550</v>
      </c>
      <c r="K360" s="115">
        <v>8.0</v>
      </c>
      <c r="L360" s="101"/>
      <c r="M360" s="144"/>
      <c r="N360" s="101"/>
      <c r="O360" s="101"/>
      <c r="P360" s="144"/>
      <c r="Q360" s="101"/>
      <c r="R360" s="101"/>
      <c r="S360" s="144"/>
      <c r="T360" s="101"/>
      <c r="U360" s="101"/>
    </row>
    <row r="361">
      <c r="A361" s="115">
        <v>356.0</v>
      </c>
      <c r="B361" s="52">
        <v>1.19140072E8</v>
      </c>
      <c r="C361" s="138" t="s">
        <v>1569</v>
      </c>
      <c r="D361" s="52">
        <v>3.32</v>
      </c>
      <c r="E361" s="123" t="s">
        <v>50</v>
      </c>
      <c r="F361" s="137">
        <v>2019.0</v>
      </c>
      <c r="G361" s="115" t="s">
        <v>1545</v>
      </c>
      <c r="H361" s="115" t="s">
        <v>52</v>
      </c>
      <c r="I361" s="129">
        <v>45170.0</v>
      </c>
      <c r="J361" s="115" t="s">
        <v>1550</v>
      </c>
      <c r="K361" s="115">
        <v>8.0</v>
      </c>
      <c r="L361" s="101"/>
      <c r="M361" s="144"/>
      <c r="N361" s="101"/>
      <c r="O361" s="101"/>
      <c r="P361" s="144"/>
      <c r="Q361" s="101"/>
      <c r="R361" s="101"/>
      <c r="S361" s="144"/>
      <c r="T361" s="101"/>
      <c r="U361" s="101"/>
    </row>
    <row r="362">
      <c r="A362" s="115">
        <v>357.0</v>
      </c>
      <c r="B362" s="52">
        <v>1.19140077E8</v>
      </c>
      <c r="C362" s="138" t="s">
        <v>1570</v>
      </c>
      <c r="D362" s="52">
        <v>3.34</v>
      </c>
      <c r="E362" s="123" t="s">
        <v>50</v>
      </c>
      <c r="F362" s="137">
        <v>2019.0</v>
      </c>
      <c r="G362" s="115" t="s">
        <v>1545</v>
      </c>
      <c r="H362" s="115" t="s">
        <v>52</v>
      </c>
      <c r="I362" s="129">
        <v>45170.0</v>
      </c>
      <c r="J362" s="115" t="s">
        <v>1550</v>
      </c>
      <c r="K362" s="115">
        <v>8.0</v>
      </c>
      <c r="L362" s="101"/>
      <c r="M362" s="144"/>
      <c r="N362" s="101"/>
      <c r="O362" s="101"/>
      <c r="P362" s="144"/>
      <c r="Q362" s="101"/>
      <c r="R362" s="101"/>
      <c r="S362" s="144"/>
      <c r="T362" s="101"/>
      <c r="U362" s="101"/>
    </row>
    <row r="363">
      <c r="A363" s="115">
        <v>358.0</v>
      </c>
      <c r="B363" s="52">
        <v>1.19140083E8</v>
      </c>
      <c r="C363" s="138" t="s">
        <v>1571</v>
      </c>
      <c r="D363" s="52">
        <v>3.22</v>
      </c>
      <c r="E363" s="123" t="s">
        <v>50</v>
      </c>
      <c r="F363" s="137">
        <v>2019.0</v>
      </c>
      <c r="G363" s="115" t="s">
        <v>1545</v>
      </c>
      <c r="H363" s="115" t="s">
        <v>52</v>
      </c>
      <c r="I363" s="129">
        <v>45170.0</v>
      </c>
      <c r="J363" s="115" t="s">
        <v>1550</v>
      </c>
      <c r="K363" s="115">
        <v>8.0</v>
      </c>
      <c r="L363" s="101"/>
      <c r="M363" s="144"/>
      <c r="N363" s="101"/>
      <c r="O363" s="101"/>
      <c r="P363" s="144"/>
      <c r="Q363" s="101"/>
      <c r="R363" s="101"/>
      <c r="S363" s="144"/>
      <c r="T363" s="101"/>
      <c r="U363" s="101"/>
    </row>
    <row r="364">
      <c r="A364" s="115">
        <v>359.0</v>
      </c>
      <c r="B364" s="52">
        <v>1.19140086E8</v>
      </c>
      <c r="C364" s="138" t="s">
        <v>1572</v>
      </c>
      <c r="D364" s="52">
        <v>3.38</v>
      </c>
      <c r="E364" s="123" t="s">
        <v>50</v>
      </c>
      <c r="F364" s="137">
        <v>2019.0</v>
      </c>
      <c r="G364" s="115" t="s">
        <v>1545</v>
      </c>
      <c r="H364" s="115" t="s">
        <v>52</v>
      </c>
      <c r="I364" s="129">
        <v>45170.0</v>
      </c>
      <c r="J364" s="115" t="s">
        <v>1550</v>
      </c>
      <c r="K364" s="115">
        <v>8.0</v>
      </c>
      <c r="L364" s="101"/>
      <c r="M364" s="144"/>
      <c r="N364" s="101"/>
      <c r="O364" s="101"/>
      <c r="P364" s="144"/>
      <c r="Q364" s="101"/>
      <c r="R364" s="101"/>
      <c r="S364" s="144"/>
      <c r="T364" s="101"/>
      <c r="U364" s="101"/>
    </row>
    <row r="365">
      <c r="A365" s="115">
        <v>360.0</v>
      </c>
      <c r="B365" s="52">
        <v>1.19140091E8</v>
      </c>
      <c r="C365" s="138" t="s">
        <v>1573</v>
      </c>
      <c r="D365" s="52">
        <v>3.53</v>
      </c>
      <c r="E365" s="123" t="s">
        <v>50</v>
      </c>
      <c r="F365" s="137">
        <v>2019.0</v>
      </c>
      <c r="G365" s="115" t="s">
        <v>1545</v>
      </c>
      <c r="H365" s="115" t="s">
        <v>52</v>
      </c>
      <c r="I365" s="129">
        <v>45170.0</v>
      </c>
      <c r="J365" s="115" t="s">
        <v>1550</v>
      </c>
      <c r="K365" s="115">
        <v>8.0</v>
      </c>
      <c r="L365" s="101"/>
      <c r="M365" s="144"/>
      <c r="N365" s="101"/>
      <c r="O365" s="101"/>
      <c r="P365" s="144"/>
      <c r="Q365" s="101"/>
      <c r="R365" s="101"/>
      <c r="S365" s="144"/>
      <c r="T365" s="101"/>
      <c r="U365" s="101"/>
    </row>
    <row r="366">
      <c r="A366" s="115">
        <v>361.0</v>
      </c>
      <c r="B366" s="52">
        <v>1.19140096E8</v>
      </c>
      <c r="C366" s="138" t="s">
        <v>1574</v>
      </c>
      <c r="D366" s="52">
        <v>3.03</v>
      </c>
      <c r="E366" s="123" t="s">
        <v>50</v>
      </c>
      <c r="F366" s="137">
        <v>2019.0</v>
      </c>
      <c r="G366" s="115" t="s">
        <v>1545</v>
      </c>
      <c r="H366" s="115" t="s">
        <v>52</v>
      </c>
      <c r="I366" s="129">
        <v>45170.0</v>
      </c>
      <c r="J366" s="115" t="s">
        <v>1550</v>
      </c>
      <c r="K366" s="115">
        <v>8.0</v>
      </c>
      <c r="L366" s="101"/>
      <c r="M366" s="144"/>
      <c r="N366" s="101"/>
      <c r="O366" s="101"/>
      <c r="P366" s="144"/>
      <c r="Q366" s="101"/>
      <c r="R366" s="101"/>
      <c r="S366" s="144"/>
      <c r="T366" s="101"/>
      <c r="U366" s="101"/>
    </row>
    <row r="367">
      <c r="A367" s="115">
        <v>362.0</v>
      </c>
      <c r="B367" s="52">
        <v>1.19140098E8</v>
      </c>
      <c r="C367" s="138" t="s">
        <v>1575</v>
      </c>
      <c r="D367" s="52">
        <v>3.53</v>
      </c>
      <c r="E367" s="123" t="s">
        <v>50</v>
      </c>
      <c r="F367" s="137">
        <v>2019.0</v>
      </c>
      <c r="G367" s="115" t="s">
        <v>1545</v>
      </c>
      <c r="H367" s="115" t="s">
        <v>52</v>
      </c>
      <c r="I367" s="129">
        <v>45170.0</v>
      </c>
      <c r="J367" s="115" t="s">
        <v>1550</v>
      </c>
      <c r="K367" s="115">
        <v>8.0</v>
      </c>
      <c r="L367" s="101"/>
      <c r="M367" s="144"/>
      <c r="N367" s="101"/>
      <c r="O367" s="101"/>
      <c r="P367" s="144"/>
      <c r="Q367" s="101"/>
      <c r="R367" s="101"/>
      <c r="S367" s="144"/>
      <c r="T367" s="101"/>
      <c r="U367" s="101"/>
    </row>
    <row r="368">
      <c r="A368" s="115">
        <v>363.0</v>
      </c>
      <c r="B368" s="52">
        <v>1.19140104E8</v>
      </c>
      <c r="C368" s="138" t="s">
        <v>1576</v>
      </c>
      <c r="D368" s="52">
        <v>3.48</v>
      </c>
      <c r="E368" s="123" t="s">
        <v>50</v>
      </c>
      <c r="F368" s="137">
        <v>2019.0</v>
      </c>
      <c r="G368" s="115" t="s">
        <v>1545</v>
      </c>
      <c r="H368" s="115" t="s">
        <v>52</v>
      </c>
      <c r="I368" s="129">
        <v>45170.0</v>
      </c>
      <c r="J368" s="115" t="s">
        <v>1550</v>
      </c>
      <c r="K368" s="115">
        <v>8.0</v>
      </c>
      <c r="L368" s="101"/>
      <c r="M368" s="144"/>
      <c r="N368" s="101"/>
      <c r="O368" s="101"/>
      <c r="P368" s="144"/>
      <c r="Q368" s="101"/>
      <c r="R368" s="101"/>
      <c r="S368" s="144"/>
      <c r="T368" s="101"/>
      <c r="U368" s="101"/>
    </row>
    <row r="369">
      <c r="A369" s="115">
        <v>364.0</v>
      </c>
      <c r="B369" s="52">
        <v>1.19140109E8</v>
      </c>
      <c r="C369" s="138" t="s">
        <v>1577</v>
      </c>
      <c r="D369" s="52">
        <v>3.11</v>
      </c>
      <c r="E369" s="123" t="s">
        <v>50</v>
      </c>
      <c r="F369" s="137">
        <v>2019.0</v>
      </c>
      <c r="G369" s="115" t="s">
        <v>1545</v>
      </c>
      <c r="H369" s="115" t="s">
        <v>52</v>
      </c>
      <c r="I369" s="129">
        <v>45170.0</v>
      </c>
      <c r="J369" s="115" t="s">
        <v>1550</v>
      </c>
      <c r="K369" s="115">
        <v>8.0</v>
      </c>
      <c r="L369" s="101"/>
      <c r="M369" s="144"/>
      <c r="N369" s="101"/>
      <c r="O369" s="101"/>
      <c r="P369" s="144"/>
      <c r="Q369" s="101"/>
      <c r="R369" s="101"/>
      <c r="S369" s="144"/>
      <c r="T369" s="101"/>
      <c r="U369" s="101"/>
    </row>
    <row r="370">
      <c r="A370" s="115">
        <v>365.0</v>
      </c>
      <c r="B370" s="52">
        <v>1.19140119E8</v>
      </c>
      <c r="C370" s="138" t="s">
        <v>1578</v>
      </c>
      <c r="D370" s="52">
        <v>3.52</v>
      </c>
      <c r="E370" s="123" t="s">
        <v>50</v>
      </c>
      <c r="F370" s="137">
        <v>2019.0</v>
      </c>
      <c r="G370" s="115" t="s">
        <v>1545</v>
      </c>
      <c r="H370" s="115" t="s">
        <v>53</v>
      </c>
      <c r="I370" s="129">
        <v>45170.0</v>
      </c>
      <c r="J370" s="115" t="s">
        <v>1550</v>
      </c>
      <c r="K370" s="115">
        <v>8.0</v>
      </c>
      <c r="L370" s="101"/>
      <c r="M370" s="151"/>
      <c r="N370" s="101"/>
      <c r="O370" s="101"/>
      <c r="P370" s="144"/>
      <c r="Q370" s="101"/>
      <c r="R370" s="101"/>
      <c r="S370" s="144"/>
      <c r="T370" s="101"/>
      <c r="U370" s="101"/>
    </row>
    <row r="371">
      <c r="A371" s="115">
        <v>366.0</v>
      </c>
      <c r="B371" s="52">
        <v>1.19140122E8</v>
      </c>
      <c r="C371" s="138" t="s">
        <v>1579</v>
      </c>
      <c r="D371" s="52">
        <v>3.24</v>
      </c>
      <c r="E371" s="123" t="s">
        <v>50</v>
      </c>
      <c r="F371" s="137">
        <v>2019.0</v>
      </c>
      <c r="G371" s="115" t="s">
        <v>1545</v>
      </c>
      <c r="H371" s="115" t="s">
        <v>52</v>
      </c>
      <c r="I371" s="129">
        <v>45170.0</v>
      </c>
      <c r="J371" s="115" t="s">
        <v>1550</v>
      </c>
      <c r="K371" s="115">
        <v>8.0</v>
      </c>
      <c r="L371" s="101"/>
      <c r="M371" s="151"/>
      <c r="N371" s="101"/>
      <c r="O371" s="101"/>
      <c r="P371" s="144"/>
      <c r="Q371" s="101"/>
      <c r="R371" s="101"/>
      <c r="S371" s="144"/>
      <c r="T371" s="101"/>
      <c r="U371" s="101"/>
    </row>
    <row r="372">
      <c r="A372" s="115">
        <v>367.0</v>
      </c>
      <c r="B372" s="52">
        <v>1.19140125E8</v>
      </c>
      <c r="C372" s="138" t="s">
        <v>1580</v>
      </c>
      <c r="D372" s="52">
        <v>3.49</v>
      </c>
      <c r="E372" s="123" t="s">
        <v>50</v>
      </c>
      <c r="F372" s="137">
        <v>2019.0</v>
      </c>
      <c r="G372" s="115" t="s">
        <v>1545</v>
      </c>
      <c r="H372" s="115" t="s">
        <v>52</v>
      </c>
      <c r="I372" s="129">
        <v>45170.0</v>
      </c>
      <c r="J372" s="115" t="s">
        <v>1550</v>
      </c>
      <c r="K372" s="115">
        <v>8.0</v>
      </c>
      <c r="L372" s="101"/>
      <c r="M372" s="144"/>
      <c r="N372" s="101"/>
      <c r="O372" s="101"/>
      <c r="P372" s="144"/>
      <c r="Q372" s="101"/>
      <c r="R372" s="101"/>
      <c r="S372" s="144"/>
      <c r="T372" s="101"/>
      <c r="U372" s="101"/>
    </row>
    <row r="373">
      <c r="A373" s="115">
        <v>368.0</v>
      </c>
      <c r="B373" s="52">
        <v>1.19140128E8</v>
      </c>
      <c r="C373" s="138" t="s">
        <v>1581</v>
      </c>
      <c r="D373" s="52">
        <v>3.36</v>
      </c>
      <c r="E373" s="123" t="s">
        <v>50</v>
      </c>
      <c r="F373" s="137">
        <v>2019.0</v>
      </c>
      <c r="G373" s="115" t="s">
        <v>1545</v>
      </c>
      <c r="H373" s="115" t="s">
        <v>52</v>
      </c>
      <c r="I373" s="129">
        <v>45170.0</v>
      </c>
      <c r="J373" s="115" t="s">
        <v>1550</v>
      </c>
      <c r="K373" s="115">
        <v>8.0</v>
      </c>
      <c r="L373" s="101"/>
      <c r="M373" s="144"/>
      <c r="N373" s="101"/>
      <c r="O373" s="101"/>
      <c r="P373" s="144"/>
      <c r="Q373" s="101"/>
      <c r="R373" s="101"/>
      <c r="S373" s="144"/>
      <c r="T373" s="101"/>
      <c r="U373" s="101"/>
    </row>
    <row r="374">
      <c r="A374" s="115">
        <v>369.0</v>
      </c>
      <c r="B374" s="52">
        <v>1.1914013E8</v>
      </c>
      <c r="C374" s="138" t="s">
        <v>1582</v>
      </c>
      <c r="D374" s="52">
        <v>3.39</v>
      </c>
      <c r="E374" s="123" t="s">
        <v>50</v>
      </c>
      <c r="F374" s="137">
        <v>2019.0</v>
      </c>
      <c r="G374" s="115" t="s">
        <v>1545</v>
      </c>
      <c r="H374" s="115" t="s">
        <v>52</v>
      </c>
      <c r="I374" s="129">
        <v>45170.0</v>
      </c>
      <c r="J374" s="115" t="s">
        <v>1550</v>
      </c>
      <c r="K374" s="115">
        <v>8.0</v>
      </c>
      <c r="L374" s="101"/>
      <c r="M374" s="144"/>
      <c r="N374" s="101"/>
      <c r="O374" s="101"/>
      <c r="P374" s="144"/>
      <c r="Q374" s="101"/>
      <c r="R374" s="101"/>
      <c r="S374" s="144"/>
      <c r="T374" s="101"/>
      <c r="U374" s="101"/>
    </row>
    <row r="375">
      <c r="A375" s="115">
        <v>370.0</v>
      </c>
      <c r="B375" s="52">
        <v>1.19140133E8</v>
      </c>
      <c r="C375" s="138" t="s">
        <v>1583</v>
      </c>
      <c r="D375" s="52">
        <v>3.65</v>
      </c>
      <c r="E375" s="123" t="s">
        <v>50</v>
      </c>
      <c r="F375" s="137">
        <v>2019.0</v>
      </c>
      <c r="G375" s="115" t="s">
        <v>1545</v>
      </c>
      <c r="H375" s="115" t="s">
        <v>52</v>
      </c>
      <c r="I375" s="129">
        <v>45170.0</v>
      </c>
      <c r="J375" s="115" t="s">
        <v>1550</v>
      </c>
      <c r="K375" s="115">
        <v>8.0</v>
      </c>
      <c r="L375" s="101"/>
      <c r="M375" s="144"/>
      <c r="N375" s="101"/>
      <c r="O375" s="101"/>
      <c r="P375" s="144"/>
      <c r="Q375" s="101"/>
      <c r="R375" s="101"/>
      <c r="S375" s="144"/>
      <c r="T375" s="101"/>
      <c r="U375" s="101"/>
    </row>
    <row r="376">
      <c r="A376" s="115">
        <v>371.0</v>
      </c>
      <c r="B376" s="52">
        <v>1.19140149E8</v>
      </c>
      <c r="C376" s="138" t="s">
        <v>1584</v>
      </c>
      <c r="D376" s="52">
        <v>3.41</v>
      </c>
      <c r="E376" s="123" t="s">
        <v>50</v>
      </c>
      <c r="F376" s="137">
        <v>2019.0</v>
      </c>
      <c r="G376" s="115" t="s">
        <v>1545</v>
      </c>
      <c r="H376" s="115" t="s">
        <v>52</v>
      </c>
      <c r="I376" s="129">
        <v>45170.0</v>
      </c>
      <c r="J376" s="115" t="s">
        <v>1550</v>
      </c>
      <c r="K376" s="115">
        <v>8.0</v>
      </c>
      <c r="L376" s="101"/>
      <c r="M376" s="144"/>
      <c r="N376" s="101"/>
      <c r="O376" s="101"/>
      <c r="P376" s="144"/>
      <c r="Q376" s="101"/>
      <c r="R376" s="101"/>
      <c r="S376" s="144"/>
      <c r="T376" s="101"/>
      <c r="U376" s="101"/>
    </row>
    <row r="377">
      <c r="A377" s="115">
        <v>372.0</v>
      </c>
      <c r="B377" s="52">
        <v>1.19140159E8</v>
      </c>
      <c r="C377" s="147" t="s">
        <v>1585</v>
      </c>
      <c r="D377" s="52">
        <v>3.5</v>
      </c>
      <c r="E377" s="123" t="s">
        <v>50</v>
      </c>
      <c r="F377" s="137">
        <v>2019.0</v>
      </c>
      <c r="G377" s="115" t="s">
        <v>1545</v>
      </c>
      <c r="H377" s="115" t="s">
        <v>52</v>
      </c>
      <c r="I377" s="129">
        <v>45170.0</v>
      </c>
      <c r="J377" s="115" t="s">
        <v>1550</v>
      </c>
      <c r="K377" s="115">
        <v>8.0</v>
      </c>
      <c r="L377" s="101"/>
      <c r="M377" s="144"/>
      <c r="N377" s="101"/>
      <c r="O377" s="101"/>
      <c r="P377" s="144"/>
      <c r="Q377" s="101"/>
      <c r="R377" s="101"/>
      <c r="S377" s="144"/>
      <c r="T377" s="101"/>
      <c r="U377" s="101"/>
    </row>
    <row r="378">
      <c r="A378" s="115">
        <v>373.0</v>
      </c>
      <c r="B378" s="52">
        <v>1.19140167E8</v>
      </c>
      <c r="C378" s="138" t="s">
        <v>1586</v>
      </c>
      <c r="D378" s="52">
        <v>3.79</v>
      </c>
      <c r="E378" s="123" t="s">
        <v>50</v>
      </c>
      <c r="F378" s="137">
        <v>2019.0</v>
      </c>
      <c r="G378" s="115" t="s">
        <v>1545</v>
      </c>
      <c r="H378" s="115" t="s">
        <v>53</v>
      </c>
      <c r="I378" s="129">
        <v>45170.0</v>
      </c>
      <c r="J378" s="115" t="s">
        <v>1550</v>
      </c>
      <c r="K378" s="115">
        <v>8.0</v>
      </c>
      <c r="L378" s="101"/>
      <c r="M378" s="144"/>
      <c r="N378" s="101"/>
      <c r="O378" s="101"/>
      <c r="P378" s="144"/>
      <c r="Q378" s="101"/>
      <c r="R378" s="101"/>
      <c r="S378" s="144"/>
      <c r="T378" s="101"/>
      <c r="U378" s="101"/>
    </row>
    <row r="379">
      <c r="A379" s="115">
        <v>374.0</v>
      </c>
      <c r="B379" s="52">
        <v>1.1914017E8</v>
      </c>
      <c r="C379" s="138" t="s">
        <v>1587</v>
      </c>
      <c r="D379" s="52">
        <v>3.53</v>
      </c>
      <c r="E379" s="123" t="s">
        <v>50</v>
      </c>
      <c r="F379" s="137">
        <v>2019.0</v>
      </c>
      <c r="G379" s="115" t="s">
        <v>1545</v>
      </c>
      <c r="H379" s="115" t="s">
        <v>53</v>
      </c>
      <c r="I379" s="129">
        <v>45170.0</v>
      </c>
      <c r="J379" s="115" t="s">
        <v>1550</v>
      </c>
      <c r="K379" s="115">
        <v>8.0</v>
      </c>
      <c r="L379" s="101"/>
      <c r="M379" s="144"/>
      <c r="N379" s="101"/>
      <c r="O379" s="101"/>
      <c r="P379" s="144"/>
      <c r="Q379" s="101"/>
      <c r="R379" s="101"/>
      <c r="S379" s="144"/>
      <c r="T379" s="101"/>
      <c r="U379" s="101"/>
    </row>
    <row r="380">
      <c r="A380" s="115">
        <v>375.0</v>
      </c>
      <c r="B380" s="52">
        <v>1.19140184E8</v>
      </c>
      <c r="C380" s="138" t="s">
        <v>1588</v>
      </c>
      <c r="D380" s="52">
        <v>3.31</v>
      </c>
      <c r="E380" s="123" t="s">
        <v>50</v>
      </c>
      <c r="F380" s="137">
        <v>2019.0</v>
      </c>
      <c r="G380" s="115" t="s">
        <v>1545</v>
      </c>
      <c r="H380" s="115" t="s">
        <v>52</v>
      </c>
      <c r="I380" s="129">
        <v>45170.0</v>
      </c>
      <c r="J380" s="115" t="s">
        <v>1550</v>
      </c>
      <c r="K380" s="115">
        <v>8.0</v>
      </c>
      <c r="L380" s="101"/>
      <c r="M380" s="144"/>
      <c r="N380" s="101"/>
      <c r="O380" s="101"/>
      <c r="P380" s="144"/>
      <c r="Q380" s="101"/>
      <c r="R380" s="101"/>
      <c r="S380" s="144"/>
      <c r="T380" s="101"/>
      <c r="U380" s="101"/>
    </row>
    <row r="381">
      <c r="A381" s="115">
        <v>376.0</v>
      </c>
      <c r="B381" s="52">
        <v>1.19140203E8</v>
      </c>
      <c r="C381" s="138" t="s">
        <v>1589</v>
      </c>
      <c r="D381" s="52">
        <v>3.54</v>
      </c>
      <c r="E381" s="123" t="s">
        <v>50</v>
      </c>
      <c r="F381" s="137">
        <v>2019.0</v>
      </c>
      <c r="G381" s="115" t="s">
        <v>1545</v>
      </c>
      <c r="H381" s="115" t="s">
        <v>52</v>
      </c>
      <c r="I381" s="129">
        <v>45170.0</v>
      </c>
      <c r="J381" s="115" t="s">
        <v>1550</v>
      </c>
      <c r="K381" s="115">
        <v>8.0</v>
      </c>
      <c r="L381" s="101"/>
      <c r="M381" s="144"/>
      <c r="N381" s="101"/>
      <c r="O381" s="101"/>
      <c r="P381" s="144"/>
      <c r="Q381" s="101"/>
      <c r="R381" s="101"/>
      <c r="S381" s="144"/>
      <c r="T381" s="101"/>
      <c r="U381" s="101"/>
    </row>
    <row r="382">
      <c r="A382" s="115">
        <v>377.0</v>
      </c>
      <c r="B382" s="52">
        <v>1.19140207E8</v>
      </c>
      <c r="C382" s="138" t="s">
        <v>1590</v>
      </c>
      <c r="D382" s="52">
        <v>3.5</v>
      </c>
      <c r="E382" s="123" t="s">
        <v>50</v>
      </c>
      <c r="F382" s="137">
        <v>2019.0</v>
      </c>
      <c r="G382" s="115" t="s">
        <v>1545</v>
      </c>
      <c r="H382" s="115" t="s">
        <v>52</v>
      </c>
      <c r="I382" s="129">
        <v>45170.0</v>
      </c>
      <c r="J382" s="115" t="s">
        <v>1550</v>
      </c>
      <c r="K382" s="115">
        <v>8.0</v>
      </c>
      <c r="L382" s="101"/>
      <c r="M382" s="144"/>
      <c r="N382" s="101"/>
      <c r="O382" s="101"/>
      <c r="P382" s="144"/>
      <c r="Q382" s="101"/>
      <c r="R382" s="101"/>
      <c r="S382" s="144"/>
      <c r="T382" s="101"/>
      <c r="U382" s="101"/>
    </row>
    <row r="383">
      <c r="A383" s="115">
        <v>378.0</v>
      </c>
      <c r="B383" s="52">
        <v>1.19140218E8</v>
      </c>
      <c r="C383" s="138" t="s">
        <v>1591</v>
      </c>
      <c r="D383" s="52">
        <v>3.79</v>
      </c>
      <c r="E383" s="123" t="s">
        <v>50</v>
      </c>
      <c r="F383" s="137">
        <v>2019.0</v>
      </c>
      <c r="G383" s="115" t="s">
        <v>1545</v>
      </c>
      <c r="H383" s="115" t="s">
        <v>52</v>
      </c>
      <c r="I383" s="129">
        <v>45170.0</v>
      </c>
      <c r="J383" s="115" t="s">
        <v>1550</v>
      </c>
      <c r="K383" s="115">
        <v>8.0</v>
      </c>
      <c r="L383" s="101"/>
      <c r="M383" s="144"/>
      <c r="N383" s="101"/>
      <c r="O383" s="101"/>
      <c r="P383" s="144"/>
      <c r="Q383" s="101"/>
      <c r="R383" s="101"/>
      <c r="S383" s="144"/>
      <c r="T383" s="101"/>
      <c r="U383" s="101"/>
    </row>
    <row r="384">
      <c r="A384" s="115">
        <v>379.0</v>
      </c>
      <c r="B384" s="52">
        <v>1.18140088E8</v>
      </c>
      <c r="C384" s="138" t="s">
        <v>1592</v>
      </c>
      <c r="D384" s="52">
        <v>3.2</v>
      </c>
      <c r="E384" s="123" t="s">
        <v>50</v>
      </c>
      <c r="F384" s="137">
        <v>2018.0</v>
      </c>
      <c r="G384" s="115" t="s">
        <v>1545</v>
      </c>
      <c r="H384" s="115" t="s">
        <v>52</v>
      </c>
      <c r="I384" s="129">
        <v>45231.0</v>
      </c>
      <c r="J384" s="115" t="s">
        <v>1593</v>
      </c>
      <c r="K384" s="115">
        <v>10.0</v>
      </c>
      <c r="L384" s="101"/>
      <c r="M384" s="144"/>
      <c r="N384" s="101"/>
      <c r="O384" s="101"/>
      <c r="P384" s="144"/>
      <c r="Q384" s="101"/>
      <c r="R384" s="101"/>
      <c r="S384" s="144"/>
      <c r="T384" s="101"/>
      <c r="U384" s="101"/>
    </row>
    <row r="385">
      <c r="A385" s="115">
        <v>380.0</v>
      </c>
      <c r="B385" s="52">
        <v>1.4117113E7</v>
      </c>
      <c r="C385" s="138" t="s">
        <v>1594</v>
      </c>
      <c r="D385" s="52">
        <v>2.52</v>
      </c>
      <c r="E385" s="123" t="s">
        <v>50</v>
      </c>
      <c r="F385" s="137">
        <v>2017.0</v>
      </c>
      <c r="G385" s="129">
        <v>45170.0</v>
      </c>
      <c r="H385" s="115" t="s">
        <v>50</v>
      </c>
      <c r="I385" s="129">
        <v>45231.0</v>
      </c>
      <c r="J385" s="115" t="s">
        <v>1595</v>
      </c>
      <c r="K385" s="115">
        <v>13.0</v>
      </c>
      <c r="L385" s="101"/>
      <c r="M385" s="144"/>
      <c r="N385" s="101"/>
      <c r="O385" s="101"/>
      <c r="P385" s="144"/>
      <c r="Q385" s="146"/>
      <c r="R385" s="101"/>
      <c r="S385" s="144"/>
      <c r="T385" s="101"/>
      <c r="U385" s="101"/>
    </row>
    <row r="386">
      <c r="A386" s="115">
        <v>381.0</v>
      </c>
      <c r="B386" s="52">
        <v>1.18140035E8</v>
      </c>
      <c r="C386" s="138" t="s">
        <v>1596</v>
      </c>
      <c r="D386" s="52">
        <v>3.21</v>
      </c>
      <c r="E386" s="123" t="s">
        <v>50</v>
      </c>
      <c r="F386" s="137">
        <v>2018.0</v>
      </c>
      <c r="G386" s="129">
        <v>45170.0</v>
      </c>
      <c r="H386" s="115" t="s">
        <v>52</v>
      </c>
      <c r="I386" s="129">
        <v>45231.0</v>
      </c>
      <c r="J386" s="115" t="s">
        <v>1597</v>
      </c>
      <c r="K386" s="115">
        <v>11.0</v>
      </c>
      <c r="L386" s="101"/>
      <c r="M386" s="144"/>
      <c r="N386" s="101"/>
      <c r="O386" s="101"/>
      <c r="P386" s="144"/>
      <c r="Q386" s="146"/>
      <c r="R386" s="101"/>
      <c r="S386" s="144"/>
      <c r="T386" s="101"/>
      <c r="U386" s="101"/>
    </row>
    <row r="387">
      <c r="A387" s="115">
        <v>382.0</v>
      </c>
      <c r="B387" s="52">
        <v>1.18140037E8</v>
      </c>
      <c r="C387" s="138" t="s">
        <v>1598</v>
      </c>
      <c r="D387" s="52">
        <v>2.89</v>
      </c>
      <c r="E387" s="123" t="s">
        <v>50</v>
      </c>
      <c r="F387" s="137">
        <v>2018.0</v>
      </c>
      <c r="G387" s="129">
        <v>45170.0</v>
      </c>
      <c r="H387" s="115" t="s">
        <v>51</v>
      </c>
      <c r="I387" s="129">
        <v>45231.0</v>
      </c>
      <c r="J387" s="115" t="s">
        <v>1597</v>
      </c>
      <c r="K387" s="115">
        <v>11.0</v>
      </c>
      <c r="L387" s="101"/>
      <c r="M387" s="144"/>
      <c r="N387" s="101"/>
      <c r="O387" s="101"/>
      <c r="P387" s="144"/>
      <c r="Q387" s="146"/>
      <c r="R387" s="101"/>
      <c r="S387" s="144"/>
      <c r="T387" s="101"/>
      <c r="U387" s="101"/>
    </row>
    <row r="388">
      <c r="A388" s="115">
        <v>383.0</v>
      </c>
      <c r="B388" s="52">
        <v>1.18140121E8</v>
      </c>
      <c r="C388" s="138" t="s">
        <v>1599</v>
      </c>
      <c r="D388" s="52">
        <v>3.16</v>
      </c>
      <c r="E388" s="123" t="s">
        <v>50</v>
      </c>
      <c r="F388" s="137">
        <v>2018.0</v>
      </c>
      <c r="G388" s="129">
        <v>45170.0</v>
      </c>
      <c r="H388" s="115" t="s">
        <v>52</v>
      </c>
      <c r="I388" s="129">
        <v>45231.0</v>
      </c>
      <c r="J388" s="115" t="s">
        <v>1597</v>
      </c>
      <c r="K388" s="115">
        <v>11.0</v>
      </c>
      <c r="L388" s="101"/>
      <c r="M388" s="144"/>
      <c r="N388" s="101"/>
      <c r="O388" s="101"/>
      <c r="P388" s="144"/>
      <c r="Q388" s="146"/>
      <c r="R388" s="101"/>
      <c r="S388" s="144"/>
      <c r="T388" s="101"/>
      <c r="U388" s="101"/>
    </row>
    <row r="389">
      <c r="A389" s="115">
        <v>384.0</v>
      </c>
      <c r="B389" s="52">
        <v>1.18140135E8</v>
      </c>
      <c r="C389" s="138" t="s">
        <v>1600</v>
      </c>
      <c r="D389" s="52">
        <v>2.82</v>
      </c>
      <c r="E389" s="123" t="s">
        <v>50</v>
      </c>
      <c r="F389" s="137">
        <v>2018.0</v>
      </c>
      <c r="G389" s="129">
        <v>45170.0</v>
      </c>
      <c r="H389" s="115" t="s">
        <v>51</v>
      </c>
      <c r="I389" s="129">
        <v>45231.0</v>
      </c>
      <c r="J389" s="115" t="s">
        <v>1597</v>
      </c>
      <c r="K389" s="115">
        <v>11.0</v>
      </c>
      <c r="L389" s="101"/>
      <c r="M389" s="144"/>
      <c r="N389" s="101"/>
      <c r="O389" s="101"/>
      <c r="P389" s="144"/>
      <c r="Q389" s="146"/>
      <c r="R389" s="101"/>
      <c r="S389" s="101"/>
      <c r="T389" s="101"/>
      <c r="U389" s="101"/>
    </row>
    <row r="390">
      <c r="A390" s="115">
        <v>385.0</v>
      </c>
      <c r="B390" s="52">
        <v>1.18140142E8</v>
      </c>
      <c r="C390" s="138" t="s">
        <v>1601</v>
      </c>
      <c r="D390" s="52">
        <v>2.89</v>
      </c>
      <c r="E390" s="123" t="s">
        <v>50</v>
      </c>
      <c r="F390" s="137">
        <v>2018.0</v>
      </c>
      <c r="G390" s="129">
        <v>45170.0</v>
      </c>
      <c r="H390" s="115" t="s">
        <v>51</v>
      </c>
      <c r="I390" s="129">
        <v>45231.0</v>
      </c>
      <c r="J390" s="115" t="s">
        <v>1597</v>
      </c>
      <c r="K390" s="115">
        <v>11.0</v>
      </c>
      <c r="L390" s="101"/>
      <c r="M390" s="144"/>
      <c r="N390" s="101"/>
      <c r="O390" s="101"/>
      <c r="P390" s="144"/>
      <c r="Q390" s="146"/>
      <c r="R390" s="101"/>
      <c r="S390" s="101"/>
      <c r="T390" s="101"/>
      <c r="U390" s="101"/>
    </row>
    <row r="391">
      <c r="A391" s="115">
        <v>386.0</v>
      </c>
      <c r="B391" s="52">
        <v>1.18140161E8</v>
      </c>
      <c r="C391" s="138" t="s">
        <v>1602</v>
      </c>
      <c r="D391" s="52">
        <v>3.1</v>
      </c>
      <c r="E391" s="123" t="s">
        <v>50</v>
      </c>
      <c r="F391" s="137">
        <v>2018.0</v>
      </c>
      <c r="G391" s="129">
        <v>45170.0</v>
      </c>
      <c r="H391" s="115" t="s">
        <v>52</v>
      </c>
      <c r="I391" s="129">
        <v>45231.0</v>
      </c>
      <c r="J391" s="115" t="s">
        <v>1597</v>
      </c>
      <c r="K391" s="115">
        <v>11.0</v>
      </c>
      <c r="L391" s="101"/>
      <c r="M391" s="144"/>
      <c r="N391" s="101"/>
      <c r="O391" s="101"/>
      <c r="P391" s="144"/>
      <c r="Q391" s="146"/>
      <c r="R391" s="101"/>
      <c r="S391" s="101"/>
      <c r="T391" s="101"/>
      <c r="U391" s="101"/>
    </row>
    <row r="392">
      <c r="A392" s="115">
        <v>387.0</v>
      </c>
      <c r="B392" s="52">
        <v>1.18140166E8</v>
      </c>
      <c r="C392" s="138" t="s">
        <v>1603</v>
      </c>
      <c r="D392" s="52">
        <v>2.99</v>
      </c>
      <c r="E392" s="123" t="s">
        <v>50</v>
      </c>
      <c r="F392" s="137">
        <v>2018.0</v>
      </c>
      <c r="G392" s="129">
        <v>45170.0</v>
      </c>
      <c r="H392" s="115" t="s">
        <v>51</v>
      </c>
      <c r="I392" s="129">
        <v>45231.0</v>
      </c>
      <c r="J392" s="115" t="s">
        <v>1597</v>
      </c>
      <c r="K392" s="115">
        <v>11.0</v>
      </c>
      <c r="L392" s="101"/>
      <c r="M392" s="144"/>
      <c r="N392" s="101"/>
      <c r="O392" s="101"/>
      <c r="P392" s="144"/>
      <c r="Q392" s="146"/>
      <c r="R392" s="101"/>
      <c r="S392" s="101"/>
      <c r="T392" s="101"/>
      <c r="U392" s="101"/>
    </row>
    <row r="393">
      <c r="A393" s="115">
        <v>388.0</v>
      </c>
      <c r="B393" s="52">
        <v>1.18140167E8</v>
      </c>
      <c r="C393" s="138" t="s">
        <v>1604</v>
      </c>
      <c r="D393" s="52">
        <v>3.12</v>
      </c>
      <c r="E393" s="123" t="s">
        <v>50</v>
      </c>
      <c r="F393" s="137">
        <v>2018.0</v>
      </c>
      <c r="G393" s="129">
        <v>45170.0</v>
      </c>
      <c r="H393" s="115" t="s">
        <v>52</v>
      </c>
      <c r="I393" s="129">
        <v>45231.0</v>
      </c>
      <c r="J393" s="115" t="s">
        <v>1597</v>
      </c>
      <c r="K393" s="115">
        <v>11.0</v>
      </c>
      <c r="L393" s="101"/>
      <c r="M393" s="144"/>
      <c r="N393" s="101"/>
      <c r="O393" s="101"/>
      <c r="P393" s="144"/>
      <c r="Q393" s="146"/>
      <c r="R393" s="101"/>
      <c r="S393" s="101"/>
      <c r="T393" s="101"/>
      <c r="U393" s="101"/>
    </row>
    <row r="394">
      <c r="A394" s="115">
        <v>389.0</v>
      </c>
      <c r="B394" s="52">
        <v>1.18140187E8</v>
      </c>
      <c r="C394" s="138" t="s">
        <v>1605</v>
      </c>
      <c r="D394" s="52">
        <v>3.07</v>
      </c>
      <c r="E394" s="123" t="s">
        <v>50</v>
      </c>
      <c r="F394" s="137">
        <v>2018.0</v>
      </c>
      <c r="G394" s="129">
        <v>45170.0</v>
      </c>
      <c r="H394" s="115" t="s">
        <v>52</v>
      </c>
      <c r="I394" s="129">
        <v>45231.0</v>
      </c>
      <c r="J394" s="115" t="s">
        <v>1597</v>
      </c>
      <c r="K394" s="115">
        <v>11.0</v>
      </c>
      <c r="L394" s="101"/>
      <c r="M394" s="144"/>
      <c r="N394" s="101"/>
      <c r="O394" s="101"/>
      <c r="P394" s="144"/>
      <c r="Q394" s="146"/>
      <c r="R394" s="101"/>
      <c r="S394" s="101"/>
      <c r="T394" s="101"/>
      <c r="U394" s="101"/>
    </row>
    <row r="395">
      <c r="A395" s="115">
        <v>390.0</v>
      </c>
      <c r="B395" s="52">
        <v>1.19140029E8</v>
      </c>
      <c r="C395" s="138" t="s">
        <v>1606</v>
      </c>
      <c r="D395" s="52">
        <v>3.62</v>
      </c>
      <c r="E395" s="123" t="s">
        <v>50</v>
      </c>
      <c r="F395" s="137">
        <v>2019.0</v>
      </c>
      <c r="G395" s="129">
        <v>45170.0</v>
      </c>
      <c r="H395" s="115" t="s">
        <v>52</v>
      </c>
      <c r="I395" s="129">
        <v>45231.0</v>
      </c>
      <c r="J395" s="115" t="s">
        <v>1607</v>
      </c>
      <c r="K395" s="115">
        <v>9.0</v>
      </c>
      <c r="L395" s="101"/>
      <c r="M395" s="144"/>
      <c r="N395" s="101"/>
      <c r="O395" s="101"/>
      <c r="P395" s="144"/>
      <c r="Q395" s="146"/>
      <c r="R395" s="101"/>
      <c r="S395" s="101"/>
      <c r="T395" s="101"/>
      <c r="U395" s="101"/>
    </row>
    <row r="396">
      <c r="A396" s="115">
        <v>391.0</v>
      </c>
      <c r="B396" s="52">
        <v>1.19140041E8</v>
      </c>
      <c r="C396" s="138" t="s">
        <v>1608</v>
      </c>
      <c r="D396" s="52">
        <v>3.47</v>
      </c>
      <c r="E396" s="123" t="s">
        <v>50</v>
      </c>
      <c r="F396" s="137">
        <v>2019.0</v>
      </c>
      <c r="G396" s="129">
        <v>45170.0</v>
      </c>
      <c r="H396" s="115" t="s">
        <v>52</v>
      </c>
      <c r="I396" s="129">
        <v>45231.0</v>
      </c>
      <c r="J396" s="115" t="s">
        <v>1607</v>
      </c>
      <c r="K396" s="115">
        <v>9.0</v>
      </c>
      <c r="L396" s="101"/>
      <c r="M396" s="144"/>
      <c r="N396" s="101"/>
      <c r="O396" s="101"/>
      <c r="P396" s="144"/>
      <c r="Q396" s="146"/>
      <c r="R396" s="101"/>
      <c r="S396" s="101"/>
      <c r="T396" s="101"/>
      <c r="U396" s="101"/>
    </row>
    <row r="397">
      <c r="A397" s="115">
        <v>392.0</v>
      </c>
      <c r="B397" s="52">
        <v>1.19140064E8</v>
      </c>
      <c r="C397" s="138" t="s">
        <v>1609</v>
      </c>
      <c r="D397" s="52">
        <v>3.59</v>
      </c>
      <c r="E397" s="123" t="s">
        <v>50</v>
      </c>
      <c r="F397" s="137">
        <v>2019.0</v>
      </c>
      <c r="G397" s="129">
        <v>45170.0</v>
      </c>
      <c r="H397" s="115" t="s">
        <v>52</v>
      </c>
      <c r="I397" s="129">
        <v>45231.0</v>
      </c>
      <c r="J397" s="115" t="s">
        <v>1607</v>
      </c>
      <c r="K397" s="115">
        <v>9.0</v>
      </c>
      <c r="L397" s="101"/>
      <c r="M397" s="144"/>
      <c r="N397" s="101"/>
      <c r="O397" s="101"/>
      <c r="P397" s="144"/>
      <c r="Q397" s="146"/>
      <c r="R397" s="101"/>
      <c r="S397" s="101"/>
      <c r="T397" s="101"/>
      <c r="U397" s="101"/>
    </row>
    <row r="398">
      <c r="A398" s="115">
        <v>393.0</v>
      </c>
      <c r="B398" s="52">
        <v>1.19140067E8</v>
      </c>
      <c r="C398" s="138" t="s">
        <v>1610</v>
      </c>
      <c r="D398" s="52">
        <v>2.94</v>
      </c>
      <c r="E398" s="123" t="s">
        <v>50</v>
      </c>
      <c r="F398" s="137">
        <v>2019.0</v>
      </c>
      <c r="G398" s="129">
        <v>45170.0</v>
      </c>
      <c r="H398" s="115" t="s">
        <v>51</v>
      </c>
      <c r="I398" s="129">
        <v>45231.0</v>
      </c>
      <c r="J398" s="115" t="s">
        <v>1607</v>
      </c>
      <c r="K398" s="115">
        <v>9.0</v>
      </c>
      <c r="L398" s="101"/>
      <c r="M398" s="144"/>
      <c r="N398" s="101"/>
      <c r="O398" s="101"/>
      <c r="P398" s="144"/>
      <c r="Q398" s="146"/>
      <c r="R398" s="101"/>
      <c r="S398" s="101"/>
      <c r="T398" s="101"/>
      <c r="U398" s="101"/>
    </row>
    <row r="399">
      <c r="A399" s="115">
        <v>394.0</v>
      </c>
      <c r="B399" s="52">
        <v>1.19140071E8</v>
      </c>
      <c r="C399" s="138" t="s">
        <v>1611</v>
      </c>
      <c r="D399" s="52">
        <v>3.31</v>
      </c>
      <c r="E399" s="123" t="s">
        <v>50</v>
      </c>
      <c r="F399" s="137">
        <v>2019.0</v>
      </c>
      <c r="G399" s="129">
        <v>45170.0</v>
      </c>
      <c r="H399" s="115" t="s">
        <v>52</v>
      </c>
      <c r="I399" s="129">
        <v>45231.0</v>
      </c>
      <c r="J399" s="115" t="s">
        <v>1607</v>
      </c>
      <c r="K399" s="115">
        <v>9.0</v>
      </c>
      <c r="L399" s="101"/>
      <c r="M399" s="144"/>
      <c r="N399" s="101"/>
      <c r="O399" s="101"/>
      <c r="P399" s="144"/>
      <c r="Q399" s="146"/>
      <c r="R399" s="101"/>
      <c r="S399" s="101"/>
      <c r="T399" s="101"/>
      <c r="U399" s="101"/>
    </row>
    <row r="400">
      <c r="A400" s="115">
        <v>395.0</v>
      </c>
      <c r="B400" s="52">
        <v>1.19140085E8</v>
      </c>
      <c r="C400" s="138" t="s">
        <v>1612</v>
      </c>
      <c r="D400" s="52">
        <v>3.3</v>
      </c>
      <c r="E400" s="123" t="s">
        <v>50</v>
      </c>
      <c r="F400" s="137">
        <v>2019.0</v>
      </c>
      <c r="G400" s="129">
        <v>45170.0</v>
      </c>
      <c r="H400" s="115" t="s">
        <v>52</v>
      </c>
      <c r="I400" s="129">
        <v>45231.0</v>
      </c>
      <c r="J400" s="115" t="s">
        <v>1607</v>
      </c>
      <c r="K400" s="115">
        <v>9.0</v>
      </c>
      <c r="L400" s="101"/>
      <c r="M400" s="144"/>
      <c r="N400" s="101"/>
      <c r="O400" s="101"/>
      <c r="P400" s="144"/>
      <c r="Q400" s="146"/>
      <c r="R400" s="101"/>
      <c r="S400" s="101"/>
      <c r="T400" s="101"/>
      <c r="U400" s="101"/>
    </row>
    <row r="401">
      <c r="A401" s="115">
        <v>396.0</v>
      </c>
      <c r="B401" s="52">
        <v>1.19140094E8</v>
      </c>
      <c r="C401" s="138" t="s">
        <v>1613</v>
      </c>
      <c r="D401" s="52">
        <v>3.01</v>
      </c>
      <c r="E401" s="123" t="s">
        <v>50</v>
      </c>
      <c r="F401" s="137">
        <v>2019.0</v>
      </c>
      <c r="G401" s="129">
        <v>45170.0</v>
      </c>
      <c r="H401" s="115" t="s">
        <v>52</v>
      </c>
      <c r="I401" s="129">
        <v>45231.0</v>
      </c>
      <c r="J401" s="115" t="s">
        <v>1607</v>
      </c>
      <c r="K401" s="115">
        <v>9.0</v>
      </c>
      <c r="L401" s="101"/>
      <c r="M401" s="144"/>
      <c r="N401" s="101"/>
      <c r="O401" s="101"/>
      <c r="P401" s="144"/>
      <c r="Q401" s="146"/>
      <c r="R401" s="101"/>
      <c r="S401" s="101"/>
      <c r="T401" s="101"/>
      <c r="U401" s="101"/>
    </row>
    <row r="402">
      <c r="A402" s="115">
        <v>397.0</v>
      </c>
      <c r="B402" s="52">
        <v>1.19140095E8</v>
      </c>
      <c r="C402" s="138" t="s">
        <v>1614</v>
      </c>
      <c r="D402" s="52">
        <v>3.46</v>
      </c>
      <c r="E402" s="123" t="s">
        <v>50</v>
      </c>
      <c r="F402" s="137">
        <v>2019.0</v>
      </c>
      <c r="G402" s="129">
        <v>45170.0</v>
      </c>
      <c r="H402" s="115" t="s">
        <v>52</v>
      </c>
      <c r="I402" s="129">
        <v>45231.0</v>
      </c>
      <c r="J402" s="115" t="s">
        <v>1607</v>
      </c>
      <c r="K402" s="115">
        <v>9.0</v>
      </c>
      <c r="L402" s="101"/>
      <c r="M402" s="144"/>
      <c r="N402" s="101"/>
      <c r="O402" s="101"/>
      <c r="P402" s="144"/>
      <c r="Q402" s="146"/>
      <c r="R402" s="101"/>
      <c r="S402" s="101"/>
      <c r="T402" s="101"/>
      <c r="U402" s="101"/>
    </row>
    <row r="403">
      <c r="A403" s="115">
        <v>398.0</v>
      </c>
      <c r="B403" s="52">
        <v>1.19140097E8</v>
      </c>
      <c r="C403" s="138" t="s">
        <v>1615</v>
      </c>
      <c r="D403" s="52">
        <v>2.97</v>
      </c>
      <c r="E403" s="123" t="s">
        <v>50</v>
      </c>
      <c r="F403" s="137">
        <v>2019.0</v>
      </c>
      <c r="G403" s="129">
        <v>45170.0</v>
      </c>
      <c r="H403" s="115" t="s">
        <v>51</v>
      </c>
      <c r="I403" s="129">
        <v>45231.0</v>
      </c>
      <c r="J403" s="115" t="s">
        <v>1607</v>
      </c>
      <c r="K403" s="115">
        <v>9.0</v>
      </c>
      <c r="L403" s="101"/>
      <c r="M403" s="144"/>
      <c r="N403" s="101"/>
      <c r="O403" s="101"/>
      <c r="P403" s="144"/>
      <c r="Q403" s="146"/>
      <c r="R403" s="101"/>
      <c r="S403" s="101"/>
      <c r="T403" s="101"/>
      <c r="U403" s="101"/>
    </row>
    <row r="404">
      <c r="A404" s="115">
        <v>399.0</v>
      </c>
      <c r="B404" s="52">
        <v>1.19140129E8</v>
      </c>
      <c r="C404" s="138" t="s">
        <v>1616</v>
      </c>
      <c r="D404" s="52">
        <v>3.62</v>
      </c>
      <c r="E404" s="123" t="s">
        <v>50</v>
      </c>
      <c r="F404" s="137">
        <v>2019.0</v>
      </c>
      <c r="G404" s="129">
        <v>45170.0</v>
      </c>
      <c r="H404" s="115" t="s">
        <v>52</v>
      </c>
      <c r="I404" s="129">
        <v>45231.0</v>
      </c>
      <c r="J404" s="115" t="s">
        <v>1607</v>
      </c>
      <c r="K404" s="115">
        <v>9.0</v>
      </c>
      <c r="L404" s="101"/>
      <c r="M404" s="144"/>
      <c r="N404" s="101"/>
      <c r="O404" s="101"/>
      <c r="P404" s="144"/>
      <c r="Q404" s="146"/>
      <c r="R404" s="101"/>
      <c r="S404" s="101"/>
      <c r="T404" s="101"/>
      <c r="U404" s="101"/>
    </row>
    <row r="405">
      <c r="A405" s="115">
        <v>400.0</v>
      </c>
      <c r="B405" s="52">
        <v>1.1914022E8</v>
      </c>
      <c r="C405" s="138" t="s">
        <v>1617</v>
      </c>
      <c r="D405" s="52">
        <v>3.11</v>
      </c>
      <c r="E405" s="123" t="s">
        <v>50</v>
      </c>
      <c r="F405" s="137">
        <v>2019.0</v>
      </c>
      <c r="G405" s="129">
        <v>45170.0</v>
      </c>
      <c r="H405" s="115" t="s">
        <v>52</v>
      </c>
      <c r="I405" s="129">
        <v>45231.0</v>
      </c>
      <c r="J405" s="115" t="s">
        <v>1607</v>
      </c>
      <c r="K405" s="115">
        <v>9.0</v>
      </c>
      <c r="L405" s="101"/>
      <c r="M405" s="144"/>
      <c r="N405" s="101"/>
      <c r="O405" s="101"/>
      <c r="P405" s="144"/>
      <c r="Q405" s="146"/>
      <c r="R405" s="101"/>
      <c r="S405" s="101"/>
      <c r="T405" s="101"/>
      <c r="U405" s="101"/>
    </row>
    <row r="406">
      <c r="A406" s="115">
        <v>401.0</v>
      </c>
      <c r="B406" s="62">
        <v>1.19140179E8</v>
      </c>
      <c r="C406" s="63" t="s">
        <v>1618</v>
      </c>
      <c r="D406" s="123">
        <v>3.43</v>
      </c>
      <c r="E406" s="123" t="s">
        <v>50</v>
      </c>
      <c r="F406" s="62">
        <v>2019.0</v>
      </c>
      <c r="G406" s="129">
        <v>45231.0</v>
      </c>
      <c r="H406" s="115" t="s">
        <v>52</v>
      </c>
      <c r="I406" s="115" t="s">
        <v>1207</v>
      </c>
      <c r="J406" s="115" t="s">
        <v>1619</v>
      </c>
      <c r="K406" s="115">
        <v>9.0</v>
      </c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</row>
    <row r="407">
      <c r="A407" s="115">
        <v>402.0</v>
      </c>
      <c r="B407" s="62">
        <v>1.18140005E8</v>
      </c>
      <c r="C407" s="63" t="s">
        <v>1620</v>
      </c>
      <c r="D407" s="123">
        <v>2.74</v>
      </c>
      <c r="E407" s="123" t="s">
        <v>50</v>
      </c>
      <c r="F407" s="62">
        <v>2018.0</v>
      </c>
      <c r="G407" s="129">
        <v>45231.0</v>
      </c>
      <c r="H407" s="115" t="s">
        <v>50</v>
      </c>
      <c r="I407" s="115" t="s">
        <v>1207</v>
      </c>
      <c r="J407" s="115" t="s">
        <v>1619</v>
      </c>
      <c r="K407" s="115">
        <v>9.0</v>
      </c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</row>
    <row r="408">
      <c r="A408" s="115">
        <v>403.0</v>
      </c>
      <c r="B408" s="62">
        <v>1.18140023E8</v>
      </c>
      <c r="C408" s="63" t="s">
        <v>1621</v>
      </c>
      <c r="D408" s="123">
        <v>2.99</v>
      </c>
      <c r="E408" s="123" t="s">
        <v>50</v>
      </c>
      <c r="F408" s="62">
        <v>2018.0</v>
      </c>
      <c r="G408" s="115" t="s">
        <v>1622</v>
      </c>
      <c r="H408" s="115" t="s">
        <v>51</v>
      </c>
      <c r="I408" s="115" t="s">
        <v>1207</v>
      </c>
      <c r="J408" s="115" t="s">
        <v>1168</v>
      </c>
      <c r="K408" s="115">
        <v>11.0</v>
      </c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</row>
    <row r="409">
      <c r="A409" s="115">
        <v>404.0</v>
      </c>
      <c r="B409" s="62">
        <v>1.4117099E7</v>
      </c>
      <c r="C409" s="63" t="s">
        <v>1623</v>
      </c>
      <c r="D409" s="123">
        <v>2.77</v>
      </c>
      <c r="E409" s="123" t="s">
        <v>50</v>
      </c>
      <c r="F409" s="62">
        <v>2017.0</v>
      </c>
      <c r="G409" s="115" t="s">
        <v>1622</v>
      </c>
      <c r="H409" s="115" t="s">
        <v>51</v>
      </c>
      <c r="I409" s="115" t="s">
        <v>1207</v>
      </c>
      <c r="J409" s="115" t="s">
        <v>1334</v>
      </c>
      <c r="K409" s="115">
        <v>13.0</v>
      </c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</row>
    <row r="410">
      <c r="A410" s="115">
        <v>405.0</v>
      </c>
      <c r="B410" s="62">
        <v>1.4117174E7</v>
      </c>
      <c r="C410" s="63" t="s">
        <v>1624</v>
      </c>
      <c r="D410" s="123">
        <v>2.4</v>
      </c>
      <c r="E410" s="123" t="s">
        <v>50</v>
      </c>
      <c r="F410" s="62">
        <v>2017.0</v>
      </c>
      <c r="G410" s="115" t="s">
        <v>1622</v>
      </c>
      <c r="H410" s="115" t="s">
        <v>50</v>
      </c>
      <c r="I410" s="115" t="s">
        <v>1207</v>
      </c>
      <c r="J410" s="115" t="s">
        <v>1334</v>
      </c>
      <c r="K410" s="115">
        <v>13.0</v>
      </c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>
      <c r="A411" s="115">
        <v>406.0</v>
      </c>
      <c r="B411" s="62">
        <v>1.18140128E8</v>
      </c>
      <c r="C411" s="63" t="s">
        <v>1625</v>
      </c>
      <c r="D411" s="123">
        <v>2.86</v>
      </c>
      <c r="E411" s="123" t="s">
        <v>50</v>
      </c>
      <c r="F411" s="62">
        <v>2018.0</v>
      </c>
      <c r="G411" s="115" t="s">
        <v>1622</v>
      </c>
      <c r="H411" s="115" t="s">
        <v>51</v>
      </c>
      <c r="I411" s="115" t="s">
        <v>1207</v>
      </c>
      <c r="J411" s="115" t="s">
        <v>1168</v>
      </c>
      <c r="K411" s="115">
        <v>11.0</v>
      </c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>
      <c r="A412" s="115">
        <v>407.0</v>
      </c>
      <c r="B412" s="62">
        <v>1.18140132E8</v>
      </c>
      <c r="C412" s="63" t="s">
        <v>1626</v>
      </c>
      <c r="D412" s="123">
        <v>2.94</v>
      </c>
      <c r="E412" s="123" t="s">
        <v>50</v>
      </c>
      <c r="F412" s="62">
        <v>2018.0</v>
      </c>
      <c r="G412" s="115" t="s">
        <v>1622</v>
      </c>
      <c r="H412" s="115" t="s">
        <v>51</v>
      </c>
      <c r="I412" s="115" t="s">
        <v>1207</v>
      </c>
      <c r="J412" s="115" t="s">
        <v>1168</v>
      </c>
      <c r="K412" s="115">
        <v>11.0</v>
      </c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>
      <c r="A413" s="115">
        <v>408.0</v>
      </c>
      <c r="B413" s="62">
        <v>1.18140153E8</v>
      </c>
      <c r="C413" s="63" t="s">
        <v>1627</v>
      </c>
      <c r="D413" s="123">
        <v>3.22</v>
      </c>
      <c r="E413" s="123" t="s">
        <v>50</v>
      </c>
      <c r="F413" s="62">
        <v>2018.0</v>
      </c>
      <c r="G413" s="115" t="s">
        <v>1622</v>
      </c>
      <c r="H413" s="115" t="s">
        <v>52</v>
      </c>
      <c r="I413" s="115" t="s">
        <v>1207</v>
      </c>
      <c r="J413" s="115" t="s">
        <v>1168</v>
      </c>
      <c r="K413" s="115">
        <v>11.0</v>
      </c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>
      <c r="A414" s="115">
        <v>409.0</v>
      </c>
      <c r="B414" s="62">
        <v>1.18140182E8</v>
      </c>
      <c r="C414" s="63" t="s">
        <v>1628</v>
      </c>
      <c r="D414" s="123">
        <v>3.25</v>
      </c>
      <c r="E414" s="123" t="s">
        <v>50</v>
      </c>
      <c r="F414" s="62">
        <v>2018.0</v>
      </c>
      <c r="G414" s="115" t="s">
        <v>1622</v>
      </c>
      <c r="H414" s="115" t="s">
        <v>52</v>
      </c>
      <c r="I414" s="115" t="s">
        <v>1207</v>
      </c>
      <c r="J414" s="115" t="s">
        <v>1168</v>
      </c>
      <c r="K414" s="115">
        <v>11.0</v>
      </c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>
      <c r="A415" s="115">
        <v>410.0</v>
      </c>
      <c r="B415" s="62">
        <v>1.18140195E8</v>
      </c>
      <c r="C415" s="63" t="s">
        <v>1629</v>
      </c>
      <c r="D415" s="123">
        <v>2.76</v>
      </c>
      <c r="E415" s="123" t="s">
        <v>50</v>
      </c>
      <c r="F415" s="62">
        <v>2018.0</v>
      </c>
      <c r="G415" s="115" t="s">
        <v>1622</v>
      </c>
      <c r="H415" s="115" t="s">
        <v>51</v>
      </c>
      <c r="I415" s="115" t="s">
        <v>1207</v>
      </c>
      <c r="J415" s="115" t="s">
        <v>1168</v>
      </c>
      <c r="K415" s="115">
        <v>11.0</v>
      </c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>
      <c r="A416" s="115">
        <v>411.0</v>
      </c>
      <c r="B416" s="62">
        <v>1.19140005E8</v>
      </c>
      <c r="C416" s="63" t="s">
        <v>1630</v>
      </c>
      <c r="D416" s="123">
        <v>3.46</v>
      </c>
      <c r="E416" s="123" t="s">
        <v>50</v>
      </c>
      <c r="F416" s="62">
        <v>2019.0</v>
      </c>
      <c r="G416" s="115" t="s">
        <v>1622</v>
      </c>
      <c r="H416" s="115" t="s">
        <v>52</v>
      </c>
      <c r="I416" s="115" t="s">
        <v>1207</v>
      </c>
      <c r="J416" s="115" t="s">
        <v>1347</v>
      </c>
      <c r="K416" s="115">
        <v>9.0</v>
      </c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>
      <c r="A417" s="115">
        <v>412.0</v>
      </c>
      <c r="B417" s="62">
        <v>1.19140006E8</v>
      </c>
      <c r="C417" s="63" t="s">
        <v>1631</v>
      </c>
      <c r="D417" s="123">
        <v>3.33</v>
      </c>
      <c r="E417" s="123" t="s">
        <v>50</v>
      </c>
      <c r="F417" s="62">
        <v>2019.0</v>
      </c>
      <c r="G417" s="115" t="s">
        <v>1622</v>
      </c>
      <c r="H417" s="115" t="s">
        <v>52</v>
      </c>
      <c r="I417" s="115" t="s">
        <v>1207</v>
      </c>
      <c r="J417" s="115" t="s">
        <v>1347</v>
      </c>
      <c r="K417" s="115">
        <v>9.0</v>
      </c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>
      <c r="A418" s="115">
        <v>413.0</v>
      </c>
      <c r="B418" s="62">
        <v>1.19140021E8</v>
      </c>
      <c r="C418" s="63" t="s">
        <v>1632</v>
      </c>
      <c r="D418" s="123">
        <v>3.56</v>
      </c>
      <c r="E418" s="123" t="s">
        <v>50</v>
      </c>
      <c r="F418" s="62">
        <v>2019.0</v>
      </c>
      <c r="G418" s="115" t="s">
        <v>1622</v>
      </c>
      <c r="H418" s="115" t="s">
        <v>52</v>
      </c>
      <c r="I418" s="115" t="s">
        <v>1207</v>
      </c>
      <c r="J418" s="115" t="s">
        <v>1347</v>
      </c>
      <c r="K418" s="115">
        <v>9.0</v>
      </c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>
      <c r="A419" s="115">
        <v>414.0</v>
      </c>
      <c r="B419" s="62">
        <v>1.19140034E8</v>
      </c>
      <c r="C419" s="63" t="s">
        <v>1633</v>
      </c>
      <c r="D419" s="123">
        <v>3.45</v>
      </c>
      <c r="E419" s="123" t="s">
        <v>50</v>
      </c>
      <c r="F419" s="62">
        <v>2019.0</v>
      </c>
      <c r="G419" s="115" t="s">
        <v>1622</v>
      </c>
      <c r="H419" s="115" t="s">
        <v>52</v>
      </c>
      <c r="I419" s="115" t="s">
        <v>1207</v>
      </c>
      <c r="J419" s="115" t="s">
        <v>1347</v>
      </c>
      <c r="K419" s="115">
        <v>9.0</v>
      </c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>
      <c r="A420" s="115">
        <v>415.0</v>
      </c>
      <c r="B420" s="62">
        <v>1.19140049E8</v>
      </c>
      <c r="C420" s="63" t="s">
        <v>1634</v>
      </c>
      <c r="D420" s="123">
        <v>3.67</v>
      </c>
      <c r="E420" s="123" t="s">
        <v>50</v>
      </c>
      <c r="F420" s="62">
        <v>2019.0</v>
      </c>
      <c r="G420" s="115" t="s">
        <v>1622</v>
      </c>
      <c r="H420" s="115" t="s">
        <v>52</v>
      </c>
      <c r="I420" s="115" t="s">
        <v>1207</v>
      </c>
      <c r="J420" s="115" t="s">
        <v>1347</v>
      </c>
      <c r="K420" s="115">
        <v>9.0</v>
      </c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>
      <c r="A421" s="115">
        <v>416.0</v>
      </c>
      <c r="B421" s="62">
        <v>1.1914005E8</v>
      </c>
      <c r="C421" s="63" t="s">
        <v>1635</v>
      </c>
      <c r="D421" s="123">
        <v>3.67</v>
      </c>
      <c r="E421" s="123" t="s">
        <v>50</v>
      </c>
      <c r="F421" s="62">
        <v>2019.0</v>
      </c>
      <c r="G421" s="115" t="s">
        <v>1622</v>
      </c>
      <c r="H421" s="115" t="s">
        <v>52</v>
      </c>
      <c r="I421" s="115" t="s">
        <v>1207</v>
      </c>
      <c r="J421" s="115" t="s">
        <v>1347</v>
      </c>
      <c r="K421" s="115">
        <v>9.0</v>
      </c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>
      <c r="A422" s="115">
        <v>417.0</v>
      </c>
      <c r="B422" s="62">
        <v>1.19140081E8</v>
      </c>
      <c r="C422" s="63" t="s">
        <v>1636</v>
      </c>
      <c r="D422" s="123">
        <v>3.3</v>
      </c>
      <c r="E422" s="123" t="s">
        <v>50</v>
      </c>
      <c r="F422" s="62">
        <v>2019.0</v>
      </c>
      <c r="G422" s="115" t="s">
        <v>1622</v>
      </c>
      <c r="H422" s="115" t="s">
        <v>52</v>
      </c>
      <c r="I422" s="115" t="s">
        <v>1207</v>
      </c>
      <c r="J422" s="115" t="s">
        <v>1347</v>
      </c>
      <c r="K422" s="115">
        <v>9.0</v>
      </c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>
      <c r="A423" s="115">
        <v>418.0</v>
      </c>
      <c r="B423" s="62">
        <v>1.19140093E8</v>
      </c>
      <c r="C423" s="63" t="s">
        <v>1637</v>
      </c>
      <c r="D423" s="123">
        <v>3.45</v>
      </c>
      <c r="E423" s="123" t="s">
        <v>50</v>
      </c>
      <c r="F423" s="62">
        <v>2019.0</v>
      </c>
      <c r="G423" s="115" t="s">
        <v>1622</v>
      </c>
      <c r="H423" s="115" t="s">
        <v>52</v>
      </c>
      <c r="I423" s="115" t="s">
        <v>1207</v>
      </c>
      <c r="J423" s="115" t="s">
        <v>1347</v>
      </c>
      <c r="K423" s="115">
        <v>9.0</v>
      </c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>
      <c r="A424" s="115">
        <v>419.0</v>
      </c>
      <c r="B424" s="62">
        <v>1.19140107E8</v>
      </c>
      <c r="C424" s="63" t="s">
        <v>1638</v>
      </c>
      <c r="D424" s="123">
        <v>2.94</v>
      </c>
      <c r="E424" s="123" t="s">
        <v>50</v>
      </c>
      <c r="F424" s="62">
        <v>2019.0</v>
      </c>
      <c r="G424" s="115" t="s">
        <v>1622</v>
      </c>
      <c r="H424" s="115" t="s">
        <v>51</v>
      </c>
      <c r="I424" s="115" t="s">
        <v>1207</v>
      </c>
      <c r="J424" s="115" t="s">
        <v>1347</v>
      </c>
      <c r="K424" s="115">
        <v>9.0</v>
      </c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>
      <c r="A425" s="115">
        <v>420.0</v>
      </c>
      <c r="B425" s="62">
        <v>1.19140118E8</v>
      </c>
      <c r="C425" s="63" t="s">
        <v>1639</v>
      </c>
      <c r="D425" s="123">
        <v>3.57</v>
      </c>
      <c r="E425" s="123" t="s">
        <v>50</v>
      </c>
      <c r="F425" s="62">
        <v>2019.0</v>
      </c>
      <c r="G425" s="115" t="s">
        <v>1622</v>
      </c>
      <c r="H425" s="115" t="s">
        <v>52</v>
      </c>
      <c r="I425" s="115" t="s">
        <v>1207</v>
      </c>
      <c r="J425" s="115" t="s">
        <v>1347</v>
      </c>
      <c r="K425" s="115">
        <v>9.0</v>
      </c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>
      <c r="A426" s="115">
        <v>421.0</v>
      </c>
      <c r="B426" s="62">
        <v>1.19140124E8</v>
      </c>
      <c r="C426" s="63" t="s">
        <v>1640</v>
      </c>
      <c r="D426" s="152">
        <v>3.16</v>
      </c>
      <c r="E426" s="123" t="s">
        <v>50</v>
      </c>
      <c r="F426" s="62">
        <v>2019.0</v>
      </c>
      <c r="G426" s="115" t="s">
        <v>1622</v>
      </c>
      <c r="H426" s="115" t="s">
        <v>52</v>
      </c>
      <c r="I426" s="115" t="s">
        <v>1207</v>
      </c>
      <c r="J426" s="115" t="s">
        <v>1347</v>
      </c>
      <c r="K426" s="115">
        <v>9.0</v>
      </c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>
      <c r="A427" s="115">
        <v>422.0</v>
      </c>
      <c r="B427" s="62">
        <v>1.19140147E8</v>
      </c>
      <c r="C427" s="63" t="s">
        <v>1641</v>
      </c>
      <c r="D427" s="123">
        <v>3.11</v>
      </c>
      <c r="E427" s="123" t="s">
        <v>50</v>
      </c>
      <c r="F427" s="62">
        <v>2019.0</v>
      </c>
      <c r="G427" s="115" t="s">
        <v>1622</v>
      </c>
      <c r="H427" s="115" t="s">
        <v>52</v>
      </c>
      <c r="I427" s="115" t="s">
        <v>1207</v>
      </c>
      <c r="J427" s="115" t="s">
        <v>1347</v>
      </c>
      <c r="K427" s="115">
        <v>9.0</v>
      </c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>
      <c r="A428" s="115">
        <v>423.0</v>
      </c>
      <c r="B428" s="62">
        <v>1.19140158E8</v>
      </c>
      <c r="C428" s="63" t="s">
        <v>1642</v>
      </c>
      <c r="D428" s="123">
        <v>3.28</v>
      </c>
      <c r="E428" s="123" t="s">
        <v>50</v>
      </c>
      <c r="F428" s="62">
        <v>2019.0</v>
      </c>
      <c r="G428" s="115" t="s">
        <v>1622</v>
      </c>
      <c r="H428" s="115" t="s">
        <v>52</v>
      </c>
      <c r="I428" s="115" t="s">
        <v>1207</v>
      </c>
      <c r="J428" s="115" t="s">
        <v>1347</v>
      </c>
      <c r="K428" s="115">
        <v>9.0</v>
      </c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>
      <c r="A429" s="115">
        <v>424.0</v>
      </c>
      <c r="B429" s="62">
        <v>1.19140165E8</v>
      </c>
      <c r="C429" s="63" t="s">
        <v>1643</v>
      </c>
      <c r="D429" s="123">
        <v>3.52</v>
      </c>
      <c r="E429" s="123" t="s">
        <v>50</v>
      </c>
      <c r="F429" s="62">
        <v>2019.0</v>
      </c>
      <c r="G429" s="115" t="s">
        <v>1622</v>
      </c>
      <c r="H429" s="115" t="s">
        <v>52</v>
      </c>
      <c r="I429" s="115" t="s">
        <v>1207</v>
      </c>
      <c r="J429" s="115" t="s">
        <v>1347</v>
      </c>
      <c r="K429" s="115">
        <v>9.0</v>
      </c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>
      <c r="A430" s="115">
        <v>425.0</v>
      </c>
      <c r="B430" s="62">
        <v>1.19140178E8</v>
      </c>
      <c r="C430" s="63" t="s">
        <v>1644</v>
      </c>
      <c r="D430" s="123">
        <v>3.49</v>
      </c>
      <c r="E430" s="123" t="s">
        <v>50</v>
      </c>
      <c r="F430" s="62">
        <v>2019.0</v>
      </c>
      <c r="G430" s="115" t="s">
        <v>1622</v>
      </c>
      <c r="H430" s="115" t="s">
        <v>52</v>
      </c>
      <c r="I430" s="115" t="s">
        <v>1207</v>
      </c>
      <c r="J430" s="115" t="s">
        <v>1347</v>
      </c>
      <c r="K430" s="115">
        <v>9.0</v>
      </c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>
      <c r="A431" s="115">
        <v>426.0</v>
      </c>
      <c r="B431" s="62">
        <v>1.19140202E8</v>
      </c>
      <c r="C431" s="63" t="s">
        <v>1645</v>
      </c>
      <c r="D431" s="123">
        <v>3.1</v>
      </c>
      <c r="E431" s="123" t="s">
        <v>50</v>
      </c>
      <c r="F431" s="62">
        <v>2019.0</v>
      </c>
      <c r="G431" s="115" t="s">
        <v>1622</v>
      </c>
      <c r="H431" s="115" t="s">
        <v>52</v>
      </c>
      <c r="I431" s="115" t="s">
        <v>1207</v>
      </c>
      <c r="J431" s="115" t="s">
        <v>1347</v>
      </c>
      <c r="K431" s="115">
        <v>9.0</v>
      </c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>
      <c r="A432" s="115">
        <v>427.0</v>
      </c>
      <c r="B432" s="62">
        <v>1.19140205E8</v>
      </c>
      <c r="C432" s="63" t="s">
        <v>1646</v>
      </c>
      <c r="D432" s="123">
        <v>3.85</v>
      </c>
      <c r="E432" s="123" t="s">
        <v>50</v>
      </c>
      <c r="F432" s="62">
        <v>2019.0</v>
      </c>
      <c r="G432" s="115" t="s">
        <v>1622</v>
      </c>
      <c r="H432" s="115" t="s">
        <v>52</v>
      </c>
      <c r="I432" s="115" t="s">
        <v>1207</v>
      </c>
      <c r="J432" s="115" t="s">
        <v>1347</v>
      </c>
      <c r="K432" s="115">
        <v>9.0</v>
      </c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>
      <c r="A433" s="115">
        <v>428.0</v>
      </c>
      <c r="B433" s="62">
        <v>1.19140212E8</v>
      </c>
      <c r="C433" s="63" t="s">
        <v>1647</v>
      </c>
      <c r="D433" s="123">
        <v>2.95</v>
      </c>
      <c r="E433" s="123" t="s">
        <v>50</v>
      </c>
      <c r="F433" s="62">
        <v>2019.0</v>
      </c>
      <c r="G433" s="115" t="s">
        <v>1622</v>
      </c>
      <c r="H433" s="115" t="s">
        <v>51</v>
      </c>
      <c r="I433" s="115" t="s">
        <v>1207</v>
      </c>
      <c r="J433" s="115" t="s">
        <v>1347</v>
      </c>
      <c r="K433" s="115">
        <v>9.0</v>
      </c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>
      <c r="A434" s="115">
        <v>429.0</v>
      </c>
      <c r="B434" s="62">
        <v>1.19140227E8</v>
      </c>
      <c r="C434" s="63" t="s">
        <v>1648</v>
      </c>
      <c r="D434" s="123">
        <v>3.64</v>
      </c>
      <c r="E434" s="123" t="s">
        <v>50</v>
      </c>
      <c r="F434" s="62">
        <v>2019.0</v>
      </c>
      <c r="G434" s="115" t="s">
        <v>1622</v>
      </c>
      <c r="H434" s="115" t="s">
        <v>52</v>
      </c>
      <c r="I434" s="115" t="s">
        <v>1207</v>
      </c>
      <c r="J434" s="115" t="s">
        <v>1347</v>
      </c>
      <c r="K434" s="115">
        <v>9.0</v>
      </c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>
      <c r="A435" s="115">
        <v>430.0</v>
      </c>
      <c r="B435" s="62">
        <v>1.20140088E8</v>
      </c>
      <c r="C435" s="63" t="s">
        <v>1649</v>
      </c>
      <c r="D435" s="123">
        <v>3.84</v>
      </c>
      <c r="E435" s="123" t="s">
        <v>50</v>
      </c>
      <c r="F435" s="62">
        <v>2020.0</v>
      </c>
      <c r="G435" s="115" t="s">
        <v>1622</v>
      </c>
      <c r="H435" s="115" t="s">
        <v>52</v>
      </c>
      <c r="I435" s="115" t="s">
        <v>1207</v>
      </c>
      <c r="J435" s="115" t="s">
        <v>1464</v>
      </c>
      <c r="K435" s="115">
        <v>7.0</v>
      </c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</row>
    <row r="436">
      <c r="A436" s="115">
        <v>431.0</v>
      </c>
      <c r="B436" s="62">
        <v>1.20140123E8</v>
      </c>
      <c r="C436" s="63" t="s">
        <v>1650</v>
      </c>
      <c r="D436" s="123">
        <v>3.48</v>
      </c>
      <c r="E436" s="123" t="s">
        <v>50</v>
      </c>
      <c r="F436" s="62">
        <v>2020.0</v>
      </c>
      <c r="G436" s="115" t="s">
        <v>1622</v>
      </c>
      <c r="H436" s="115" t="s">
        <v>52</v>
      </c>
      <c r="I436" s="115" t="s">
        <v>1207</v>
      </c>
      <c r="J436" s="115" t="s">
        <v>1464</v>
      </c>
      <c r="K436" s="115">
        <v>7.0</v>
      </c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</row>
    <row r="437">
      <c r="A437" s="115">
        <v>432.0</v>
      </c>
      <c r="B437" s="51"/>
      <c r="C437" s="134"/>
      <c r="D437" s="51"/>
      <c r="E437" s="123"/>
      <c r="F437" s="137"/>
      <c r="G437" s="115"/>
      <c r="H437" s="115"/>
      <c r="I437" s="115"/>
      <c r="J437" s="115"/>
      <c r="K437" s="115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</row>
    <row r="438">
      <c r="A438" s="115">
        <v>433.0</v>
      </c>
      <c r="B438" s="51"/>
      <c r="C438" s="134"/>
      <c r="D438" s="51"/>
      <c r="E438" s="123"/>
      <c r="F438" s="137"/>
      <c r="G438" s="115"/>
      <c r="H438" s="115"/>
      <c r="I438" s="115"/>
      <c r="J438" s="115"/>
      <c r="K438" s="115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</row>
    <row r="439">
      <c r="A439" s="115">
        <v>434.0</v>
      </c>
      <c r="B439" s="51"/>
      <c r="C439" s="134"/>
      <c r="D439" s="51"/>
      <c r="E439" s="123"/>
      <c r="F439" s="137"/>
      <c r="G439" s="115"/>
      <c r="H439" s="115"/>
      <c r="I439" s="115"/>
      <c r="J439" s="115"/>
      <c r="K439" s="115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</row>
    <row r="440">
      <c r="A440" s="115">
        <v>435.0</v>
      </c>
      <c r="B440" s="51"/>
      <c r="C440" s="134"/>
      <c r="D440" s="51"/>
      <c r="E440" s="123"/>
      <c r="F440" s="137"/>
      <c r="G440" s="115"/>
      <c r="H440" s="115"/>
      <c r="I440" s="115"/>
      <c r="J440" s="115"/>
      <c r="K440" s="115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</row>
    <row r="441">
      <c r="A441" s="115">
        <v>436.0</v>
      </c>
      <c r="B441" s="51"/>
      <c r="C441" s="134"/>
      <c r="D441" s="51"/>
      <c r="E441" s="123"/>
      <c r="F441" s="137"/>
      <c r="G441" s="115"/>
      <c r="H441" s="115"/>
      <c r="I441" s="115"/>
      <c r="J441" s="115"/>
      <c r="K441" s="115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</row>
    <row r="442">
      <c r="A442" s="115">
        <v>437.0</v>
      </c>
      <c r="B442" s="51"/>
      <c r="C442" s="134"/>
      <c r="D442" s="51"/>
      <c r="E442" s="123"/>
      <c r="F442" s="137"/>
      <c r="G442" s="115"/>
      <c r="H442" s="115"/>
      <c r="I442" s="115"/>
      <c r="J442" s="115"/>
      <c r="K442" s="115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</row>
    <row r="443">
      <c r="A443" s="115">
        <v>438.0</v>
      </c>
      <c r="B443" s="51"/>
      <c r="C443" s="134"/>
      <c r="D443" s="51"/>
      <c r="E443" s="123"/>
      <c r="F443" s="137"/>
      <c r="G443" s="115"/>
      <c r="H443" s="115"/>
      <c r="I443" s="115"/>
      <c r="J443" s="115"/>
      <c r="K443" s="115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</row>
    <row r="444">
      <c r="A444" s="115">
        <v>439.0</v>
      </c>
      <c r="B444" s="51"/>
      <c r="C444" s="134"/>
      <c r="D444" s="51"/>
      <c r="E444" s="123"/>
      <c r="F444" s="137"/>
      <c r="G444" s="115"/>
      <c r="H444" s="115"/>
      <c r="I444" s="115"/>
      <c r="J444" s="115"/>
      <c r="K444" s="115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</row>
    <row r="445">
      <c r="A445" s="115">
        <v>440.0</v>
      </c>
      <c r="B445" s="51"/>
      <c r="C445" s="134"/>
      <c r="D445" s="51"/>
      <c r="E445" s="123"/>
      <c r="F445" s="137"/>
      <c r="G445" s="115"/>
      <c r="H445" s="115"/>
      <c r="I445" s="115"/>
      <c r="J445" s="115"/>
      <c r="K445" s="115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</row>
    <row r="446">
      <c r="A446" s="115">
        <v>441.0</v>
      </c>
      <c r="B446" s="51"/>
      <c r="C446" s="134"/>
      <c r="D446" s="51"/>
      <c r="E446" s="123"/>
      <c r="F446" s="137"/>
      <c r="G446" s="115"/>
      <c r="H446" s="115"/>
      <c r="I446" s="115"/>
      <c r="J446" s="115"/>
      <c r="K446" s="115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</row>
    <row r="447">
      <c r="A447" s="115">
        <v>442.0</v>
      </c>
      <c r="B447" s="51"/>
      <c r="C447" s="134"/>
      <c r="D447" s="51"/>
      <c r="E447" s="123"/>
      <c r="F447" s="137"/>
      <c r="G447" s="115"/>
      <c r="H447" s="115"/>
      <c r="I447" s="115"/>
      <c r="J447" s="115"/>
      <c r="K447" s="115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</row>
    <row r="448">
      <c r="A448" s="115">
        <v>443.0</v>
      </c>
      <c r="B448" s="51"/>
      <c r="C448" s="134"/>
      <c r="D448" s="51"/>
      <c r="E448" s="123"/>
      <c r="F448" s="137"/>
      <c r="G448" s="115"/>
      <c r="H448" s="115"/>
      <c r="I448" s="115"/>
      <c r="J448" s="115"/>
      <c r="K448" s="115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</row>
    <row r="449">
      <c r="A449" s="115">
        <v>444.0</v>
      </c>
      <c r="B449" s="51"/>
      <c r="C449" s="134"/>
      <c r="D449" s="51"/>
      <c r="E449" s="123"/>
      <c r="F449" s="137"/>
      <c r="G449" s="115"/>
      <c r="H449" s="115"/>
      <c r="I449" s="115"/>
      <c r="J449" s="115"/>
      <c r="K449" s="115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</row>
    <row r="450">
      <c r="A450" s="115">
        <v>445.0</v>
      </c>
      <c r="B450" s="51"/>
      <c r="C450" s="134"/>
      <c r="D450" s="51"/>
      <c r="E450" s="123"/>
      <c r="F450" s="137"/>
      <c r="G450" s="115"/>
      <c r="H450" s="115"/>
      <c r="I450" s="115"/>
      <c r="J450" s="115"/>
      <c r="K450" s="115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</row>
    <row r="451">
      <c r="A451" s="115">
        <v>446.0</v>
      </c>
      <c r="B451" s="51"/>
      <c r="C451" s="134"/>
      <c r="D451" s="51"/>
      <c r="E451" s="123"/>
      <c r="F451" s="137"/>
      <c r="G451" s="115"/>
      <c r="H451" s="115"/>
      <c r="I451" s="115"/>
      <c r="J451" s="115"/>
      <c r="K451" s="115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</row>
    <row r="452">
      <c r="A452" s="115">
        <v>447.0</v>
      </c>
      <c r="B452" s="51"/>
      <c r="C452" s="134"/>
      <c r="D452" s="51"/>
      <c r="E452" s="123"/>
      <c r="F452" s="137"/>
      <c r="G452" s="115"/>
      <c r="H452" s="115"/>
      <c r="I452" s="115"/>
      <c r="J452" s="115"/>
      <c r="K452" s="115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</row>
    <row r="453">
      <c r="A453" s="115">
        <v>448.0</v>
      </c>
      <c r="B453" s="51"/>
      <c r="C453" s="134"/>
      <c r="D453" s="51"/>
      <c r="E453" s="123"/>
      <c r="F453" s="137"/>
      <c r="G453" s="115"/>
      <c r="H453" s="115"/>
      <c r="I453" s="115"/>
      <c r="J453" s="115"/>
      <c r="K453" s="115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</row>
    <row r="454">
      <c r="A454" s="115">
        <v>449.0</v>
      </c>
      <c r="B454" s="51"/>
      <c r="C454" s="134"/>
      <c r="D454" s="51"/>
      <c r="E454" s="123"/>
      <c r="F454" s="137"/>
      <c r="G454" s="115"/>
      <c r="H454" s="115"/>
      <c r="I454" s="115"/>
      <c r="J454" s="115"/>
      <c r="K454" s="115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</row>
    <row r="455">
      <c r="A455" s="115">
        <v>450.0</v>
      </c>
      <c r="B455" s="51"/>
      <c r="C455" s="134"/>
      <c r="D455" s="51"/>
      <c r="E455" s="123"/>
      <c r="F455" s="137"/>
      <c r="G455" s="115"/>
      <c r="H455" s="115"/>
      <c r="I455" s="115"/>
      <c r="J455" s="115"/>
      <c r="K455" s="115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</row>
    <row r="456">
      <c r="A456" s="115">
        <v>451.0</v>
      </c>
      <c r="B456" s="51"/>
      <c r="C456" s="134"/>
      <c r="D456" s="51"/>
      <c r="E456" s="123"/>
      <c r="F456" s="137"/>
      <c r="G456" s="115"/>
      <c r="H456" s="115"/>
      <c r="I456" s="115"/>
      <c r="J456" s="115"/>
      <c r="K456" s="115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</row>
    <row r="457">
      <c r="A457" s="115">
        <v>452.0</v>
      </c>
      <c r="B457" s="51"/>
      <c r="C457" s="134"/>
      <c r="D457" s="51"/>
      <c r="E457" s="123"/>
      <c r="F457" s="137"/>
      <c r="G457" s="115"/>
      <c r="H457" s="115"/>
      <c r="I457" s="115"/>
      <c r="J457" s="115"/>
      <c r="K457" s="115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</row>
    <row r="458">
      <c r="A458" s="115">
        <v>453.0</v>
      </c>
      <c r="B458" s="51"/>
      <c r="C458" s="134"/>
      <c r="D458" s="51"/>
      <c r="E458" s="123"/>
      <c r="F458" s="137"/>
      <c r="G458" s="115"/>
      <c r="H458" s="115"/>
      <c r="I458" s="115"/>
      <c r="J458" s="115"/>
      <c r="K458" s="115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</row>
    <row r="459">
      <c r="A459" s="115">
        <v>454.0</v>
      </c>
      <c r="B459" s="51"/>
      <c r="C459" s="134"/>
      <c r="D459" s="51"/>
      <c r="E459" s="123"/>
      <c r="F459" s="137"/>
      <c r="G459" s="115"/>
      <c r="H459" s="115"/>
      <c r="I459" s="115"/>
      <c r="J459" s="115"/>
      <c r="K459" s="115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</row>
    <row r="460">
      <c r="A460" s="153"/>
      <c r="B460" s="153"/>
      <c r="C460" s="101"/>
      <c r="D460" s="153"/>
      <c r="E460" s="153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</row>
    <row r="461">
      <c r="A461" s="153"/>
      <c r="B461" s="153"/>
      <c r="C461" s="101"/>
      <c r="D461" s="153"/>
      <c r="E461" s="153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</row>
    <row r="462">
      <c r="A462" s="153"/>
      <c r="B462" s="153"/>
      <c r="C462" s="101"/>
      <c r="D462" s="153"/>
      <c r="E462" s="153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</row>
    <row r="463">
      <c r="A463" s="153"/>
      <c r="B463" s="153"/>
      <c r="C463" s="101"/>
      <c r="D463" s="153"/>
      <c r="E463" s="153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</row>
    <row r="464">
      <c r="A464" s="153"/>
      <c r="B464" s="153"/>
      <c r="C464" s="101"/>
      <c r="D464" s="153"/>
      <c r="E464" s="153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</row>
    <row r="465">
      <c r="A465" s="153"/>
      <c r="B465" s="153"/>
      <c r="C465" s="101"/>
      <c r="D465" s="153"/>
      <c r="E465" s="153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</row>
    <row r="466">
      <c r="A466" s="153"/>
      <c r="B466" s="153"/>
      <c r="C466" s="101"/>
      <c r="D466" s="153"/>
      <c r="E466" s="153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</row>
    <row r="467">
      <c r="A467" s="153"/>
      <c r="B467" s="153"/>
      <c r="C467" s="101"/>
      <c r="D467" s="153"/>
      <c r="E467" s="153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</row>
    <row r="468">
      <c r="A468" s="153"/>
      <c r="B468" s="153"/>
      <c r="C468" s="101"/>
      <c r="D468" s="153"/>
      <c r="E468" s="153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</row>
    <row r="469">
      <c r="A469" s="153"/>
      <c r="B469" s="153"/>
      <c r="C469" s="101"/>
      <c r="D469" s="153"/>
      <c r="E469" s="153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</row>
    <row r="470">
      <c r="A470" s="153"/>
      <c r="B470" s="153"/>
      <c r="C470" s="101"/>
      <c r="D470" s="153"/>
      <c r="E470" s="153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</row>
    <row r="471">
      <c r="A471" s="153"/>
      <c r="B471" s="153"/>
      <c r="C471" s="101"/>
      <c r="D471" s="153"/>
      <c r="E471" s="153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</row>
    <row r="472">
      <c r="A472" s="153"/>
      <c r="B472" s="153"/>
      <c r="C472" s="101"/>
      <c r="D472" s="153"/>
      <c r="E472" s="153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</row>
    <row r="473">
      <c r="A473" s="153"/>
      <c r="B473" s="153"/>
      <c r="C473" s="101"/>
      <c r="D473" s="153"/>
      <c r="E473" s="153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</row>
    <row r="474">
      <c r="A474" s="153"/>
      <c r="B474" s="153"/>
      <c r="C474" s="101"/>
      <c r="D474" s="153"/>
      <c r="E474" s="153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</row>
    <row r="475">
      <c r="A475" s="153"/>
      <c r="B475" s="153"/>
      <c r="C475" s="101"/>
      <c r="D475" s="153"/>
      <c r="E475" s="153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</row>
    <row r="476">
      <c r="A476" s="153"/>
      <c r="B476" s="153"/>
      <c r="C476" s="101"/>
      <c r="D476" s="153"/>
      <c r="E476" s="153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</row>
    <row r="477">
      <c r="A477" s="153"/>
      <c r="B477" s="153"/>
      <c r="C477" s="101"/>
      <c r="D477" s="153"/>
      <c r="E477" s="153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</row>
    <row r="478">
      <c r="A478" s="153"/>
      <c r="B478" s="153"/>
      <c r="C478" s="101"/>
      <c r="D478" s="153"/>
      <c r="E478" s="153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</row>
    <row r="479">
      <c r="A479" s="153"/>
      <c r="B479" s="153"/>
      <c r="C479" s="101"/>
      <c r="D479" s="153"/>
      <c r="E479" s="153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</row>
    <row r="480">
      <c r="A480" s="153"/>
      <c r="B480" s="153"/>
      <c r="C480" s="101"/>
      <c r="D480" s="153"/>
      <c r="E480" s="153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</row>
    <row r="481">
      <c r="A481" s="153"/>
      <c r="B481" s="153"/>
      <c r="C481" s="101"/>
      <c r="D481" s="153"/>
      <c r="E481" s="153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</row>
    <row r="482">
      <c r="A482" s="153"/>
      <c r="B482" s="153"/>
      <c r="C482" s="101"/>
      <c r="D482" s="153"/>
      <c r="E482" s="153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</row>
    <row r="483">
      <c r="A483" s="153"/>
      <c r="B483" s="153"/>
      <c r="C483" s="101"/>
      <c r="D483" s="153"/>
      <c r="E483" s="153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</row>
    <row r="484">
      <c r="A484" s="153"/>
      <c r="B484" s="153"/>
      <c r="C484" s="101"/>
      <c r="D484" s="153"/>
      <c r="E484" s="153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</row>
    <row r="485">
      <c r="A485" s="153"/>
      <c r="B485" s="153"/>
      <c r="C485" s="101"/>
      <c r="D485" s="153"/>
      <c r="E485" s="153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</row>
    <row r="486">
      <c r="A486" s="153"/>
      <c r="B486" s="153"/>
      <c r="C486" s="101"/>
      <c r="D486" s="153"/>
      <c r="E486" s="153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</row>
    <row r="487">
      <c r="A487" s="153"/>
      <c r="B487" s="153"/>
      <c r="C487" s="101"/>
      <c r="D487" s="153"/>
      <c r="E487" s="153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</row>
    <row r="488">
      <c r="A488" s="153"/>
      <c r="B488" s="153"/>
      <c r="C488" s="101"/>
      <c r="D488" s="153"/>
      <c r="E488" s="153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</row>
    <row r="489">
      <c r="A489" s="153"/>
      <c r="B489" s="153"/>
      <c r="C489" s="101"/>
      <c r="D489" s="153"/>
      <c r="E489" s="153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</row>
    <row r="490">
      <c r="A490" s="153"/>
      <c r="B490" s="153"/>
      <c r="C490" s="101"/>
      <c r="D490" s="153"/>
      <c r="E490" s="153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</row>
    <row r="491">
      <c r="A491" s="153"/>
      <c r="B491" s="153"/>
      <c r="C491" s="101"/>
      <c r="D491" s="153"/>
      <c r="E491" s="153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</row>
    <row r="492">
      <c r="A492" s="153"/>
      <c r="B492" s="153"/>
      <c r="C492" s="101"/>
      <c r="D492" s="153"/>
      <c r="E492" s="153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</row>
    <row r="493">
      <c r="A493" s="153"/>
      <c r="B493" s="153"/>
      <c r="C493" s="101"/>
      <c r="D493" s="153"/>
      <c r="E493" s="153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</row>
    <row r="494">
      <c r="A494" s="153"/>
      <c r="B494" s="153"/>
      <c r="C494" s="101"/>
      <c r="D494" s="153"/>
      <c r="E494" s="153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</row>
    <row r="495">
      <c r="A495" s="153"/>
      <c r="B495" s="153"/>
      <c r="C495" s="101"/>
      <c r="D495" s="153"/>
      <c r="E495" s="153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</row>
    <row r="496">
      <c r="A496" s="153"/>
      <c r="B496" s="153"/>
      <c r="C496" s="101"/>
      <c r="D496" s="153"/>
      <c r="E496" s="153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</row>
    <row r="497">
      <c r="A497" s="153"/>
      <c r="B497" s="153"/>
      <c r="C497" s="101"/>
      <c r="D497" s="153"/>
      <c r="E497" s="153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</row>
    <row r="498">
      <c r="A498" s="153"/>
      <c r="B498" s="153"/>
      <c r="C498" s="101"/>
      <c r="D498" s="153"/>
      <c r="E498" s="153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</row>
    <row r="499">
      <c r="A499" s="153"/>
      <c r="B499" s="153"/>
      <c r="C499" s="101"/>
      <c r="D499" s="153"/>
      <c r="E499" s="153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</row>
    <row r="500">
      <c r="A500" s="153"/>
      <c r="B500" s="153"/>
      <c r="C500" s="101"/>
      <c r="D500" s="153"/>
      <c r="E500" s="153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</row>
    <row r="501">
      <c r="A501" s="153"/>
      <c r="B501" s="153"/>
      <c r="C501" s="101"/>
      <c r="D501" s="153"/>
      <c r="E501" s="153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</row>
    <row r="502">
      <c r="A502" s="153"/>
      <c r="B502" s="153"/>
      <c r="C502" s="101"/>
      <c r="D502" s="153"/>
      <c r="E502" s="153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</row>
    <row r="503">
      <c r="A503" s="153"/>
      <c r="B503" s="153"/>
      <c r="C503" s="101"/>
      <c r="D503" s="153"/>
      <c r="E503" s="153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</row>
    <row r="504">
      <c r="A504" s="153"/>
      <c r="B504" s="153"/>
      <c r="C504" s="101"/>
      <c r="D504" s="153"/>
      <c r="E504" s="153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</row>
    <row r="505">
      <c r="A505" s="153"/>
      <c r="B505" s="153"/>
      <c r="C505" s="101"/>
      <c r="D505" s="153"/>
      <c r="E505" s="153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</row>
    <row r="506">
      <c r="A506" s="153"/>
      <c r="B506" s="153"/>
      <c r="C506" s="101"/>
      <c r="D506" s="153"/>
      <c r="E506" s="153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</row>
    <row r="507">
      <c r="A507" s="153"/>
      <c r="B507" s="153"/>
      <c r="C507" s="101"/>
      <c r="D507" s="153"/>
      <c r="E507" s="153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</row>
    <row r="508">
      <c r="A508" s="153"/>
      <c r="B508" s="153"/>
      <c r="C508" s="101"/>
      <c r="D508" s="153"/>
      <c r="E508" s="153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</row>
    <row r="509">
      <c r="A509" s="153"/>
      <c r="B509" s="153"/>
      <c r="C509" s="101"/>
      <c r="D509" s="153"/>
      <c r="E509" s="153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</row>
    <row r="510">
      <c r="A510" s="153"/>
      <c r="B510" s="153"/>
      <c r="C510" s="101"/>
      <c r="D510" s="153"/>
      <c r="E510" s="153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</row>
    <row r="511">
      <c r="A511" s="153"/>
      <c r="B511" s="153"/>
      <c r="C511" s="101"/>
      <c r="D511" s="153"/>
      <c r="E511" s="153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</row>
    <row r="512">
      <c r="A512" s="153"/>
      <c r="B512" s="153"/>
      <c r="C512" s="101"/>
      <c r="D512" s="153"/>
      <c r="E512" s="153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</row>
    <row r="513">
      <c r="A513" s="153"/>
      <c r="B513" s="153"/>
      <c r="C513" s="101"/>
      <c r="D513" s="153"/>
      <c r="E513" s="153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</row>
    <row r="514">
      <c r="A514" s="153"/>
      <c r="B514" s="153"/>
      <c r="C514" s="101"/>
      <c r="D514" s="153"/>
      <c r="E514" s="153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</row>
    <row r="515">
      <c r="A515" s="153"/>
      <c r="B515" s="153"/>
      <c r="C515" s="101"/>
      <c r="D515" s="153"/>
      <c r="E515" s="153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</row>
    <row r="516">
      <c r="A516" s="153"/>
      <c r="B516" s="153"/>
      <c r="C516" s="101"/>
      <c r="D516" s="153"/>
      <c r="E516" s="153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</row>
    <row r="517">
      <c r="A517" s="153"/>
      <c r="B517" s="153"/>
      <c r="C517" s="101"/>
      <c r="D517" s="153"/>
      <c r="E517" s="153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</row>
    <row r="518">
      <c r="A518" s="153"/>
      <c r="B518" s="153"/>
      <c r="C518" s="101"/>
      <c r="D518" s="153"/>
      <c r="E518" s="153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</row>
    <row r="519">
      <c r="A519" s="153"/>
      <c r="B519" s="153"/>
      <c r="C519" s="101"/>
      <c r="D519" s="153"/>
      <c r="E519" s="153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</row>
    <row r="520">
      <c r="A520" s="153"/>
      <c r="B520" s="153"/>
      <c r="C520" s="101"/>
      <c r="D520" s="153"/>
      <c r="E520" s="153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</row>
    <row r="521">
      <c r="A521" s="153"/>
      <c r="B521" s="153"/>
      <c r="C521" s="101"/>
      <c r="D521" s="153"/>
      <c r="E521" s="153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</row>
    <row r="522">
      <c r="A522" s="153"/>
      <c r="B522" s="153"/>
      <c r="C522" s="101"/>
      <c r="D522" s="153"/>
      <c r="E522" s="153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</row>
    <row r="523">
      <c r="A523" s="153"/>
      <c r="B523" s="153"/>
      <c r="C523" s="101"/>
      <c r="D523" s="153"/>
      <c r="E523" s="153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</row>
    <row r="524">
      <c r="A524" s="153"/>
      <c r="B524" s="153"/>
      <c r="C524" s="101"/>
      <c r="D524" s="153"/>
      <c r="E524" s="153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</row>
    <row r="525">
      <c r="A525" s="153"/>
      <c r="B525" s="153"/>
      <c r="C525" s="101"/>
      <c r="D525" s="153"/>
      <c r="E525" s="153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</row>
    <row r="526">
      <c r="A526" s="153"/>
      <c r="B526" s="153"/>
      <c r="C526" s="101"/>
      <c r="D526" s="153"/>
      <c r="E526" s="153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</row>
    <row r="527">
      <c r="A527" s="153"/>
      <c r="B527" s="153"/>
      <c r="C527" s="101"/>
      <c r="D527" s="153"/>
      <c r="E527" s="153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</row>
    <row r="528">
      <c r="A528" s="153"/>
      <c r="B528" s="153"/>
      <c r="C528" s="101"/>
      <c r="D528" s="153"/>
      <c r="E528" s="153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</row>
    <row r="529">
      <c r="A529" s="153"/>
      <c r="B529" s="153"/>
      <c r="C529" s="101"/>
      <c r="D529" s="153"/>
      <c r="E529" s="153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</row>
    <row r="530">
      <c r="A530" s="153"/>
      <c r="B530" s="153"/>
      <c r="C530" s="101"/>
      <c r="D530" s="153"/>
      <c r="E530" s="153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</row>
    <row r="531">
      <c r="A531" s="153"/>
      <c r="B531" s="153"/>
      <c r="C531" s="101"/>
      <c r="D531" s="153"/>
      <c r="E531" s="153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</row>
    <row r="532">
      <c r="A532" s="153"/>
      <c r="B532" s="153"/>
      <c r="C532" s="101"/>
      <c r="D532" s="153"/>
      <c r="E532" s="153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</row>
    <row r="533">
      <c r="A533" s="153"/>
      <c r="B533" s="153"/>
      <c r="C533" s="101"/>
      <c r="D533" s="153"/>
      <c r="E533" s="153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</row>
    <row r="534">
      <c r="A534" s="153"/>
      <c r="B534" s="153"/>
      <c r="C534" s="101"/>
      <c r="D534" s="153"/>
      <c r="E534" s="153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</row>
    <row r="535">
      <c r="A535" s="153"/>
      <c r="B535" s="153"/>
      <c r="C535" s="101"/>
      <c r="D535" s="153"/>
      <c r="E535" s="153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</row>
    <row r="536">
      <c r="A536" s="153"/>
      <c r="B536" s="153"/>
      <c r="C536" s="101"/>
      <c r="D536" s="153"/>
      <c r="E536" s="153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</row>
    <row r="537">
      <c r="A537" s="153"/>
      <c r="B537" s="153"/>
      <c r="C537" s="101"/>
      <c r="D537" s="153"/>
      <c r="E537" s="153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</row>
    <row r="538">
      <c r="A538" s="153"/>
      <c r="B538" s="153"/>
      <c r="C538" s="101"/>
      <c r="D538" s="153"/>
      <c r="E538" s="153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</row>
    <row r="539">
      <c r="A539" s="153"/>
      <c r="B539" s="153"/>
      <c r="C539" s="101"/>
      <c r="D539" s="153"/>
      <c r="E539" s="153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</row>
    <row r="540">
      <c r="A540" s="153"/>
      <c r="B540" s="153"/>
      <c r="C540" s="101"/>
      <c r="D540" s="153"/>
      <c r="E540" s="153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</row>
    <row r="541">
      <c r="A541" s="153"/>
      <c r="B541" s="153"/>
      <c r="C541" s="101"/>
      <c r="D541" s="153"/>
      <c r="E541" s="153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</row>
    <row r="542">
      <c r="A542" s="153"/>
      <c r="B542" s="153"/>
      <c r="C542" s="101"/>
      <c r="D542" s="153"/>
      <c r="E542" s="153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</row>
    <row r="543">
      <c r="A543" s="153"/>
      <c r="B543" s="153"/>
      <c r="C543" s="101"/>
      <c r="D543" s="153"/>
      <c r="E543" s="153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</row>
    <row r="544">
      <c r="A544" s="153"/>
      <c r="B544" s="153"/>
      <c r="C544" s="101"/>
      <c r="D544" s="153"/>
      <c r="E544" s="153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</row>
    <row r="545">
      <c r="A545" s="153"/>
      <c r="B545" s="153"/>
      <c r="C545" s="101"/>
      <c r="D545" s="153"/>
      <c r="E545" s="153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</row>
    <row r="546">
      <c r="A546" s="153"/>
      <c r="B546" s="153"/>
      <c r="C546" s="101"/>
      <c r="D546" s="153"/>
      <c r="E546" s="153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</row>
    <row r="547">
      <c r="A547" s="153"/>
      <c r="B547" s="153"/>
      <c r="C547" s="101"/>
      <c r="D547" s="153"/>
      <c r="E547" s="153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</row>
    <row r="548">
      <c r="A548" s="153"/>
      <c r="B548" s="153"/>
      <c r="C548" s="101"/>
      <c r="D548" s="153"/>
      <c r="E548" s="153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</row>
    <row r="549">
      <c r="A549" s="153"/>
      <c r="B549" s="153"/>
      <c r="C549" s="101"/>
      <c r="D549" s="153"/>
      <c r="E549" s="153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</row>
    <row r="550">
      <c r="A550" s="153"/>
      <c r="B550" s="153"/>
      <c r="C550" s="101"/>
      <c r="D550" s="153"/>
      <c r="E550" s="153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</row>
    <row r="551">
      <c r="A551" s="153"/>
      <c r="B551" s="153"/>
      <c r="C551" s="101"/>
      <c r="D551" s="153"/>
      <c r="E551" s="153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</row>
    <row r="552">
      <c r="A552" s="153"/>
      <c r="B552" s="153"/>
      <c r="C552" s="101"/>
      <c r="D552" s="153"/>
      <c r="E552" s="153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</row>
    <row r="553">
      <c r="A553" s="153"/>
      <c r="B553" s="153"/>
      <c r="C553" s="101"/>
      <c r="D553" s="153"/>
      <c r="E553" s="153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</row>
    <row r="554">
      <c r="A554" s="153"/>
      <c r="B554" s="153"/>
      <c r="C554" s="101"/>
      <c r="D554" s="153"/>
      <c r="E554" s="153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</row>
    <row r="555">
      <c r="A555" s="153"/>
      <c r="B555" s="153"/>
      <c r="C555" s="101"/>
      <c r="D555" s="153"/>
      <c r="E555" s="153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</row>
    <row r="556">
      <c r="A556" s="153"/>
      <c r="B556" s="153"/>
      <c r="C556" s="101"/>
      <c r="D556" s="153"/>
      <c r="E556" s="153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</row>
    <row r="557">
      <c r="A557" s="153"/>
      <c r="B557" s="153"/>
      <c r="C557" s="101"/>
      <c r="D557" s="153"/>
      <c r="E557" s="153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</row>
    <row r="558">
      <c r="A558" s="153"/>
      <c r="B558" s="153"/>
      <c r="C558" s="101"/>
      <c r="D558" s="153"/>
      <c r="E558" s="153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</row>
    <row r="559">
      <c r="A559" s="153"/>
      <c r="B559" s="153"/>
      <c r="C559" s="101"/>
      <c r="D559" s="153"/>
      <c r="E559" s="153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</row>
    <row r="560">
      <c r="A560" s="153"/>
      <c r="B560" s="153"/>
      <c r="C560" s="101"/>
      <c r="D560" s="153"/>
      <c r="E560" s="153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</row>
    <row r="561">
      <c r="A561" s="153"/>
      <c r="B561" s="153"/>
      <c r="C561" s="101"/>
      <c r="D561" s="153"/>
      <c r="E561" s="153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</row>
    <row r="562">
      <c r="A562" s="153"/>
      <c r="B562" s="153"/>
      <c r="C562" s="101"/>
      <c r="D562" s="153"/>
      <c r="E562" s="153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</row>
    <row r="563">
      <c r="A563" s="153"/>
      <c r="B563" s="153"/>
      <c r="C563" s="101"/>
      <c r="D563" s="153"/>
      <c r="E563" s="153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</row>
    <row r="564">
      <c r="A564" s="153"/>
      <c r="B564" s="153"/>
      <c r="C564" s="101"/>
      <c r="D564" s="153"/>
      <c r="E564" s="153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</row>
    <row r="565">
      <c r="A565" s="153"/>
      <c r="B565" s="153"/>
      <c r="C565" s="101"/>
      <c r="D565" s="153"/>
      <c r="E565" s="153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</row>
    <row r="566">
      <c r="A566" s="153"/>
      <c r="B566" s="153"/>
      <c r="C566" s="101"/>
      <c r="D566" s="153"/>
      <c r="E566" s="153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</row>
    <row r="567">
      <c r="A567" s="153"/>
      <c r="B567" s="153"/>
      <c r="C567" s="101"/>
      <c r="D567" s="153"/>
      <c r="E567" s="153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</row>
    <row r="568">
      <c r="A568" s="153"/>
      <c r="B568" s="153"/>
      <c r="C568" s="101"/>
      <c r="D568" s="153"/>
      <c r="E568" s="153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</row>
    <row r="569">
      <c r="A569" s="153"/>
      <c r="B569" s="153"/>
      <c r="C569" s="101"/>
      <c r="D569" s="153"/>
      <c r="E569" s="153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</row>
    <row r="570">
      <c r="A570" s="153"/>
      <c r="B570" s="153"/>
      <c r="C570" s="101"/>
      <c r="D570" s="153"/>
      <c r="E570" s="153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</row>
    <row r="571">
      <c r="A571" s="153"/>
      <c r="B571" s="153"/>
      <c r="C571" s="101"/>
      <c r="D571" s="153"/>
      <c r="E571" s="153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</row>
    <row r="572">
      <c r="A572" s="153"/>
      <c r="B572" s="153"/>
      <c r="C572" s="101"/>
      <c r="D572" s="153"/>
      <c r="E572" s="153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</row>
    <row r="573">
      <c r="A573" s="153"/>
      <c r="B573" s="153"/>
      <c r="C573" s="101"/>
      <c r="D573" s="153"/>
      <c r="E573" s="153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</row>
    <row r="574">
      <c r="A574" s="153"/>
      <c r="B574" s="153"/>
      <c r="C574" s="101"/>
      <c r="D574" s="153"/>
      <c r="E574" s="153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</row>
    <row r="575">
      <c r="A575" s="153"/>
      <c r="B575" s="153"/>
      <c r="C575" s="101"/>
      <c r="D575" s="153"/>
      <c r="E575" s="153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</row>
    <row r="576">
      <c r="A576" s="153"/>
      <c r="B576" s="153"/>
      <c r="C576" s="101"/>
      <c r="D576" s="153"/>
      <c r="E576" s="153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</row>
    <row r="577">
      <c r="A577" s="153"/>
      <c r="B577" s="153"/>
      <c r="C577" s="101"/>
      <c r="D577" s="153"/>
      <c r="E577" s="153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</row>
    <row r="578">
      <c r="A578" s="153"/>
      <c r="B578" s="153"/>
      <c r="C578" s="101"/>
      <c r="D578" s="153"/>
      <c r="E578" s="153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</row>
    <row r="579">
      <c r="A579" s="153"/>
      <c r="B579" s="153"/>
      <c r="C579" s="101"/>
      <c r="D579" s="153"/>
      <c r="E579" s="153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</row>
    <row r="580">
      <c r="A580" s="153"/>
      <c r="B580" s="153"/>
      <c r="C580" s="101"/>
      <c r="D580" s="153"/>
      <c r="E580" s="153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</row>
    <row r="581">
      <c r="A581" s="153"/>
      <c r="B581" s="153"/>
      <c r="C581" s="101"/>
      <c r="D581" s="153"/>
      <c r="E581" s="153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</row>
    <row r="582">
      <c r="A582" s="153"/>
      <c r="B582" s="153"/>
      <c r="C582" s="101"/>
      <c r="D582" s="153"/>
      <c r="E582" s="153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</row>
    <row r="583">
      <c r="A583" s="153"/>
      <c r="B583" s="153"/>
      <c r="C583" s="101"/>
      <c r="D583" s="153"/>
      <c r="E583" s="153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</row>
    <row r="584">
      <c r="A584" s="153"/>
      <c r="B584" s="153"/>
      <c r="C584" s="101"/>
      <c r="D584" s="153"/>
      <c r="E584" s="153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</row>
    <row r="585">
      <c r="A585" s="153"/>
      <c r="B585" s="153"/>
      <c r="C585" s="101"/>
      <c r="D585" s="153"/>
      <c r="E585" s="153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</row>
    <row r="586">
      <c r="A586" s="153"/>
      <c r="B586" s="153"/>
      <c r="C586" s="101"/>
      <c r="D586" s="153"/>
      <c r="E586" s="153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</row>
    <row r="587">
      <c r="A587" s="153"/>
      <c r="B587" s="153"/>
      <c r="C587" s="101"/>
      <c r="D587" s="153"/>
      <c r="E587" s="153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</row>
    <row r="588">
      <c r="A588" s="153"/>
      <c r="B588" s="153"/>
      <c r="C588" s="101"/>
      <c r="D588" s="153"/>
      <c r="E588" s="153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</row>
    <row r="589">
      <c r="A589" s="153"/>
      <c r="B589" s="153"/>
      <c r="C589" s="101"/>
      <c r="D589" s="153"/>
      <c r="E589" s="153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</row>
    <row r="590">
      <c r="A590" s="153"/>
      <c r="B590" s="153"/>
      <c r="C590" s="101"/>
      <c r="D590" s="153"/>
      <c r="E590" s="153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</row>
    <row r="591">
      <c r="A591" s="153"/>
      <c r="B591" s="153"/>
      <c r="C591" s="101"/>
      <c r="D591" s="153"/>
      <c r="E591" s="153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</row>
    <row r="592">
      <c r="A592" s="153"/>
      <c r="B592" s="153"/>
      <c r="C592" s="101"/>
      <c r="D592" s="153"/>
      <c r="E592" s="153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</row>
    <row r="593">
      <c r="A593" s="153"/>
      <c r="B593" s="153"/>
      <c r="C593" s="101"/>
      <c r="D593" s="153"/>
      <c r="E593" s="153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</row>
    <row r="594">
      <c r="A594" s="153"/>
      <c r="B594" s="153"/>
      <c r="C594" s="101"/>
      <c r="D594" s="153"/>
      <c r="E594" s="153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</row>
    <row r="595">
      <c r="A595" s="153"/>
      <c r="B595" s="153"/>
      <c r="C595" s="101"/>
      <c r="D595" s="153"/>
      <c r="E595" s="153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</row>
    <row r="596">
      <c r="A596" s="153"/>
      <c r="B596" s="153"/>
      <c r="C596" s="101"/>
      <c r="D596" s="153"/>
      <c r="E596" s="153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</row>
    <row r="597">
      <c r="A597" s="153"/>
      <c r="B597" s="153"/>
      <c r="C597" s="101"/>
      <c r="D597" s="153"/>
      <c r="E597" s="153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</row>
    <row r="598">
      <c r="A598" s="153"/>
      <c r="B598" s="153"/>
      <c r="C598" s="101"/>
      <c r="D598" s="153"/>
      <c r="E598" s="153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</row>
    <row r="599">
      <c r="A599" s="153"/>
      <c r="B599" s="153"/>
      <c r="C599" s="101"/>
      <c r="D599" s="153"/>
      <c r="E599" s="153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</row>
    <row r="600">
      <c r="A600" s="153"/>
      <c r="B600" s="153"/>
      <c r="C600" s="101"/>
      <c r="D600" s="153"/>
      <c r="E600" s="153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</row>
    <row r="601">
      <c r="A601" s="153"/>
      <c r="B601" s="153"/>
      <c r="C601" s="101"/>
      <c r="D601" s="153"/>
      <c r="E601" s="153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</row>
    <row r="602">
      <c r="A602" s="153"/>
      <c r="B602" s="153"/>
      <c r="C602" s="101"/>
      <c r="D602" s="153"/>
      <c r="E602" s="153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</row>
    <row r="603">
      <c r="A603" s="153"/>
      <c r="B603" s="153"/>
      <c r="C603" s="101"/>
      <c r="D603" s="153"/>
      <c r="E603" s="153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</row>
    <row r="604">
      <c r="A604" s="153"/>
      <c r="B604" s="153"/>
      <c r="C604" s="101"/>
      <c r="D604" s="153"/>
      <c r="E604" s="153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</row>
    <row r="605">
      <c r="A605" s="153"/>
      <c r="B605" s="153"/>
      <c r="C605" s="101"/>
      <c r="D605" s="153"/>
      <c r="E605" s="153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</row>
    <row r="606">
      <c r="A606" s="153"/>
      <c r="B606" s="153"/>
      <c r="C606" s="101"/>
      <c r="D606" s="153"/>
      <c r="E606" s="153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</row>
    <row r="607">
      <c r="A607" s="153"/>
      <c r="B607" s="153"/>
      <c r="C607" s="101"/>
      <c r="D607" s="153"/>
      <c r="E607" s="153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</row>
    <row r="608">
      <c r="A608" s="153"/>
      <c r="B608" s="153"/>
      <c r="C608" s="101"/>
      <c r="D608" s="153"/>
      <c r="E608" s="153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</row>
    <row r="609">
      <c r="A609" s="153"/>
      <c r="B609" s="153"/>
      <c r="C609" s="101"/>
      <c r="D609" s="153"/>
      <c r="E609" s="153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</row>
    <row r="610">
      <c r="A610" s="153"/>
      <c r="B610" s="153"/>
      <c r="C610" s="101"/>
      <c r="D610" s="153"/>
      <c r="E610" s="153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</row>
    <row r="611">
      <c r="A611" s="153"/>
      <c r="B611" s="153"/>
      <c r="C611" s="101"/>
      <c r="D611" s="153"/>
      <c r="E611" s="153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</row>
    <row r="612">
      <c r="A612" s="153"/>
      <c r="B612" s="153"/>
      <c r="C612" s="101"/>
      <c r="D612" s="153"/>
      <c r="E612" s="153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</row>
    <row r="613">
      <c r="A613" s="153"/>
      <c r="B613" s="153"/>
      <c r="C613" s="101"/>
      <c r="D613" s="153"/>
      <c r="E613" s="153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</row>
    <row r="614">
      <c r="A614" s="153"/>
      <c r="B614" s="153"/>
      <c r="C614" s="101"/>
      <c r="D614" s="153"/>
      <c r="E614" s="153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</row>
    <row r="615">
      <c r="A615" s="153"/>
      <c r="B615" s="153"/>
      <c r="C615" s="101"/>
      <c r="D615" s="153"/>
      <c r="E615" s="153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</row>
    <row r="616">
      <c r="A616" s="153"/>
      <c r="B616" s="153"/>
      <c r="C616" s="101"/>
      <c r="D616" s="153"/>
      <c r="E616" s="153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</row>
    <row r="617">
      <c r="A617" s="153"/>
      <c r="B617" s="153"/>
      <c r="C617" s="101"/>
      <c r="D617" s="153"/>
      <c r="E617" s="153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</row>
    <row r="618">
      <c r="A618" s="153"/>
      <c r="B618" s="153"/>
      <c r="C618" s="101"/>
      <c r="D618" s="153"/>
      <c r="E618" s="153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</row>
    <row r="619">
      <c r="A619" s="153"/>
      <c r="B619" s="153"/>
      <c r="C619" s="101"/>
      <c r="D619" s="153"/>
      <c r="E619" s="153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</row>
    <row r="620">
      <c r="A620" s="153"/>
      <c r="B620" s="153"/>
      <c r="C620" s="101"/>
      <c r="D620" s="153"/>
      <c r="E620" s="153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</row>
    <row r="621">
      <c r="A621" s="153"/>
      <c r="B621" s="153"/>
      <c r="C621" s="101"/>
      <c r="D621" s="153"/>
      <c r="E621" s="153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</row>
    <row r="622">
      <c r="A622" s="153"/>
      <c r="B622" s="153"/>
      <c r="C622" s="101"/>
      <c r="D622" s="153"/>
      <c r="E622" s="153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</row>
    <row r="623">
      <c r="A623" s="153"/>
      <c r="B623" s="153"/>
      <c r="C623" s="101"/>
      <c r="D623" s="153"/>
      <c r="E623" s="153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</row>
    <row r="624">
      <c r="A624" s="153"/>
      <c r="B624" s="153"/>
      <c r="C624" s="101"/>
      <c r="D624" s="153"/>
      <c r="E624" s="153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</row>
    <row r="625">
      <c r="A625" s="153"/>
      <c r="B625" s="153"/>
      <c r="C625" s="101"/>
      <c r="D625" s="153"/>
      <c r="E625" s="153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</row>
    <row r="626">
      <c r="A626" s="153"/>
      <c r="B626" s="153"/>
      <c r="C626" s="101"/>
      <c r="D626" s="153"/>
      <c r="E626" s="153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</row>
    <row r="627">
      <c r="A627" s="153"/>
      <c r="B627" s="153"/>
      <c r="C627" s="101"/>
      <c r="D627" s="153"/>
      <c r="E627" s="153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</row>
    <row r="628">
      <c r="A628" s="153"/>
      <c r="B628" s="153"/>
      <c r="C628" s="101"/>
      <c r="D628" s="153"/>
      <c r="E628" s="153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</row>
    <row r="629">
      <c r="A629" s="153"/>
      <c r="B629" s="153"/>
      <c r="C629" s="101"/>
      <c r="D629" s="153"/>
      <c r="E629" s="153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</row>
    <row r="630">
      <c r="A630" s="153"/>
      <c r="B630" s="153"/>
      <c r="C630" s="101"/>
      <c r="D630" s="153"/>
      <c r="E630" s="153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</row>
    <row r="631">
      <c r="A631" s="153"/>
      <c r="B631" s="153"/>
      <c r="C631" s="101"/>
      <c r="D631" s="153"/>
      <c r="E631" s="153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</row>
    <row r="632">
      <c r="A632" s="153"/>
      <c r="B632" s="153"/>
      <c r="C632" s="101"/>
      <c r="D632" s="153"/>
      <c r="E632" s="153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</row>
    <row r="633">
      <c r="A633" s="153"/>
      <c r="B633" s="153"/>
      <c r="C633" s="101"/>
      <c r="D633" s="153"/>
      <c r="E633" s="153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</row>
    <row r="634">
      <c r="A634" s="153"/>
      <c r="B634" s="153"/>
      <c r="C634" s="101"/>
      <c r="D634" s="153"/>
      <c r="E634" s="153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</row>
    <row r="635">
      <c r="A635" s="153"/>
      <c r="B635" s="153"/>
      <c r="C635" s="101"/>
      <c r="D635" s="153"/>
      <c r="E635" s="153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</row>
    <row r="636">
      <c r="A636" s="153"/>
      <c r="B636" s="153"/>
      <c r="C636" s="101"/>
      <c r="D636" s="153"/>
      <c r="E636" s="153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</row>
    <row r="637">
      <c r="A637" s="153"/>
      <c r="B637" s="153"/>
      <c r="C637" s="101"/>
      <c r="D637" s="153"/>
      <c r="E637" s="153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</row>
    <row r="638">
      <c r="A638" s="153"/>
      <c r="B638" s="153"/>
      <c r="C638" s="101"/>
      <c r="D638" s="153"/>
      <c r="E638" s="153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</row>
    <row r="639">
      <c r="A639" s="153"/>
      <c r="B639" s="153"/>
      <c r="C639" s="101"/>
      <c r="D639" s="153"/>
      <c r="E639" s="153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</row>
    <row r="640">
      <c r="A640" s="153"/>
      <c r="B640" s="153"/>
      <c r="C640" s="101"/>
      <c r="D640" s="153"/>
      <c r="E640" s="153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</row>
    <row r="641">
      <c r="A641" s="153"/>
      <c r="B641" s="153"/>
      <c r="C641" s="101"/>
      <c r="D641" s="153"/>
      <c r="E641" s="153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</row>
    <row r="642">
      <c r="A642" s="153"/>
      <c r="B642" s="153"/>
      <c r="C642" s="101"/>
      <c r="D642" s="153"/>
      <c r="E642" s="153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</row>
    <row r="643">
      <c r="A643" s="153"/>
      <c r="B643" s="153"/>
      <c r="C643" s="101"/>
      <c r="D643" s="153"/>
      <c r="E643" s="153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</row>
    <row r="644">
      <c r="A644" s="153"/>
      <c r="B644" s="153"/>
      <c r="C644" s="101"/>
      <c r="D644" s="153"/>
      <c r="E644" s="153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</row>
    <row r="645">
      <c r="A645" s="153"/>
      <c r="B645" s="153"/>
      <c r="C645" s="101"/>
      <c r="D645" s="153"/>
      <c r="E645" s="153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</row>
    <row r="646">
      <c r="A646" s="153"/>
      <c r="B646" s="153"/>
      <c r="C646" s="101"/>
      <c r="D646" s="153"/>
      <c r="E646" s="153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</row>
    <row r="647">
      <c r="A647" s="153"/>
      <c r="B647" s="153"/>
      <c r="C647" s="101"/>
      <c r="D647" s="153"/>
      <c r="E647" s="153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</row>
    <row r="648">
      <c r="A648" s="153"/>
      <c r="B648" s="153"/>
      <c r="C648" s="101"/>
      <c r="D648" s="153"/>
      <c r="E648" s="153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</row>
    <row r="649">
      <c r="A649" s="153"/>
      <c r="B649" s="153"/>
      <c r="C649" s="101"/>
      <c r="D649" s="153"/>
      <c r="E649" s="153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</row>
    <row r="650">
      <c r="A650" s="153"/>
      <c r="B650" s="153"/>
      <c r="C650" s="101"/>
      <c r="D650" s="153"/>
      <c r="E650" s="153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</row>
    <row r="651">
      <c r="A651" s="153"/>
      <c r="B651" s="153"/>
      <c r="C651" s="101"/>
      <c r="D651" s="153"/>
      <c r="E651" s="153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</row>
    <row r="652">
      <c r="A652" s="153"/>
      <c r="B652" s="153"/>
      <c r="C652" s="101"/>
      <c r="D652" s="153"/>
      <c r="E652" s="153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</row>
    <row r="653">
      <c r="A653" s="153"/>
      <c r="B653" s="153"/>
      <c r="C653" s="101"/>
      <c r="D653" s="153"/>
      <c r="E653" s="153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</row>
    <row r="654">
      <c r="A654" s="153"/>
      <c r="B654" s="153"/>
      <c r="C654" s="101"/>
      <c r="D654" s="153"/>
      <c r="E654" s="153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</row>
    <row r="655">
      <c r="A655" s="153"/>
      <c r="B655" s="153"/>
      <c r="C655" s="101"/>
      <c r="D655" s="153"/>
      <c r="E655" s="153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</row>
    <row r="656">
      <c r="A656" s="153"/>
      <c r="B656" s="153"/>
      <c r="C656" s="101"/>
      <c r="D656" s="153"/>
      <c r="E656" s="153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</row>
    <row r="657">
      <c r="A657" s="153"/>
      <c r="B657" s="153"/>
      <c r="C657" s="101"/>
      <c r="D657" s="153"/>
      <c r="E657" s="153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</row>
    <row r="658">
      <c r="A658" s="153"/>
      <c r="B658" s="153"/>
      <c r="C658" s="101"/>
      <c r="D658" s="153"/>
      <c r="E658" s="153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</row>
    <row r="659">
      <c r="A659" s="153"/>
      <c r="B659" s="153"/>
      <c r="C659" s="101"/>
      <c r="D659" s="153"/>
      <c r="E659" s="153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</row>
    <row r="660">
      <c r="A660" s="153"/>
      <c r="B660" s="153"/>
      <c r="C660" s="101"/>
      <c r="D660" s="153"/>
      <c r="E660" s="153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</row>
    <row r="661">
      <c r="A661" s="153"/>
      <c r="B661" s="153"/>
      <c r="C661" s="101"/>
      <c r="D661" s="153"/>
      <c r="E661" s="153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</row>
    <row r="662">
      <c r="A662" s="153"/>
      <c r="B662" s="153"/>
      <c r="C662" s="101"/>
      <c r="D662" s="153"/>
      <c r="E662" s="153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</row>
    <row r="663">
      <c r="A663" s="153"/>
      <c r="B663" s="153"/>
      <c r="C663" s="101"/>
      <c r="D663" s="153"/>
      <c r="E663" s="153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</row>
    <row r="664">
      <c r="A664" s="153"/>
      <c r="B664" s="153"/>
      <c r="C664" s="101"/>
      <c r="D664" s="153"/>
      <c r="E664" s="153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</row>
    <row r="665">
      <c r="A665" s="153"/>
      <c r="B665" s="153"/>
      <c r="C665" s="101"/>
      <c r="D665" s="153"/>
      <c r="E665" s="153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</row>
    <row r="666">
      <c r="A666" s="153"/>
      <c r="B666" s="153"/>
      <c r="C666" s="101"/>
      <c r="D666" s="153"/>
      <c r="E666" s="153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</row>
    <row r="667">
      <c r="A667" s="153"/>
      <c r="B667" s="153"/>
      <c r="C667" s="101"/>
      <c r="D667" s="153"/>
      <c r="E667" s="153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</row>
    <row r="668">
      <c r="A668" s="153"/>
      <c r="B668" s="153"/>
      <c r="C668" s="101"/>
      <c r="D668" s="153"/>
      <c r="E668" s="153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</row>
    <row r="669">
      <c r="A669" s="153"/>
      <c r="B669" s="153"/>
      <c r="C669" s="101"/>
      <c r="D669" s="153"/>
      <c r="E669" s="153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</row>
    <row r="670">
      <c r="A670" s="153"/>
      <c r="B670" s="153"/>
      <c r="C670" s="101"/>
      <c r="D670" s="153"/>
      <c r="E670" s="153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</row>
    <row r="671">
      <c r="A671" s="153"/>
      <c r="B671" s="153"/>
      <c r="C671" s="101"/>
      <c r="D671" s="153"/>
      <c r="E671" s="153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</row>
    <row r="672">
      <c r="A672" s="153"/>
      <c r="B672" s="153"/>
      <c r="C672" s="101"/>
      <c r="D672" s="153"/>
      <c r="E672" s="153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</row>
    <row r="673">
      <c r="A673" s="153"/>
      <c r="B673" s="153"/>
      <c r="C673" s="101"/>
      <c r="D673" s="153"/>
      <c r="E673" s="153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</row>
    <row r="674">
      <c r="A674" s="153"/>
      <c r="B674" s="153"/>
      <c r="C674" s="101"/>
      <c r="D674" s="153"/>
      <c r="E674" s="153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</row>
    <row r="675">
      <c r="A675" s="153"/>
      <c r="B675" s="153"/>
      <c r="C675" s="101"/>
      <c r="D675" s="153"/>
      <c r="E675" s="153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</row>
    <row r="676">
      <c r="A676" s="153"/>
      <c r="B676" s="153"/>
      <c r="C676" s="101"/>
      <c r="D676" s="153"/>
      <c r="E676" s="153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</row>
    <row r="677">
      <c r="A677" s="153"/>
      <c r="B677" s="153"/>
      <c r="C677" s="101"/>
      <c r="D677" s="153"/>
      <c r="E677" s="153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</row>
    <row r="678">
      <c r="A678" s="153"/>
      <c r="B678" s="153"/>
      <c r="C678" s="101"/>
      <c r="D678" s="153"/>
      <c r="E678" s="153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</row>
    <row r="679">
      <c r="A679" s="153"/>
      <c r="B679" s="153"/>
      <c r="C679" s="101"/>
      <c r="D679" s="153"/>
      <c r="E679" s="153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</row>
    <row r="680">
      <c r="A680" s="153"/>
      <c r="B680" s="153"/>
      <c r="C680" s="101"/>
      <c r="D680" s="153"/>
      <c r="E680" s="153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</row>
    <row r="681">
      <c r="A681" s="153"/>
      <c r="B681" s="153"/>
      <c r="C681" s="101"/>
      <c r="D681" s="153"/>
      <c r="E681" s="153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</row>
    <row r="682">
      <c r="A682" s="153"/>
      <c r="B682" s="153"/>
      <c r="C682" s="101"/>
      <c r="D682" s="153"/>
      <c r="E682" s="153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</row>
    <row r="683">
      <c r="A683" s="153"/>
      <c r="B683" s="153"/>
      <c r="C683" s="101"/>
      <c r="D683" s="153"/>
      <c r="E683" s="153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</row>
    <row r="684">
      <c r="A684" s="153"/>
      <c r="B684" s="153"/>
      <c r="C684" s="101"/>
      <c r="D684" s="153"/>
      <c r="E684" s="153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</row>
    <row r="685">
      <c r="A685" s="153"/>
      <c r="B685" s="153"/>
      <c r="C685" s="101"/>
      <c r="D685" s="153"/>
      <c r="E685" s="153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</row>
    <row r="686">
      <c r="A686" s="153"/>
      <c r="B686" s="153"/>
      <c r="C686" s="101"/>
      <c r="D686" s="153"/>
      <c r="E686" s="153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</row>
    <row r="687">
      <c r="A687" s="153"/>
      <c r="B687" s="153"/>
      <c r="C687" s="101"/>
      <c r="D687" s="153"/>
      <c r="E687" s="153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</row>
    <row r="688">
      <c r="A688" s="153"/>
      <c r="B688" s="153"/>
      <c r="C688" s="101"/>
      <c r="D688" s="153"/>
      <c r="E688" s="153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</row>
    <row r="689">
      <c r="A689" s="153"/>
      <c r="B689" s="153"/>
      <c r="C689" s="101"/>
      <c r="D689" s="153"/>
      <c r="E689" s="153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</row>
    <row r="690">
      <c r="A690" s="153"/>
      <c r="B690" s="153"/>
      <c r="C690" s="101"/>
      <c r="D690" s="153"/>
      <c r="E690" s="153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</row>
    <row r="691">
      <c r="A691" s="153"/>
      <c r="B691" s="153"/>
      <c r="C691" s="101"/>
      <c r="D691" s="153"/>
      <c r="E691" s="153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</row>
    <row r="692">
      <c r="A692" s="153"/>
      <c r="B692" s="153"/>
      <c r="C692" s="101"/>
      <c r="D692" s="153"/>
      <c r="E692" s="153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</row>
    <row r="693">
      <c r="A693" s="153"/>
      <c r="B693" s="153"/>
      <c r="C693" s="101"/>
      <c r="D693" s="153"/>
      <c r="E693" s="153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</row>
    <row r="694">
      <c r="A694" s="153"/>
      <c r="B694" s="153"/>
      <c r="C694" s="101"/>
      <c r="D694" s="153"/>
      <c r="E694" s="153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</row>
    <row r="695">
      <c r="A695" s="153"/>
      <c r="B695" s="153"/>
      <c r="C695" s="101"/>
      <c r="D695" s="153"/>
      <c r="E695" s="153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</row>
    <row r="696">
      <c r="A696" s="153"/>
      <c r="B696" s="153"/>
      <c r="C696" s="101"/>
      <c r="D696" s="153"/>
      <c r="E696" s="153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</row>
    <row r="697">
      <c r="A697" s="153"/>
      <c r="B697" s="153"/>
      <c r="C697" s="101"/>
      <c r="D697" s="153"/>
      <c r="E697" s="153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</row>
    <row r="698">
      <c r="A698" s="153"/>
      <c r="B698" s="153"/>
      <c r="C698" s="101"/>
      <c r="D698" s="153"/>
      <c r="E698" s="153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</row>
    <row r="699">
      <c r="A699" s="153"/>
      <c r="B699" s="153"/>
      <c r="C699" s="101"/>
      <c r="D699" s="153"/>
      <c r="E699" s="153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</row>
    <row r="700">
      <c r="A700" s="153"/>
      <c r="B700" s="153"/>
      <c r="C700" s="101"/>
      <c r="D700" s="153"/>
      <c r="E700" s="153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</row>
    <row r="701">
      <c r="A701" s="153"/>
      <c r="B701" s="153"/>
      <c r="C701" s="101"/>
      <c r="D701" s="153"/>
      <c r="E701" s="153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</row>
    <row r="702">
      <c r="A702" s="153"/>
      <c r="B702" s="153"/>
      <c r="C702" s="101"/>
      <c r="D702" s="153"/>
      <c r="E702" s="153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</row>
    <row r="703">
      <c r="A703" s="153"/>
      <c r="B703" s="153"/>
      <c r="C703" s="101"/>
      <c r="D703" s="153"/>
      <c r="E703" s="153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</row>
    <row r="704">
      <c r="A704" s="153"/>
      <c r="B704" s="153"/>
      <c r="C704" s="101"/>
      <c r="D704" s="153"/>
      <c r="E704" s="153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</row>
    <row r="705">
      <c r="A705" s="153"/>
      <c r="B705" s="153"/>
      <c r="C705" s="101"/>
      <c r="D705" s="153"/>
      <c r="E705" s="153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</row>
    <row r="706">
      <c r="A706" s="153"/>
      <c r="B706" s="153"/>
      <c r="C706" s="101"/>
      <c r="D706" s="153"/>
      <c r="E706" s="153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</row>
    <row r="707">
      <c r="A707" s="153"/>
      <c r="B707" s="153"/>
      <c r="C707" s="101"/>
      <c r="D707" s="153"/>
      <c r="E707" s="153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</row>
    <row r="708">
      <c r="A708" s="153"/>
      <c r="B708" s="153"/>
      <c r="C708" s="101"/>
      <c r="D708" s="153"/>
      <c r="E708" s="153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</row>
    <row r="709">
      <c r="A709" s="153"/>
      <c r="B709" s="153"/>
      <c r="C709" s="101"/>
      <c r="D709" s="153"/>
      <c r="E709" s="153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</row>
    <row r="710">
      <c r="A710" s="153"/>
      <c r="B710" s="153"/>
      <c r="C710" s="101"/>
      <c r="D710" s="153"/>
      <c r="E710" s="153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</row>
    <row r="711">
      <c r="A711" s="153"/>
      <c r="B711" s="153"/>
      <c r="C711" s="101"/>
      <c r="D711" s="153"/>
      <c r="E711" s="153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</row>
    <row r="712">
      <c r="A712" s="153"/>
      <c r="B712" s="153"/>
      <c r="C712" s="101"/>
      <c r="D712" s="153"/>
      <c r="E712" s="153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</row>
    <row r="713">
      <c r="A713" s="153"/>
      <c r="B713" s="153"/>
      <c r="C713" s="101"/>
      <c r="D713" s="153"/>
      <c r="E713" s="153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</row>
    <row r="714">
      <c r="A714" s="153"/>
      <c r="B714" s="153"/>
      <c r="C714" s="101"/>
      <c r="D714" s="153"/>
      <c r="E714" s="153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</row>
    <row r="715">
      <c r="A715" s="153"/>
      <c r="B715" s="153"/>
      <c r="C715" s="101"/>
      <c r="D715" s="153"/>
      <c r="E715" s="153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</row>
    <row r="716">
      <c r="A716" s="153"/>
      <c r="B716" s="153"/>
      <c r="C716" s="101"/>
      <c r="D716" s="153"/>
      <c r="E716" s="153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</row>
    <row r="717">
      <c r="A717" s="153"/>
      <c r="B717" s="153"/>
      <c r="C717" s="101"/>
      <c r="D717" s="153"/>
      <c r="E717" s="153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</row>
    <row r="718">
      <c r="A718" s="153"/>
      <c r="B718" s="153"/>
      <c r="C718" s="101"/>
      <c r="D718" s="153"/>
      <c r="E718" s="153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</row>
    <row r="719">
      <c r="A719" s="153"/>
      <c r="B719" s="153"/>
      <c r="C719" s="101"/>
      <c r="D719" s="153"/>
      <c r="E719" s="153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</row>
    <row r="720">
      <c r="A720" s="153"/>
      <c r="B720" s="153"/>
      <c r="C720" s="101"/>
      <c r="D720" s="153"/>
      <c r="E720" s="153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</row>
    <row r="721">
      <c r="A721" s="153"/>
      <c r="B721" s="153"/>
      <c r="C721" s="101"/>
      <c r="D721" s="153"/>
      <c r="E721" s="153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</row>
    <row r="722">
      <c r="A722" s="153"/>
      <c r="B722" s="153"/>
      <c r="C722" s="101"/>
      <c r="D722" s="153"/>
      <c r="E722" s="153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</row>
    <row r="723">
      <c r="A723" s="153"/>
      <c r="B723" s="153"/>
      <c r="C723" s="101"/>
      <c r="D723" s="153"/>
      <c r="E723" s="153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</row>
    <row r="724">
      <c r="A724" s="153"/>
      <c r="B724" s="153"/>
      <c r="C724" s="101"/>
      <c r="D724" s="153"/>
      <c r="E724" s="153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</row>
    <row r="725">
      <c r="A725" s="153"/>
      <c r="B725" s="153"/>
      <c r="C725" s="101"/>
      <c r="D725" s="153"/>
      <c r="E725" s="153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</row>
    <row r="726">
      <c r="A726" s="153"/>
      <c r="B726" s="153"/>
      <c r="C726" s="101"/>
      <c r="D726" s="153"/>
      <c r="E726" s="153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</row>
    <row r="727">
      <c r="A727" s="153"/>
      <c r="B727" s="153"/>
      <c r="C727" s="101"/>
      <c r="D727" s="153"/>
      <c r="E727" s="153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</row>
    <row r="728">
      <c r="A728" s="153"/>
      <c r="B728" s="153"/>
      <c r="C728" s="101"/>
      <c r="D728" s="153"/>
      <c r="E728" s="153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</row>
    <row r="729">
      <c r="A729" s="153"/>
      <c r="B729" s="153"/>
      <c r="C729" s="101"/>
      <c r="D729" s="153"/>
      <c r="E729" s="153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</row>
    <row r="730">
      <c r="A730" s="153"/>
      <c r="B730" s="153"/>
      <c r="C730" s="101"/>
      <c r="D730" s="153"/>
      <c r="E730" s="153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</row>
    <row r="731">
      <c r="A731" s="153"/>
      <c r="B731" s="153"/>
      <c r="C731" s="101"/>
      <c r="D731" s="153"/>
      <c r="E731" s="153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</row>
    <row r="732">
      <c r="A732" s="153"/>
      <c r="B732" s="153"/>
      <c r="C732" s="101"/>
      <c r="D732" s="153"/>
      <c r="E732" s="153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</row>
    <row r="733">
      <c r="A733" s="153"/>
      <c r="B733" s="153"/>
      <c r="C733" s="101"/>
      <c r="D733" s="153"/>
      <c r="E733" s="153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</row>
    <row r="734">
      <c r="A734" s="153"/>
      <c r="B734" s="153"/>
      <c r="C734" s="101"/>
      <c r="D734" s="153"/>
      <c r="E734" s="153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</row>
    <row r="735">
      <c r="A735" s="153"/>
      <c r="B735" s="153"/>
      <c r="C735" s="101"/>
      <c r="D735" s="153"/>
      <c r="E735" s="153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</row>
    <row r="736">
      <c r="A736" s="153"/>
      <c r="B736" s="153"/>
      <c r="C736" s="101"/>
      <c r="D736" s="153"/>
      <c r="E736" s="153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</row>
    <row r="737">
      <c r="A737" s="153"/>
      <c r="B737" s="153"/>
      <c r="C737" s="101"/>
      <c r="D737" s="153"/>
      <c r="E737" s="153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</row>
    <row r="738">
      <c r="A738" s="153"/>
      <c r="B738" s="153"/>
      <c r="C738" s="101"/>
      <c r="D738" s="153"/>
      <c r="E738" s="153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</row>
    <row r="739">
      <c r="A739" s="153"/>
      <c r="B739" s="153"/>
      <c r="C739" s="101"/>
      <c r="D739" s="153"/>
      <c r="E739" s="153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</row>
    <row r="740">
      <c r="A740" s="153"/>
      <c r="B740" s="153"/>
      <c r="C740" s="101"/>
      <c r="D740" s="153"/>
      <c r="E740" s="153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</row>
    <row r="741">
      <c r="A741" s="153"/>
      <c r="B741" s="153"/>
      <c r="C741" s="101"/>
      <c r="D741" s="153"/>
      <c r="E741" s="153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</row>
    <row r="742">
      <c r="A742" s="153"/>
      <c r="B742" s="153"/>
      <c r="C742" s="101"/>
      <c r="D742" s="153"/>
      <c r="E742" s="153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</row>
    <row r="743">
      <c r="A743" s="153"/>
      <c r="B743" s="153"/>
      <c r="C743" s="101"/>
      <c r="D743" s="153"/>
      <c r="E743" s="153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</row>
    <row r="744">
      <c r="A744" s="153"/>
      <c r="B744" s="153"/>
      <c r="C744" s="101"/>
      <c r="D744" s="153"/>
      <c r="E744" s="153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</row>
    <row r="745">
      <c r="A745" s="153"/>
      <c r="B745" s="153"/>
      <c r="C745" s="101"/>
      <c r="D745" s="153"/>
      <c r="E745" s="153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</row>
    <row r="746">
      <c r="A746" s="153"/>
      <c r="B746" s="153"/>
      <c r="C746" s="101"/>
      <c r="D746" s="153"/>
      <c r="E746" s="153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</row>
    <row r="747">
      <c r="A747" s="153"/>
      <c r="B747" s="153"/>
      <c r="C747" s="101"/>
      <c r="D747" s="153"/>
      <c r="E747" s="153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</row>
    <row r="748">
      <c r="A748" s="153"/>
      <c r="B748" s="153"/>
      <c r="C748" s="101"/>
      <c r="D748" s="153"/>
      <c r="E748" s="153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</row>
    <row r="749">
      <c r="A749" s="153"/>
      <c r="B749" s="153"/>
      <c r="C749" s="101"/>
      <c r="D749" s="153"/>
      <c r="E749" s="153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</row>
    <row r="750">
      <c r="A750" s="153"/>
      <c r="B750" s="153"/>
      <c r="C750" s="101"/>
      <c r="D750" s="153"/>
      <c r="E750" s="153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</row>
    <row r="751">
      <c r="A751" s="153"/>
      <c r="B751" s="153"/>
      <c r="C751" s="101"/>
      <c r="D751" s="153"/>
      <c r="E751" s="153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</row>
    <row r="752">
      <c r="A752" s="153"/>
      <c r="B752" s="153"/>
      <c r="C752" s="101"/>
      <c r="D752" s="153"/>
      <c r="E752" s="153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</row>
    <row r="753">
      <c r="A753" s="153"/>
      <c r="B753" s="153"/>
      <c r="C753" s="101"/>
      <c r="D753" s="153"/>
      <c r="E753" s="153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</row>
    <row r="754">
      <c r="A754" s="153"/>
      <c r="B754" s="153"/>
      <c r="C754" s="101"/>
      <c r="D754" s="153"/>
      <c r="E754" s="153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</row>
    <row r="755">
      <c r="A755" s="153"/>
      <c r="B755" s="153"/>
      <c r="C755" s="101"/>
      <c r="D755" s="153"/>
      <c r="E755" s="153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</row>
    <row r="756">
      <c r="A756" s="153"/>
      <c r="B756" s="153"/>
      <c r="C756" s="101"/>
      <c r="D756" s="153"/>
      <c r="E756" s="153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</row>
    <row r="757">
      <c r="A757" s="153"/>
      <c r="B757" s="153"/>
      <c r="C757" s="101"/>
      <c r="D757" s="153"/>
      <c r="E757" s="153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</row>
    <row r="758">
      <c r="A758" s="153"/>
      <c r="B758" s="153"/>
      <c r="C758" s="101"/>
      <c r="D758" s="153"/>
      <c r="E758" s="153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</row>
    <row r="759">
      <c r="A759" s="153"/>
      <c r="B759" s="153"/>
      <c r="C759" s="101"/>
      <c r="D759" s="153"/>
      <c r="E759" s="153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</row>
    <row r="760">
      <c r="A760" s="153"/>
      <c r="B760" s="153"/>
      <c r="C760" s="101"/>
      <c r="D760" s="153"/>
      <c r="E760" s="153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</row>
    <row r="761">
      <c r="A761" s="153"/>
      <c r="B761" s="153"/>
      <c r="C761" s="101"/>
      <c r="D761" s="153"/>
      <c r="E761" s="153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</row>
    <row r="762">
      <c r="A762" s="153"/>
      <c r="B762" s="153"/>
      <c r="C762" s="101"/>
      <c r="D762" s="153"/>
      <c r="E762" s="153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</row>
    <row r="763">
      <c r="A763" s="153"/>
      <c r="B763" s="153"/>
      <c r="C763" s="101"/>
      <c r="D763" s="153"/>
      <c r="E763" s="153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</row>
    <row r="764">
      <c r="A764" s="153"/>
      <c r="B764" s="153"/>
      <c r="C764" s="101"/>
      <c r="D764" s="153"/>
      <c r="E764" s="153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</row>
    <row r="765">
      <c r="A765" s="153"/>
      <c r="B765" s="153"/>
      <c r="C765" s="101"/>
      <c r="D765" s="153"/>
      <c r="E765" s="153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</row>
    <row r="766">
      <c r="A766" s="153"/>
      <c r="B766" s="153"/>
      <c r="C766" s="101"/>
      <c r="D766" s="153"/>
      <c r="E766" s="153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</row>
    <row r="767">
      <c r="A767" s="153"/>
      <c r="B767" s="153"/>
      <c r="C767" s="101"/>
      <c r="D767" s="153"/>
      <c r="E767" s="153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</row>
    <row r="768">
      <c r="A768" s="153"/>
      <c r="B768" s="153"/>
      <c r="C768" s="101"/>
      <c r="D768" s="153"/>
      <c r="E768" s="153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</row>
    <row r="769">
      <c r="A769" s="153"/>
      <c r="B769" s="153"/>
      <c r="C769" s="101"/>
      <c r="D769" s="153"/>
      <c r="E769" s="153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</row>
    <row r="770">
      <c r="A770" s="153"/>
      <c r="B770" s="153"/>
      <c r="C770" s="101"/>
      <c r="D770" s="153"/>
      <c r="E770" s="153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</row>
    <row r="771">
      <c r="A771" s="153"/>
      <c r="B771" s="153"/>
      <c r="C771" s="101"/>
      <c r="D771" s="153"/>
      <c r="E771" s="153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</row>
    <row r="772">
      <c r="A772" s="153"/>
      <c r="B772" s="153"/>
      <c r="C772" s="101"/>
      <c r="D772" s="153"/>
      <c r="E772" s="153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</row>
    <row r="773">
      <c r="A773" s="153"/>
      <c r="B773" s="153"/>
      <c r="C773" s="101"/>
      <c r="D773" s="153"/>
      <c r="E773" s="153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</row>
    <row r="774">
      <c r="A774" s="153"/>
      <c r="B774" s="153"/>
      <c r="C774" s="101"/>
      <c r="D774" s="153"/>
      <c r="E774" s="153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</row>
    <row r="775">
      <c r="A775" s="153"/>
      <c r="B775" s="153"/>
      <c r="C775" s="101"/>
      <c r="D775" s="153"/>
      <c r="E775" s="153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</row>
    <row r="776">
      <c r="A776" s="153"/>
      <c r="B776" s="153"/>
      <c r="C776" s="101"/>
      <c r="D776" s="153"/>
      <c r="E776" s="153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</row>
    <row r="777">
      <c r="A777" s="153"/>
      <c r="B777" s="153"/>
      <c r="C777" s="101"/>
      <c r="D777" s="153"/>
      <c r="E777" s="153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</row>
    <row r="778">
      <c r="A778" s="153"/>
      <c r="B778" s="153"/>
      <c r="C778" s="101"/>
      <c r="D778" s="153"/>
      <c r="E778" s="153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</row>
    <row r="779">
      <c r="A779" s="153"/>
      <c r="B779" s="153"/>
      <c r="C779" s="101"/>
      <c r="D779" s="153"/>
      <c r="E779" s="153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</row>
    <row r="780">
      <c r="A780" s="153"/>
      <c r="B780" s="153"/>
      <c r="C780" s="101"/>
      <c r="D780" s="153"/>
      <c r="E780" s="153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</row>
    <row r="781">
      <c r="A781" s="153"/>
      <c r="B781" s="153"/>
      <c r="C781" s="101"/>
      <c r="D781" s="153"/>
      <c r="E781" s="153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</row>
    <row r="782">
      <c r="A782" s="153"/>
      <c r="B782" s="153"/>
      <c r="C782" s="101"/>
      <c r="D782" s="153"/>
      <c r="E782" s="153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</row>
    <row r="783">
      <c r="A783" s="153"/>
      <c r="B783" s="153"/>
      <c r="C783" s="101"/>
      <c r="D783" s="153"/>
      <c r="E783" s="153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</row>
    <row r="784">
      <c r="A784" s="153"/>
      <c r="B784" s="153"/>
      <c r="C784" s="101"/>
      <c r="D784" s="153"/>
      <c r="E784" s="153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</row>
    <row r="785">
      <c r="A785" s="153"/>
      <c r="B785" s="153"/>
      <c r="C785" s="101"/>
      <c r="D785" s="153"/>
      <c r="E785" s="153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</row>
    <row r="786">
      <c r="A786" s="153"/>
      <c r="B786" s="153"/>
      <c r="C786" s="101"/>
      <c r="D786" s="153"/>
      <c r="E786" s="153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</row>
    <row r="787">
      <c r="A787" s="153"/>
      <c r="B787" s="153"/>
      <c r="C787" s="101"/>
      <c r="D787" s="153"/>
      <c r="E787" s="153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</row>
    <row r="788">
      <c r="A788" s="153"/>
      <c r="B788" s="153"/>
      <c r="C788" s="101"/>
      <c r="D788" s="153"/>
      <c r="E788" s="153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</row>
    <row r="789">
      <c r="A789" s="153"/>
      <c r="B789" s="153"/>
      <c r="C789" s="101"/>
      <c r="D789" s="153"/>
      <c r="E789" s="153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</row>
    <row r="790">
      <c r="A790" s="153"/>
      <c r="B790" s="153"/>
      <c r="C790" s="101"/>
      <c r="D790" s="153"/>
      <c r="E790" s="153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</row>
    <row r="791">
      <c r="A791" s="153"/>
      <c r="B791" s="153"/>
      <c r="C791" s="101"/>
      <c r="D791" s="153"/>
      <c r="E791" s="153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</row>
    <row r="792">
      <c r="A792" s="153"/>
      <c r="B792" s="153"/>
      <c r="C792" s="101"/>
      <c r="D792" s="153"/>
      <c r="E792" s="153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</row>
    <row r="793">
      <c r="A793" s="153"/>
      <c r="B793" s="153"/>
      <c r="C793" s="101"/>
      <c r="D793" s="153"/>
      <c r="E793" s="153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</row>
    <row r="794">
      <c r="A794" s="153"/>
      <c r="B794" s="153"/>
      <c r="C794" s="101"/>
      <c r="D794" s="153"/>
      <c r="E794" s="153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</row>
    <row r="795">
      <c r="A795" s="153"/>
      <c r="B795" s="153"/>
      <c r="C795" s="101"/>
      <c r="D795" s="153"/>
      <c r="E795" s="153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</row>
    <row r="796">
      <c r="A796" s="153"/>
      <c r="B796" s="153"/>
      <c r="C796" s="101"/>
      <c r="D796" s="153"/>
      <c r="E796" s="153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</row>
    <row r="797">
      <c r="A797" s="153"/>
      <c r="B797" s="153"/>
      <c r="C797" s="101"/>
      <c r="D797" s="153"/>
      <c r="E797" s="153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</row>
    <row r="798">
      <c r="A798" s="153"/>
      <c r="B798" s="153"/>
      <c r="C798" s="101"/>
      <c r="D798" s="153"/>
      <c r="E798" s="153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</row>
    <row r="799">
      <c r="A799" s="153"/>
      <c r="B799" s="153"/>
      <c r="C799" s="101"/>
      <c r="D799" s="153"/>
      <c r="E799" s="153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</row>
    <row r="800">
      <c r="A800" s="153"/>
      <c r="B800" s="153"/>
      <c r="C800" s="101"/>
      <c r="D800" s="153"/>
      <c r="E800" s="153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</row>
    <row r="801">
      <c r="A801" s="153"/>
      <c r="B801" s="153"/>
      <c r="C801" s="101"/>
      <c r="D801" s="153"/>
      <c r="E801" s="153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</row>
    <row r="802">
      <c r="A802" s="153"/>
      <c r="B802" s="153"/>
      <c r="C802" s="101"/>
      <c r="D802" s="153"/>
      <c r="E802" s="153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</row>
    <row r="803">
      <c r="A803" s="153"/>
      <c r="B803" s="153"/>
      <c r="C803" s="101"/>
      <c r="D803" s="153"/>
      <c r="E803" s="153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</row>
    <row r="804">
      <c r="A804" s="153"/>
      <c r="B804" s="153"/>
      <c r="C804" s="101"/>
      <c r="D804" s="153"/>
      <c r="E804" s="153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</row>
    <row r="805">
      <c r="A805" s="153"/>
      <c r="B805" s="153"/>
      <c r="C805" s="101"/>
      <c r="D805" s="153"/>
      <c r="E805" s="153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</row>
    <row r="806">
      <c r="A806" s="153"/>
      <c r="B806" s="153"/>
      <c r="C806" s="101"/>
      <c r="D806" s="153"/>
      <c r="E806" s="153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</row>
    <row r="807">
      <c r="A807" s="153"/>
      <c r="B807" s="153"/>
      <c r="C807" s="101"/>
      <c r="D807" s="153"/>
      <c r="E807" s="153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</row>
    <row r="808">
      <c r="A808" s="153"/>
      <c r="B808" s="153"/>
      <c r="C808" s="101"/>
      <c r="D808" s="153"/>
      <c r="E808" s="153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</row>
    <row r="809">
      <c r="A809" s="153"/>
      <c r="B809" s="153"/>
      <c r="C809" s="101"/>
      <c r="D809" s="153"/>
      <c r="E809" s="153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</row>
    <row r="810">
      <c r="A810" s="153"/>
      <c r="B810" s="153"/>
      <c r="C810" s="101"/>
      <c r="D810" s="153"/>
      <c r="E810" s="153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</row>
    <row r="811">
      <c r="A811" s="153"/>
      <c r="B811" s="153"/>
      <c r="C811" s="101"/>
      <c r="D811" s="153"/>
      <c r="E811" s="153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</row>
    <row r="812">
      <c r="A812" s="153"/>
      <c r="B812" s="153"/>
      <c r="C812" s="101"/>
      <c r="D812" s="153"/>
      <c r="E812" s="153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</row>
    <row r="813">
      <c r="A813" s="153"/>
      <c r="B813" s="153"/>
      <c r="C813" s="101"/>
      <c r="D813" s="153"/>
      <c r="E813" s="153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</row>
    <row r="814">
      <c r="A814" s="153"/>
      <c r="B814" s="153"/>
      <c r="C814" s="101"/>
      <c r="D814" s="153"/>
      <c r="E814" s="153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</row>
    <row r="815">
      <c r="A815" s="153"/>
      <c r="B815" s="153"/>
      <c r="C815" s="101"/>
      <c r="D815" s="153"/>
      <c r="E815" s="153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</row>
    <row r="816">
      <c r="A816" s="153"/>
      <c r="B816" s="153"/>
      <c r="C816" s="101"/>
      <c r="D816" s="153"/>
      <c r="E816" s="153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</row>
    <row r="817">
      <c r="A817" s="153"/>
      <c r="B817" s="153"/>
      <c r="C817" s="101"/>
      <c r="D817" s="153"/>
      <c r="E817" s="153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</row>
    <row r="818">
      <c r="A818" s="153"/>
      <c r="B818" s="153"/>
      <c r="C818" s="101"/>
      <c r="D818" s="153"/>
      <c r="E818" s="153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</row>
    <row r="819">
      <c r="A819" s="153"/>
      <c r="B819" s="153"/>
      <c r="C819" s="101"/>
      <c r="D819" s="153"/>
      <c r="E819" s="153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</row>
    <row r="820">
      <c r="A820" s="153"/>
      <c r="B820" s="153"/>
      <c r="C820" s="101"/>
      <c r="D820" s="153"/>
      <c r="E820" s="153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</row>
    <row r="821">
      <c r="A821" s="153"/>
      <c r="B821" s="153"/>
      <c r="C821" s="101"/>
      <c r="D821" s="153"/>
      <c r="E821" s="153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</row>
    <row r="822">
      <c r="A822" s="153"/>
      <c r="B822" s="153"/>
      <c r="C822" s="101"/>
      <c r="D822" s="153"/>
      <c r="E822" s="153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</row>
    <row r="823">
      <c r="A823" s="153"/>
      <c r="B823" s="153"/>
      <c r="C823" s="101"/>
      <c r="D823" s="153"/>
      <c r="E823" s="153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</row>
    <row r="824">
      <c r="A824" s="153"/>
      <c r="B824" s="153"/>
      <c r="C824" s="101"/>
      <c r="D824" s="153"/>
      <c r="E824" s="153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</row>
    <row r="825">
      <c r="A825" s="153"/>
      <c r="B825" s="153"/>
      <c r="C825" s="101"/>
      <c r="D825" s="153"/>
      <c r="E825" s="153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</row>
    <row r="826">
      <c r="A826" s="153"/>
      <c r="B826" s="153"/>
      <c r="C826" s="101"/>
      <c r="D826" s="153"/>
      <c r="E826" s="153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</row>
    <row r="827">
      <c r="A827" s="153"/>
      <c r="B827" s="153"/>
      <c r="C827" s="101"/>
      <c r="D827" s="153"/>
      <c r="E827" s="153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</row>
    <row r="828">
      <c r="A828" s="153"/>
      <c r="B828" s="153"/>
      <c r="C828" s="101"/>
      <c r="D828" s="153"/>
      <c r="E828" s="153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</row>
    <row r="829">
      <c r="A829" s="153"/>
      <c r="B829" s="153"/>
      <c r="C829" s="101"/>
      <c r="D829" s="153"/>
      <c r="E829" s="153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</row>
    <row r="830">
      <c r="A830" s="153"/>
      <c r="B830" s="153"/>
      <c r="C830" s="101"/>
      <c r="D830" s="153"/>
      <c r="E830" s="153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</row>
    <row r="831">
      <c r="A831" s="153"/>
      <c r="B831" s="153"/>
      <c r="C831" s="101"/>
      <c r="D831" s="153"/>
      <c r="E831" s="153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</row>
    <row r="832">
      <c r="A832" s="153"/>
      <c r="B832" s="153"/>
      <c r="C832" s="101"/>
      <c r="D832" s="153"/>
      <c r="E832" s="153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</row>
    <row r="833">
      <c r="A833" s="153"/>
      <c r="B833" s="153"/>
      <c r="C833" s="101"/>
      <c r="D833" s="153"/>
      <c r="E833" s="153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</row>
    <row r="834">
      <c r="A834" s="153"/>
      <c r="B834" s="153"/>
      <c r="C834" s="101"/>
      <c r="D834" s="153"/>
      <c r="E834" s="153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</row>
    <row r="835">
      <c r="A835" s="153"/>
      <c r="B835" s="153"/>
      <c r="C835" s="101"/>
      <c r="D835" s="153"/>
      <c r="E835" s="153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</row>
    <row r="836">
      <c r="A836" s="153"/>
      <c r="B836" s="153"/>
      <c r="C836" s="101"/>
      <c r="D836" s="153"/>
      <c r="E836" s="153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</row>
    <row r="837">
      <c r="A837" s="153"/>
      <c r="B837" s="153"/>
      <c r="C837" s="101"/>
      <c r="D837" s="153"/>
      <c r="E837" s="153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</row>
    <row r="838">
      <c r="A838" s="153"/>
      <c r="B838" s="153"/>
      <c r="C838" s="101"/>
      <c r="D838" s="153"/>
      <c r="E838" s="153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</row>
    <row r="839">
      <c r="A839" s="153"/>
      <c r="B839" s="153"/>
      <c r="C839" s="101"/>
      <c r="D839" s="153"/>
      <c r="E839" s="153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</row>
    <row r="840">
      <c r="A840" s="153"/>
      <c r="B840" s="153"/>
      <c r="C840" s="101"/>
      <c r="D840" s="153"/>
      <c r="E840" s="153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</row>
    <row r="841">
      <c r="A841" s="153"/>
      <c r="B841" s="153"/>
      <c r="C841" s="101"/>
      <c r="D841" s="153"/>
      <c r="E841" s="153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</row>
    <row r="842">
      <c r="A842" s="153"/>
      <c r="B842" s="153"/>
      <c r="C842" s="101"/>
      <c r="D842" s="153"/>
      <c r="E842" s="153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</row>
    <row r="843">
      <c r="A843" s="153"/>
      <c r="B843" s="153"/>
      <c r="C843" s="101"/>
      <c r="D843" s="153"/>
      <c r="E843" s="153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</row>
    <row r="844">
      <c r="A844" s="153"/>
      <c r="B844" s="153"/>
      <c r="C844" s="101"/>
      <c r="D844" s="153"/>
      <c r="E844" s="153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</row>
    <row r="845">
      <c r="A845" s="153"/>
      <c r="B845" s="153"/>
      <c r="C845" s="101"/>
      <c r="D845" s="153"/>
      <c r="E845" s="153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</row>
    <row r="846">
      <c r="A846" s="153"/>
      <c r="B846" s="153"/>
      <c r="C846" s="101"/>
      <c r="D846" s="153"/>
      <c r="E846" s="153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</row>
    <row r="847">
      <c r="A847" s="153"/>
      <c r="B847" s="153"/>
      <c r="C847" s="101"/>
      <c r="D847" s="153"/>
      <c r="E847" s="153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</row>
    <row r="848">
      <c r="A848" s="153"/>
      <c r="B848" s="153"/>
      <c r="C848" s="101"/>
      <c r="D848" s="153"/>
      <c r="E848" s="153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</row>
    <row r="849">
      <c r="A849" s="153"/>
      <c r="B849" s="153"/>
      <c r="C849" s="101"/>
      <c r="D849" s="153"/>
      <c r="E849" s="153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</row>
    <row r="850">
      <c r="A850" s="153"/>
      <c r="B850" s="153"/>
      <c r="C850" s="101"/>
      <c r="D850" s="153"/>
      <c r="E850" s="153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</row>
    <row r="851">
      <c r="A851" s="153"/>
      <c r="B851" s="153"/>
      <c r="C851" s="101"/>
      <c r="D851" s="153"/>
      <c r="E851" s="153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</row>
    <row r="852">
      <c r="A852" s="153"/>
      <c r="B852" s="153"/>
      <c r="C852" s="101"/>
      <c r="D852" s="153"/>
      <c r="E852" s="153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</row>
    <row r="853">
      <c r="A853" s="153"/>
      <c r="B853" s="153"/>
      <c r="C853" s="101"/>
      <c r="D853" s="153"/>
      <c r="E853" s="153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</row>
    <row r="854">
      <c r="A854" s="153"/>
      <c r="B854" s="153"/>
      <c r="C854" s="101"/>
      <c r="D854" s="153"/>
      <c r="E854" s="153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</row>
    <row r="855">
      <c r="A855" s="153"/>
      <c r="B855" s="153"/>
      <c r="C855" s="101"/>
      <c r="D855" s="153"/>
      <c r="E855" s="153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</row>
    <row r="856">
      <c r="A856" s="153"/>
      <c r="B856" s="153"/>
      <c r="C856" s="101"/>
      <c r="D856" s="153"/>
      <c r="E856" s="153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</row>
    <row r="857">
      <c r="A857" s="153"/>
      <c r="B857" s="153"/>
      <c r="C857" s="101"/>
      <c r="D857" s="153"/>
      <c r="E857" s="153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</row>
    <row r="858">
      <c r="A858" s="153"/>
      <c r="B858" s="153"/>
      <c r="C858" s="101"/>
      <c r="D858" s="153"/>
      <c r="E858" s="153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</row>
    <row r="859">
      <c r="A859" s="153"/>
      <c r="B859" s="153"/>
      <c r="C859" s="101"/>
      <c r="D859" s="153"/>
      <c r="E859" s="153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</row>
    <row r="860">
      <c r="A860" s="153"/>
      <c r="B860" s="153"/>
      <c r="C860" s="101"/>
      <c r="D860" s="153"/>
      <c r="E860" s="153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</row>
    <row r="861">
      <c r="A861" s="153"/>
      <c r="B861" s="153"/>
      <c r="C861" s="101"/>
      <c r="D861" s="153"/>
      <c r="E861" s="153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</row>
    <row r="862">
      <c r="A862" s="153"/>
      <c r="B862" s="153"/>
      <c r="C862" s="101"/>
      <c r="D862" s="153"/>
      <c r="E862" s="153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</row>
    <row r="863">
      <c r="A863" s="153"/>
      <c r="B863" s="153"/>
      <c r="C863" s="101"/>
      <c r="D863" s="153"/>
      <c r="E863" s="153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</row>
    <row r="864">
      <c r="A864" s="153"/>
      <c r="B864" s="153"/>
      <c r="C864" s="101"/>
      <c r="D864" s="153"/>
      <c r="E864" s="153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</row>
    <row r="865">
      <c r="A865" s="153"/>
      <c r="B865" s="153"/>
      <c r="C865" s="101"/>
      <c r="D865" s="153"/>
      <c r="E865" s="153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</row>
    <row r="866">
      <c r="A866" s="153"/>
      <c r="B866" s="153"/>
      <c r="C866" s="101"/>
      <c r="D866" s="153"/>
      <c r="E866" s="153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</row>
    <row r="867">
      <c r="A867" s="153"/>
      <c r="B867" s="153"/>
      <c r="C867" s="101"/>
      <c r="D867" s="153"/>
      <c r="E867" s="153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</row>
    <row r="868">
      <c r="A868" s="153"/>
      <c r="B868" s="153"/>
      <c r="C868" s="101"/>
      <c r="D868" s="153"/>
      <c r="E868" s="153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</row>
    <row r="869">
      <c r="A869" s="153"/>
      <c r="B869" s="153"/>
      <c r="C869" s="101"/>
      <c r="D869" s="153"/>
      <c r="E869" s="153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</row>
    <row r="870">
      <c r="A870" s="153"/>
      <c r="B870" s="153"/>
      <c r="C870" s="101"/>
      <c r="D870" s="153"/>
      <c r="E870" s="153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</row>
    <row r="871">
      <c r="A871" s="153"/>
      <c r="B871" s="153"/>
      <c r="C871" s="101"/>
      <c r="D871" s="153"/>
      <c r="E871" s="153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</row>
    <row r="872">
      <c r="A872" s="153"/>
      <c r="B872" s="153"/>
      <c r="C872" s="101"/>
      <c r="D872" s="153"/>
      <c r="E872" s="153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</row>
    <row r="873">
      <c r="A873" s="153"/>
      <c r="B873" s="153"/>
      <c r="C873" s="101"/>
      <c r="D873" s="153"/>
      <c r="E873" s="153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</row>
    <row r="874">
      <c r="A874" s="153"/>
      <c r="B874" s="153"/>
      <c r="C874" s="101"/>
      <c r="D874" s="153"/>
      <c r="E874" s="153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</row>
    <row r="875">
      <c r="A875" s="153"/>
      <c r="B875" s="153"/>
      <c r="C875" s="101"/>
      <c r="D875" s="153"/>
      <c r="E875" s="153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</row>
    <row r="876">
      <c r="A876" s="153"/>
      <c r="B876" s="153"/>
      <c r="C876" s="101"/>
      <c r="D876" s="153"/>
      <c r="E876" s="153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</row>
    <row r="877">
      <c r="A877" s="153"/>
      <c r="B877" s="153"/>
      <c r="C877" s="101"/>
      <c r="D877" s="153"/>
      <c r="E877" s="153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</row>
    <row r="878">
      <c r="A878" s="153"/>
      <c r="B878" s="153"/>
      <c r="C878" s="101"/>
      <c r="D878" s="153"/>
      <c r="E878" s="153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</row>
    <row r="879">
      <c r="A879" s="153"/>
      <c r="B879" s="153"/>
      <c r="C879" s="101"/>
      <c r="D879" s="153"/>
      <c r="E879" s="153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</row>
    <row r="880">
      <c r="A880" s="153"/>
      <c r="B880" s="153"/>
      <c r="C880" s="101"/>
      <c r="D880" s="153"/>
      <c r="E880" s="153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</row>
    <row r="881">
      <c r="A881" s="153"/>
      <c r="B881" s="153"/>
      <c r="C881" s="101"/>
      <c r="D881" s="153"/>
      <c r="E881" s="153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</row>
    <row r="882">
      <c r="A882" s="153"/>
      <c r="B882" s="153"/>
      <c r="C882" s="101"/>
      <c r="D882" s="153"/>
      <c r="E882" s="153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</row>
    <row r="883">
      <c r="A883" s="153"/>
      <c r="B883" s="153"/>
      <c r="C883" s="101"/>
      <c r="D883" s="153"/>
      <c r="E883" s="153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</row>
    <row r="884">
      <c r="A884" s="153"/>
      <c r="B884" s="153"/>
      <c r="C884" s="101"/>
      <c r="D884" s="153"/>
      <c r="E884" s="153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</row>
    <row r="885">
      <c r="A885" s="153"/>
      <c r="B885" s="153"/>
      <c r="C885" s="101"/>
      <c r="D885" s="153"/>
      <c r="E885" s="153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</row>
    <row r="886">
      <c r="A886" s="153"/>
      <c r="B886" s="153"/>
      <c r="C886" s="101"/>
      <c r="D886" s="153"/>
      <c r="E886" s="153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</row>
    <row r="887">
      <c r="A887" s="153"/>
      <c r="B887" s="153"/>
      <c r="C887" s="101"/>
      <c r="D887" s="153"/>
      <c r="E887" s="153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</row>
    <row r="888">
      <c r="A888" s="153"/>
      <c r="B888" s="153"/>
      <c r="C888" s="101"/>
      <c r="D888" s="153"/>
      <c r="E888" s="153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</row>
    <row r="889">
      <c r="A889" s="153"/>
      <c r="B889" s="153"/>
      <c r="C889" s="101"/>
      <c r="D889" s="153"/>
      <c r="E889" s="153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</row>
    <row r="890">
      <c r="A890" s="153"/>
      <c r="B890" s="153"/>
      <c r="C890" s="101"/>
      <c r="D890" s="153"/>
      <c r="E890" s="153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</row>
    <row r="891">
      <c r="A891" s="153"/>
      <c r="B891" s="153"/>
      <c r="C891" s="101"/>
      <c r="D891" s="153"/>
      <c r="E891" s="153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</row>
    <row r="892">
      <c r="A892" s="153"/>
      <c r="B892" s="153"/>
      <c r="C892" s="101"/>
      <c r="D892" s="153"/>
      <c r="E892" s="153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</row>
    <row r="893">
      <c r="A893" s="153"/>
      <c r="B893" s="153"/>
      <c r="C893" s="101"/>
      <c r="D893" s="153"/>
      <c r="E893" s="153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</row>
    <row r="894">
      <c r="A894" s="153"/>
      <c r="B894" s="153"/>
      <c r="C894" s="101"/>
      <c r="D894" s="153"/>
      <c r="E894" s="153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</row>
    <row r="895">
      <c r="A895" s="153"/>
      <c r="B895" s="153"/>
      <c r="C895" s="101"/>
      <c r="D895" s="153"/>
      <c r="E895" s="153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</row>
    <row r="896">
      <c r="A896" s="153"/>
      <c r="B896" s="153"/>
      <c r="C896" s="101"/>
      <c r="D896" s="153"/>
      <c r="E896" s="153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</row>
    <row r="897">
      <c r="A897" s="153"/>
      <c r="B897" s="153"/>
      <c r="C897" s="101"/>
      <c r="D897" s="153"/>
      <c r="E897" s="153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</row>
    <row r="898">
      <c r="A898" s="153"/>
      <c r="B898" s="153"/>
      <c r="C898" s="101"/>
      <c r="D898" s="153"/>
      <c r="E898" s="153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</row>
    <row r="899">
      <c r="A899" s="153"/>
      <c r="B899" s="153"/>
      <c r="C899" s="101"/>
      <c r="D899" s="153"/>
      <c r="E899" s="153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</row>
    <row r="900">
      <c r="A900" s="153"/>
      <c r="B900" s="153"/>
      <c r="C900" s="101"/>
      <c r="D900" s="153"/>
      <c r="E900" s="153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</row>
    <row r="901">
      <c r="A901" s="153"/>
      <c r="B901" s="153"/>
      <c r="C901" s="101"/>
      <c r="D901" s="153"/>
      <c r="E901" s="153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</row>
    <row r="902">
      <c r="A902" s="153"/>
      <c r="B902" s="153"/>
      <c r="C902" s="101"/>
      <c r="D902" s="153"/>
      <c r="E902" s="153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</row>
    <row r="903">
      <c r="A903" s="153"/>
      <c r="B903" s="153"/>
      <c r="C903" s="101"/>
      <c r="D903" s="153"/>
      <c r="E903" s="153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</row>
    <row r="904">
      <c r="A904" s="153"/>
      <c r="B904" s="153"/>
      <c r="C904" s="101"/>
      <c r="D904" s="153"/>
      <c r="E904" s="153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</row>
    <row r="905">
      <c r="A905" s="153"/>
      <c r="B905" s="153"/>
      <c r="C905" s="101"/>
      <c r="D905" s="153"/>
      <c r="E905" s="153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</row>
    <row r="906">
      <c r="A906" s="153"/>
      <c r="B906" s="153"/>
      <c r="C906" s="101"/>
      <c r="D906" s="153"/>
      <c r="E906" s="153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</row>
    <row r="907">
      <c r="A907" s="153"/>
      <c r="B907" s="153"/>
      <c r="C907" s="101"/>
      <c r="D907" s="153"/>
      <c r="E907" s="153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</row>
    <row r="908">
      <c r="A908" s="153"/>
      <c r="B908" s="153"/>
      <c r="C908" s="101"/>
      <c r="D908" s="153"/>
      <c r="E908" s="153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</row>
    <row r="909">
      <c r="A909" s="153"/>
      <c r="B909" s="153"/>
      <c r="C909" s="101"/>
      <c r="D909" s="153"/>
      <c r="E909" s="153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</row>
    <row r="910">
      <c r="A910" s="153"/>
      <c r="B910" s="153"/>
      <c r="C910" s="101"/>
      <c r="D910" s="153"/>
      <c r="E910" s="153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</row>
    <row r="911">
      <c r="A911" s="153"/>
      <c r="B911" s="153"/>
      <c r="C911" s="101"/>
      <c r="D911" s="153"/>
      <c r="E911" s="153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</row>
    <row r="912">
      <c r="A912" s="153"/>
      <c r="B912" s="153"/>
      <c r="C912" s="101"/>
      <c r="D912" s="153"/>
      <c r="E912" s="153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</row>
    <row r="913">
      <c r="A913" s="153"/>
      <c r="B913" s="153"/>
      <c r="C913" s="101"/>
      <c r="D913" s="153"/>
      <c r="E913" s="153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</row>
    <row r="914">
      <c r="A914" s="153"/>
      <c r="B914" s="153"/>
      <c r="C914" s="101"/>
      <c r="D914" s="153"/>
      <c r="E914" s="153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</row>
    <row r="915">
      <c r="A915" s="153"/>
      <c r="B915" s="153"/>
      <c r="C915" s="101"/>
      <c r="D915" s="153"/>
      <c r="E915" s="153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</row>
    <row r="916">
      <c r="A916" s="153"/>
      <c r="B916" s="153"/>
      <c r="C916" s="101"/>
      <c r="D916" s="153"/>
      <c r="E916" s="153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</row>
    <row r="917">
      <c r="A917" s="153"/>
      <c r="B917" s="153"/>
      <c r="C917" s="101"/>
      <c r="D917" s="153"/>
      <c r="E917" s="153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</row>
    <row r="918">
      <c r="A918" s="153"/>
      <c r="B918" s="153"/>
      <c r="C918" s="101"/>
      <c r="D918" s="153"/>
      <c r="E918" s="153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</row>
    <row r="919">
      <c r="A919" s="153"/>
      <c r="B919" s="153"/>
      <c r="C919" s="101"/>
      <c r="D919" s="153"/>
      <c r="E919" s="153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</row>
    <row r="920">
      <c r="A920" s="153"/>
      <c r="B920" s="153"/>
      <c r="C920" s="101"/>
      <c r="D920" s="153"/>
      <c r="E920" s="153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</row>
    <row r="921">
      <c r="A921" s="153"/>
      <c r="B921" s="153"/>
      <c r="C921" s="101"/>
      <c r="D921" s="153"/>
      <c r="E921" s="153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</row>
    <row r="922">
      <c r="A922" s="153"/>
      <c r="B922" s="153"/>
      <c r="C922" s="101"/>
      <c r="D922" s="153"/>
      <c r="E922" s="153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</row>
    <row r="923">
      <c r="A923" s="153"/>
      <c r="B923" s="153"/>
      <c r="C923" s="101"/>
      <c r="D923" s="153"/>
      <c r="E923" s="153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</row>
    <row r="924">
      <c r="A924" s="153"/>
      <c r="B924" s="153"/>
      <c r="C924" s="101"/>
      <c r="D924" s="153"/>
      <c r="E924" s="153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</row>
    <row r="925">
      <c r="A925" s="153"/>
      <c r="B925" s="153"/>
      <c r="C925" s="101"/>
      <c r="D925" s="153"/>
      <c r="E925" s="153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</row>
    <row r="926">
      <c r="A926" s="153"/>
      <c r="B926" s="153"/>
      <c r="C926" s="101"/>
      <c r="D926" s="153"/>
      <c r="E926" s="153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</row>
    <row r="927">
      <c r="A927" s="153"/>
      <c r="B927" s="153"/>
      <c r="C927" s="101"/>
      <c r="D927" s="153"/>
      <c r="E927" s="153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</row>
    <row r="928">
      <c r="A928" s="153"/>
      <c r="B928" s="153"/>
      <c r="C928" s="101"/>
      <c r="D928" s="153"/>
      <c r="E928" s="153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</row>
    <row r="929">
      <c r="A929" s="153"/>
      <c r="B929" s="153"/>
      <c r="C929" s="101"/>
      <c r="D929" s="153"/>
      <c r="E929" s="153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</row>
    <row r="930">
      <c r="A930" s="153"/>
      <c r="B930" s="153"/>
      <c r="C930" s="101"/>
      <c r="D930" s="153"/>
      <c r="E930" s="153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</row>
    <row r="931">
      <c r="A931" s="153"/>
      <c r="B931" s="153"/>
      <c r="C931" s="101"/>
      <c r="D931" s="153"/>
      <c r="E931" s="153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</row>
    <row r="932">
      <c r="A932" s="153"/>
      <c r="B932" s="153"/>
      <c r="C932" s="101"/>
      <c r="D932" s="153"/>
      <c r="E932" s="153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</row>
    <row r="933">
      <c r="A933" s="153"/>
      <c r="B933" s="153"/>
      <c r="C933" s="101"/>
      <c r="D933" s="153"/>
      <c r="E933" s="153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</row>
    <row r="934">
      <c r="A934" s="153"/>
      <c r="B934" s="153"/>
      <c r="C934" s="101"/>
      <c r="D934" s="153"/>
      <c r="E934" s="153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</row>
    <row r="935">
      <c r="A935" s="153"/>
      <c r="B935" s="153"/>
      <c r="C935" s="101"/>
      <c r="D935" s="153"/>
      <c r="E935" s="153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</row>
    <row r="936">
      <c r="A936" s="153"/>
      <c r="B936" s="153"/>
      <c r="C936" s="101"/>
      <c r="D936" s="153"/>
      <c r="E936" s="153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</row>
    <row r="937">
      <c r="A937" s="153"/>
      <c r="B937" s="153"/>
      <c r="C937" s="101"/>
      <c r="D937" s="153"/>
      <c r="E937" s="153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</row>
    <row r="938">
      <c r="A938" s="153"/>
      <c r="B938" s="153"/>
      <c r="C938" s="101"/>
      <c r="D938" s="153"/>
      <c r="E938" s="153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</row>
    <row r="939">
      <c r="A939" s="153"/>
      <c r="B939" s="153"/>
      <c r="C939" s="101"/>
      <c r="D939" s="153"/>
      <c r="E939" s="153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</row>
    <row r="940">
      <c r="A940" s="153"/>
      <c r="B940" s="153"/>
      <c r="C940" s="101"/>
      <c r="D940" s="153"/>
      <c r="E940" s="153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</row>
    <row r="941">
      <c r="A941" s="153"/>
      <c r="B941" s="153"/>
      <c r="C941" s="101"/>
      <c r="D941" s="153"/>
      <c r="E941" s="153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</row>
    <row r="942">
      <c r="A942" s="153"/>
      <c r="B942" s="153"/>
      <c r="C942" s="101"/>
      <c r="D942" s="153"/>
      <c r="E942" s="153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</row>
    <row r="943">
      <c r="A943" s="153"/>
      <c r="B943" s="153"/>
      <c r="C943" s="101"/>
      <c r="D943" s="153"/>
      <c r="E943" s="153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</row>
    <row r="944">
      <c r="A944" s="153"/>
      <c r="B944" s="153"/>
      <c r="C944" s="101"/>
      <c r="D944" s="153"/>
      <c r="E944" s="153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</row>
    <row r="945">
      <c r="A945" s="153"/>
      <c r="B945" s="153"/>
      <c r="C945" s="101"/>
      <c r="D945" s="153"/>
      <c r="E945" s="153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</row>
    <row r="946">
      <c r="A946" s="153"/>
      <c r="B946" s="153"/>
      <c r="C946" s="101"/>
      <c r="D946" s="153"/>
      <c r="E946" s="153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</row>
    <row r="947">
      <c r="A947" s="153"/>
      <c r="B947" s="153"/>
      <c r="C947" s="101"/>
      <c r="D947" s="153"/>
      <c r="E947" s="153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</row>
    <row r="948">
      <c r="A948" s="153"/>
      <c r="B948" s="153"/>
      <c r="C948" s="101"/>
      <c r="D948" s="153"/>
      <c r="E948" s="153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</row>
    <row r="949">
      <c r="A949" s="153"/>
      <c r="B949" s="153"/>
      <c r="C949" s="101"/>
      <c r="D949" s="153"/>
      <c r="E949" s="153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</row>
    <row r="950">
      <c r="A950" s="153"/>
      <c r="B950" s="153"/>
      <c r="C950" s="101"/>
      <c r="D950" s="153"/>
      <c r="E950" s="153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</row>
    <row r="951">
      <c r="A951" s="153"/>
      <c r="B951" s="153"/>
      <c r="C951" s="101"/>
      <c r="D951" s="153"/>
      <c r="E951" s="153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</row>
    <row r="952">
      <c r="A952" s="153"/>
      <c r="B952" s="153"/>
      <c r="C952" s="101"/>
      <c r="D952" s="153"/>
      <c r="E952" s="153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</row>
    <row r="953">
      <c r="A953" s="153"/>
      <c r="B953" s="153"/>
      <c r="C953" s="101"/>
      <c r="D953" s="153"/>
      <c r="E953" s="153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</row>
    <row r="954">
      <c r="A954" s="153"/>
      <c r="B954" s="153"/>
      <c r="C954" s="101"/>
      <c r="D954" s="153"/>
      <c r="E954" s="153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</row>
    <row r="955">
      <c r="A955" s="153"/>
      <c r="B955" s="153"/>
      <c r="C955" s="101"/>
      <c r="D955" s="153"/>
      <c r="E955" s="153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</row>
    <row r="956">
      <c r="A956" s="153"/>
      <c r="B956" s="153"/>
      <c r="C956" s="101"/>
      <c r="D956" s="153"/>
      <c r="E956" s="153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</row>
    <row r="957">
      <c r="A957" s="153"/>
      <c r="B957" s="153"/>
      <c r="C957" s="101"/>
      <c r="D957" s="153"/>
      <c r="E957" s="153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</row>
    <row r="958">
      <c r="A958" s="153"/>
      <c r="B958" s="153"/>
      <c r="C958" s="101"/>
      <c r="D958" s="153"/>
      <c r="E958" s="153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</row>
    <row r="959">
      <c r="A959" s="153"/>
      <c r="B959" s="153"/>
      <c r="C959" s="101"/>
      <c r="D959" s="153"/>
      <c r="E959" s="153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</row>
    <row r="960">
      <c r="A960" s="153"/>
      <c r="B960" s="153"/>
      <c r="C960" s="101"/>
      <c r="D960" s="153"/>
      <c r="E960" s="153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</row>
    <row r="961">
      <c r="A961" s="153"/>
      <c r="B961" s="153"/>
      <c r="C961" s="101"/>
      <c r="D961" s="153"/>
      <c r="E961" s="153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</row>
    <row r="962">
      <c r="A962" s="153"/>
      <c r="B962" s="153"/>
      <c r="C962" s="101"/>
      <c r="D962" s="153"/>
      <c r="E962" s="153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</row>
    <row r="963">
      <c r="A963" s="153"/>
      <c r="B963" s="153"/>
      <c r="C963" s="101"/>
      <c r="D963" s="153"/>
      <c r="E963" s="153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</row>
    <row r="964">
      <c r="A964" s="153"/>
      <c r="B964" s="153"/>
      <c r="C964" s="101"/>
      <c r="D964" s="153"/>
      <c r="E964" s="153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</row>
    <row r="965">
      <c r="A965" s="153"/>
      <c r="B965" s="153"/>
      <c r="C965" s="101"/>
      <c r="D965" s="153"/>
      <c r="E965" s="153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</row>
    <row r="966">
      <c r="A966" s="153"/>
      <c r="B966" s="153"/>
      <c r="C966" s="101"/>
      <c r="D966" s="153"/>
      <c r="E966" s="153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</row>
    <row r="967">
      <c r="A967" s="153"/>
      <c r="B967" s="153"/>
      <c r="C967" s="101"/>
      <c r="D967" s="153"/>
      <c r="E967" s="153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</row>
    <row r="968">
      <c r="A968" s="153"/>
      <c r="B968" s="153"/>
      <c r="C968" s="101"/>
      <c r="D968" s="153"/>
      <c r="E968" s="153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</row>
    <row r="969">
      <c r="A969" s="153"/>
      <c r="B969" s="153"/>
      <c r="C969" s="101"/>
      <c r="D969" s="153"/>
      <c r="E969" s="153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</row>
    <row r="970">
      <c r="A970" s="153"/>
      <c r="B970" s="153"/>
      <c r="C970" s="101"/>
      <c r="D970" s="153"/>
      <c r="E970" s="153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</row>
    <row r="971">
      <c r="A971" s="153"/>
      <c r="B971" s="153"/>
      <c r="C971" s="101"/>
      <c r="D971" s="153"/>
      <c r="E971" s="153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</row>
    <row r="972">
      <c r="A972" s="153"/>
      <c r="B972" s="153"/>
      <c r="C972" s="101"/>
      <c r="D972" s="153"/>
      <c r="E972" s="153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</row>
    <row r="973">
      <c r="A973" s="153"/>
      <c r="B973" s="153"/>
      <c r="C973" s="101"/>
      <c r="D973" s="153"/>
      <c r="E973" s="153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</row>
    <row r="974">
      <c r="A974" s="153"/>
      <c r="B974" s="153"/>
      <c r="C974" s="101"/>
      <c r="D974" s="153"/>
      <c r="E974" s="153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</row>
    <row r="975">
      <c r="A975" s="153"/>
      <c r="B975" s="153"/>
      <c r="C975" s="101"/>
      <c r="D975" s="153"/>
      <c r="E975" s="153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</row>
    <row r="976">
      <c r="A976" s="153"/>
      <c r="B976" s="153"/>
      <c r="C976" s="101"/>
      <c r="D976" s="153"/>
      <c r="E976" s="153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</row>
    <row r="977">
      <c r="A977" s="153"/>
      <c r="B977" s="153"/>
      <c r="C977" s="101"/>
      <c r="D977" s="153"/>
      <c r="E977" s="153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</row>
    <row r="978">
      <c r="A978" s="153"/>
      <c r="B978" s="153"/>
      <c r="C978" s="101"/>
      <c r="D978" s="153"/>
      <c r="E978" s="153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</row>
    <row r="979">
      <c r="A979" s="153"/>
      <c r="B979" s="153"/>
      <c r="C979" s="101"/>
      <c r="D979" s="153"/>
      <c r="E979" s="153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</row>
    <row r="980">
      <c r="A980" s="153"/>
      <c r="B980" s="153"/>
      <c r="C980" s="101"/>
      <c r="D980" s="153"/>
      <c r="E980" s="153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</row>
    <row r="981">
      <c r="A981" s="153"/>
      <c r="B981" s="153"/>
      <c r="C981" s="101"/>
      <c r="D981" s="153"/>
      <c r="E981" s="153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</row>
    <row r="982">
      <c r="A982" s="153"/>
      <c r="B982" s="153"/>
      <c r="C982" s="101"/>
      <c r="D982" s="153"/>
      <c r="E982" s="153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</row>
    <row r="983">
      <c r="A983" s="153"/>
      <c r="B983" s="153"/>
      <c r="C983" s="101"/>
      <c r="D983" s="153"/>
      <c r="E983" s="153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</row>
    <row r="984">
      <c r="A984" s="153"/>
      <c r="B984" s="153"/>
      <c r="C984" s="101"/>
      <c r="D984" s="153"/>
      <c r="E984" s="153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</row>
    <row r="985">
      <c r="A985" s="153"/>
      <c r="B985" s="153"/>
      <c r="C985" s="101"/>
      <c r="D985" s="153"/>
      <c r="E985" s="153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</row>
    <row r="986">
      <c r="A986" s="153"/>
      <c r="B986" s="153"/>
      <c r="C986" s="101"/>
      <c r="D986" s="153"/>
      <c r="E986" s="153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</row>
    <row r="987">
      <c r="A987" s="153"/>
      <c r="B987" s="153"/>
      <c r="C987" s="101"/>
      <c r="D987" s="153"/>
      <c r="E987" s="153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</row>
    <row r="988">
      <c r="A988" s="153"/>
      <c r="B988" s="153"/>
      <c r="C988" s="101"/>
      <c r="D988" s="153"/>
      <c r="E988" s="153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</row>
    <row r="989">
      <c r="A989" s="153"/>
      <c r="B989" s="153"/>
      <c r="C989" s="101"/>
      <c r="D989" s="153"/>
      <c r="E989" s="153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</row>
    <row r="990">
      <c r="A990" s="153"/>
      <c r="B990" s="153"/>
      <c r="C990" s="101"/>
      <c r="D990" s="153"/>
      <c r="E990" s="153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</row>
    <row r="991">
      <c r="A991" s="153"/>
      <c r="B991" s="153"/>
      <c r="C991" s="101"/>
      <c r="D991" s="153"/>
      <c r="E991" s="153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</row>
    <row r="992">
      <c r="A992" s="153"/>
      <c r="B992" s="153"/>
      <c r="C992" s="101"/>
      <c r="D992" s="153"/>
      <c r="E992" s="153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</row>
    <row r="993">
      <c r="A993" s="153"/>
      <c r="B993" s="153"/>
      <c r="C993" s="101"/>
      <c r="D993" s="153"/>
      <c r="E993" s="153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</row>
    <row r="994">
      <c r="A994" s="153"/>
      <c r="B994" s="153"/>
      <c r="C994" s="101"/>
      <c r="D994" s="153"/>
      <c r="E994" s="153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</row>
    <row r="995">
      <c r="A995" s="153"/>
      <c r="B995" s="153"/>
      <c r="C995" s="101"/>
      <c r="D995" s="153"/>
      <c r="E995" s="153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</row>
    <row r="996">
      <c r="A996" s="153"/>
      <c r="B996" s="153"/>
      <c r="C996" s="101"/>
      <c r="D996" s="153"/>
      <c r="E996" s="153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</row>
    <row r="997">
      <c r="A997" s="153"/>
      <c r="B997" s="153"/>
      <c r="C997" s="101"/>
      <c r="D997" s="153"/>
      <c r="E997" s="153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</row>
    <row r="998">
      <c r="A998" s="153"/>
      <c r="B998" s="153"/>
      <c r="C998" s="101"/>
      <c r="D998" s="153"/>
      <c r="E998" s="153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</row>
    <row r="999">
      <c r="A999" s="153"/>
      <c r="B999" s="153"/>
      <c r="C999" s="101"/>
      <c r="D999" s="153"/>
      <c r="E999" s="153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</row>
    <row r="1000">
      <c r="A1000" s="153"/>
      <c r="B1000" s="153"/>
      <c r="C1000" s="101"/>
      <c r="D1000" s="153"/>
      <c r="E1000" s="153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</row>
    <row r="1001">
      <c r="A1001" s="153"/>
      <c r="B1001" s="153"/>
      <c r="C1001" s="101"/>
      <c r="D1001" s="153"/>
      <c r="E1001" s="153"/>
      <c r="F1001" s="101"/>
      <c r="G1001" s="101"/>
      <c r="H1001" s="101"/>
      <c r="I1001" s="101"/>
      <c r="J1001" s="101"/>
      <c r="K1001" s="101"/>
      <c r="L1001" s="101"/>
      <c r="M1001" s="101"/>
      <c r="N1001" s="101"/>
      <c r="O1001" s="101"/>
      <c r="P1001" s="101"/>
      <c r="Q1001" s="101"/>
      <c r="R1001" s="101"/>
      <c r="S1001" s="101"/>
      <c r="T1001" s="101"/>
      <c r="U1001" s="101"/>
    </row>
    <row r="1002">
      <c r="A1002" s="153"/>
      <c r="B1002" s="153"/>
      <c r="C1002" s="101"/>
      <c r="D1002" s="153"/>
      <c r="E1002" s="153"/>
      <c r="F1002" s="101"/>
      <c r="G1002" s="101"/>
      <c r="H1002" s="101"/>
      <c r="I1002" s="101"/>
      <c r="J1002" s="101"/>
      <c r="K1002" s="101"/>
      <c r="L1002" s="101"/>
      <c r="M1002" s="101"/>
      <c r="N1002" s="101"/>
      <c r="O1002" s="101"/>
      <c r="P1002" s="101"/>
      <c r="Q1002" s="101"/>
      <c r="R1002" s="101"/>
      <c r="S1002" s="101"/>
      <c r="T1002" s="101"/>
      <c r="U1002" s="101"/>
    </row>
    <row r="1003">
      <c r="A1003" s="153"/>
      <c r="B1003" s="153"/>
      <c r="C1003" s="101"/>
      <c r="D1003" s="153"/>
      <c r="E1003" s="153"/>
      <c r="F1003" s="101"/>
      <c r="G1003" s="101"/>
      <c r="H1003" s="101"/>
      <c r="I1003" s="101"/>
      <c r="J1003" s="101"/>
      <c r="K1003" s="101"/>
      <c r="L1003" s="101"/>
      <c r="M1003" s="101"/>
      <c r="N1003" s="101"/>
      <c r="O1003" s="101"/>
      <c r="P1003" s="101"/>
      <c r="Q1003" s="101"/>
      <c r="R1003" s="101"/>
      <c r="S1003" s="101"/>
      <c r="T1003" s="101"/>
      <c r="U1003" s="101"/>
    </row>
    <row r="1004">
      <c r="A1004" s="153"/>
      <c r="B1004" s="153"/>
      <c r="C1004" s="101"/>
      <c r="D1004" s="153"/>
      <c r="E1004" s="153"/>
      <c r="F1004" s="101"/>
      <c r="G1004" s="101"/>
      <c r="H1004" s="101"/>
      <c r="I1004" s="101"/>
      <c r="J1004" s="101"/>
      <c r="K1004" s="101"/>
      <c r="L1004" s="101"/>
      <c r="M1004" s="101"/>
      <c r="N1004" s="101"/>
      <c r="O1004" s="101"/>
      <c r="P1004" s="101"/>
      <c r="Q1004" s="101"/>
      <c r="R1004" s="101"/>
      <c r="S1004" s="101"/>
      <c r="T1004" s="101"/>
      <c r="U1004" s="101"/>
    </row>
    <row r="1005">
      <c r="A1005" s="153"/>
      <c r="B1005" s="153"/>
      <c r="C1005" s="101"/>
      <c r="D1005" s="153"/>
      <c r="E1005" s="153"/>
      <c r="F1005" s="101"/>
      <c r="G1005" s="101"/>
      <c r="H1005" s="101"/>
      <c r="I1005" s="101"/>
      <c r="J1005" s="101"/>
      <c r="K1005" s="101"/>
      <c r="L1005" s="101"/>
      <c r="M1005" s="101"/>
      <c r="N1005" s="101"/>
      <c r="O1005" s="101"/>
      <c r="P1005" s="101"/>
      <c r="Q1005" s="101"/>
      <c r="R1005" s="101"/>
      <c r="S1005" s="101"/>
      <c r="T1005" s="101"/>
      <c r="U1005" s="101"/>
    </row>
    <row r="1006">
      <c r="A1006" s="153"/>
      <c r="B1006" s="153"/>
      <c r="C1006" s="101"/>
      <c r="D1006" s="153"/>
      <c r="E1006" s="153"/>
      <c r="F1006" s="101"/>
      <c r="G1006" s="101"/>
      <c r="H1006" s="101"/>
      <c r="I1006" s="101"/>
      <c r="J1006" s="101"/>
      <c r="K1006" s="101"/>
      <c r="L1006" s="101"/>
      <c r="M1006" s="101"/>
      <c r="N1006" s="101"/>
      <c r="O1006" s="101"/>
      <c r="P1006" s="101"/>
      <c r="Q1006" s="101"/>
      <c r="R1006" s="101"/>
      <c r="S1006" s="101"/>
      <c r="T1006" s="101"/>
      <c r="U1006" s="101"/>
    </row>
    <row r="1007">
      <c r="A1007" s="153"/>
      <c r="B1007" s="153"/>
      <c r="C1007" s="101"/>
      <c r="D1007" s="153"/>
      <c r="E1007" s="153"/>
      <c r="F1007" s="101"/>
      <c r="G1007" s="101"/>
      <c r="H1007" s="101"/>
      <c r="I1007" s="101"/>
      <c r="J1007" s="101"/>
      <c r="K1007" s="101"/>
      <c r="L1007" s="101"/>
      <c r="M1007" s="101"/>
      <c r="N1007" s="101"/>
      <c r="O1007" s="101"/>
      <c r="P1007" s="101"/>
      <c r="Q1007" s="101"/>
      <c r="R1007" s="101"/>
      <c r="S1007" s="101"/>
      <c r="T1007" s="101"/>
      <c r="U1007" s="101"/>
    </row>
    <row r="1008">
      <c r="A1008" s="153"/>
      <c r="B1008" s="153"/>
      <c r="C1008" s="101"/>
      <c r="D1008" s="153"/>
      <c r="E1008" s="153"/>
      <c r="F1008" s="101"/>
      <c r="G1008" s="101"/>
      <c r="H1008" s="101"/>
      <c r="I1008" s="101"/>
      <c r="J1008" s="101"/>
      <c r="K1008" s="101"/>
      <c r="L1008" s="101"/>
      <c r="M1008" s="101"/>
      <c r="N1008" s="101"/>
      <c r="O1008" s="101"/>
      <c r="P1008" s="101"/>
      <c r="Q1008" s="101"/>
      <c r="R1008" s="101"/>
      <c r="S1008" s="101"/>
      <c r="T1008" s="101"/>
      <c r="U1008" s="101"/>
    </row>
    <row r="1009">
      <c r="A1009" s="153"/>
      <c r="B1009" s="153"/>
      <c r="C1009" s="101"/>
      <c r="D1009" s="153"/>
      <c r="E1009" s="153"/>
      <c r="F1009" s="101"/>
      <c r="G1009" s="101"/>
      <c r="H1009" s="101"/>
      <c r="I1009" s="101"/>
      <c r="J1009" s="101"/>
      <c r="K1009" s="101"/>
      <c r="L1009" s="101"/>
      <c r="M1009" s="101"/>
      <c r="N1009" s="101"/>
      <c r="O1009" s="101"/>
      <c r="P1009" s="101"/>
      <c r="Q1009" s="101"/>
      <c r="R1009" s="101"/>
      <c r="S1009" s="101"/>
      <c r="T1009" s="101"/>
      <c r="U1009" s="101"/>
    </row>
  </sheetData>
  <mergeCells count="5">
    <mergeCell ref="A1:T1"/>
    <mergeCell ref="M5:N6"/>
    <mergeCell ref="P5:Q6"/>
    <mergeCell ref="S5:U6"/>
    <mergeCell ref="U8:U34"/>
  </mergeCells>
  <hyperlinks>
    <hyperlink r:id="rId1" ref="A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1.0"/>
    <col customWidth="1" min="3" max="3" width="36.25"/>
    <col customWidth="1" min="4" max="4" width="10.0"/>
    <col customWidth="1" min="5" max="5" width="5.63"/>
    <col customWidth="1" min="6" max="6" width="8.75"/>
    <col customWidth="1" min="7" max="7" width="9.38"/>
    <col customWidth="1" min="8" max="8" width="8.38"/>
    <col customWidth="1" hidden="1" min="9" max="13" width="4.75"/>
    <col customWidth="1" hidden="1" min="14" max="14" width="5.5"/>
    <col customWidth="1" hidden="1" min="15" max="15" width="5.38"/>
    <col customWidth="1" hidden="1" min="16" max="16" width="5.63"/>
  </cols>
  <sheetData>
    <row r="1">
      <c r="A1" s="154" t="s">
        <v>1651</v>
      </c>
      <c r="H1" s="1"/>
      <c r="I1" s="155" t="s">
        <v>1652</v>
      </c>
      <c r="J1" s="156" t="s">
        <v>1653</v>
      </c>
      <c r="K1" s="156" t="s">
        <v>1654</v>
      </c>
      <c r="L1" s="156" t="s">
        <v>1655</v>
      </c>
      <c r="M1" s="156" t="s">
        <v>1656</v>
      </c>
      <c r="N1" s="156" t="s">
        <v>1657</v>
      </c>
      <c r="O1" s="156" t="s">
        <v>1658</v>
      </c>
      <c r="P1" s="156" t="s">
        <v>1659</v>
      </c>
      <c r="Q1" s="1"/>
    </row>
    <row r="2">
      <c r="A2" s="154" t="s">
        <v>1660</v>
      </c>
      <c r="H2" s="1"/>
      <c r="I2" s="157">
        <v>2013.0</v>
      </c>
      <c r="J2" s="157">
        <v>2014.0</v>
      </c>
      <c r="K2" s="157">
        <v>2015.0</v>
      </c>
      <c r="L2" s="157">
        <v>2016.0</v>
      </c>
      <c r="M2" s="157">
        <v>2017.0</v>
      </c>
      <c r="N2" s="157">
        <v>2018.0</v>
      </c>
      <c r="O2" s="157">
        <v>2019.0</v>
      </c>
      <c r="P2" s="157">
        <v>2020.0</v>
      </c>
      <c r="Q2" s="1"/>
    </row>
    <row r="3">
      <c r="A3" s="158"/>
      <c r="B3" s="158"/>
      <c r="C3" s="142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59" t="s">
        <v>42</v>
      </c>
      <c r="B4" s="159" t="s">
        <v>84</v>
      </c>
      <c r="C4" s="159" t="s">
        <v>1142</v>
      </c>
      <c r="D4" s="159" t="s">
        <v>86</v>
      </c>
      <c r="E4" s="160"/>
      <c r="F4" s="161" t="s">
        <v>1150</v>
      </c>
      <c r="G4" s="13"/>
      <c r="H4" s="14"/>
      <c r="I4" s="1"/>
      <c r="J4" s="1"/>
      <c r="K4" s="1"/>
      <c r="L4" s="1"/>
      <c r="M4" s="1"/>
      <c r="N4" s="160"/>
      <c r="O4" s="160"/>
      <c r="P4" s="160"/>
      <c r="Q4" s="160"/>
    </row>
    <row r="5">
      <c r="A5" s="61">
        <v>1.0</v>
      </c>
      <c r="B5" s="61" t="s">
        <v>1661</v>
      </c>
      <c r="C5" s="93" t="s">
        <v>1662</v>
      </c>
      <c r="D5" s="61">
        <v>2013.0</v>
      </c>
      <c r="E5" s="1"/>
      <c r="F5" s="3"/>
      <c r="G5" s="2"/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61">
        <v>2.0</v>
      </c>
      <c r="B6" s="61" t="s">
        <v>1663</v>
      </c>
      <c r="C6" s="93" t="s">
        <v>1664</v>
      </c>
      <c r="D6" s="61">
        <v>2014.0</v>
      </c>
      <c r="E6" s="1"/>
      <c r="F6" s="162" t="s">
        <v>86</v>
      </c>
      <c r="G6" s="163" t="s">
        <v>89</v>
      </c>
      <c r="H6" s="162" t="s">
        <v>33</v>
      </c>
      <c r="I6" s="1"/>
      <c r="J6" s="1"/>
      <c r="K6" s="1"/>
      <c r="L6" s="1"/>
      <c r="M6" s="1"/>
      <c r="N6" s="1"/>
      <c r="O6" s="1"/>
      <c r="P6" s="1"/>
      <c r="Q6" s="1"/>
    </row>
    <row r="7">
      <c r="A7" s="61">
        <v>3.0</v>
      </c>
      <c r="B7" s="61">
        <v>1.4114001E7</v>
      </c>
      <c r="C7" s="93" t="s">
        <v>1665</v>
      </c>
      <c r="D7" s="90">
        <f t="shared" ref="D7:D45" si="1">HLOOKUP(MID(B7,4,2),$I$1:$P$2,2,FALSE)</f>
        <v>2014</v>
      </c>
      <c r="E7" s="1"/>
      <c r="F7" s="22">
        <v>2013.0</v>
      </c>
      <c r="G7" s="24">
        <f>COUNTIF('Drop Out'!$D:$E, F7)</f>
        <v>1</v>
      </c>
      <c r="H7" s="65">
        <f>sum(G7:G17)</f>
        <v>117</v>
      </c>
      <c r="I7" s="1"/>
      <c r="J7" s="1"/>
      <c r="K7" s="1"/>
      <c r="L7" s="1"/>
      <c r="M7" s="1"/>
      <c r="N7" s="1"/>
      <c r="O7" s="1"/>
      <c r="P7" s="1"/>
      <c r="Q7" s="1"/>
    </row>
    <row r="8">
      <c r="A8" s="61">
        <v>4.0</v>
      </c>
      <c r="B8" s="61">
        <v>1.4114003E7</v>
      </c>
      <c r="C8" s="93" t="s">
        <v>1666</v>
      </c>
      <c r="D8" s="90">
        <f t="shared" si="1"/>
        <v>2014</v>
      </c>
      <c r="E8" s="1"/>
      <c r="F8" s="22">
        <v>2014.0</v>
      </c>
      <c r="G8" s="24">
        <f>COUNTIF('Drop Out'!$D:$E, F8)</f>
        <v>6</v>
      </c>
      <c r="H8" s="66"/>
      <c r="I8" s="1"/>
      <c r="J8" s="1"/>
      <c r="K8" s="1"/>
      <c r="L8" s="1"/>
      <c r="M8" s="1"/>
      <c r="N8" s="1"/>
      <c r="O8" s="1"/>
      <c r="P8" s="1"/>
      <c r="Q8" s="1"/>
    </row>
    <row r="9">
      <c r="A9" s="61">
        <v>5.0</v>
      </c>
      <c r="B9" s="61">
        <v>1.4114006E7</v>
      </c>
      <c r="C9" s="93" t="s">
        <v>1667</v>
      </c>
      <c r="D9" s="90">
        <f t="shared" si="1"/>
        <v>2014</v>
      </c>
      <c r="E9" s="1"/>
      <c r="F9" s="22">
        <v>2015.0</v>
      </c>
      <c r="G9" s="24">
        <f>COUNTIF('Drop Out'!$D:$E, F9)</f>
        <v>14</v>
      </c>
      <c r="H9" s="66"/>
      <c r="I9" s="1"/>
      <c r="J9" s="1"/>
      <c r="K9" s="1"/>
      <c r="L9" s="1"/>
      <c r="M9" s="1"/>
      <c r="N9" s="1"/>
      <c r="O9" s="1"/>
      <c r="P9" s="1"/>
      <c r="Q9" s="1"/>
    </row>
    <row r="10">
      <c r="A10" s="61">
        <v>6.0</v>
      </c>
      <c r="B10" s="61">
        <v>1.4114009E7</v>
      </c>
      <c r="C10" s="93" t="s">
        <v>1668</v>
      </c>
      <c r="D10" s="90">
        <f t="shared" si="1"/>
        <v>2014</v>
      </c>
      <c r="E10" s="1"/>
      <c r="F10" s="22">
        <v>2016.0</v>
      </c>
      <c r="G10" s="24">
        <f>COUNTIF('Drop Out'!$D:$E, F10)</f>
        <v>23</v>
      </c>
      <c r="H10" s="66"/>
      <c r="I10" s="1"/>
      <c r="J10" s="1"/>
      <c r="K10" s="1"/>
      <c r="L10" s="1"/>
      <c r="M10" s="1"/>
      <c r="N10" s="1"/>
      <c r="O10" s="1"/>
      <c r="P10" s="1"/>
      <c r="Q10" s="1"/>
    </row>
    <row r="11">
      <c r="A11" s="61">
        <v>7.0</v>
      </c>
      <c r="B11" s="61">
        <v>1.411401E7</v>
      </c>
      <c r="C11" s="93" t="s">
        <v>1669</v>
      </c>
      <c r="D11" s="90">
        <f t="shared" si="1"/>
        <v>2014</v>
      </c>
      <c r="E11" s="1"/>
      <c r="F11" s="22">
        <v>2017.0</v>
      </c>
      <c r="G11" s="24">
        <f>COUNTIF('Drop Out'!$D:$E, F11)</f>
        <v>21</v>
      </c>
      <c r="H11" s="66"/>
      <c r="I11" s="1"/>
      <c r="J11" s="1"/>
      <c r="K11" s="1"/>
      <c r="L11" s="1"/>
      <c r="M11" s="1"/>
      <c r="N11" s="1"/>
      <c r="O11" s="1"/>
      <c r="P11" s="1"/>
      <c r="Q11" s="1"/>
    </row>
    <row r="12">
      <c r="A12" s="61">
        <v>8.0</v>
      </c>
      <c r="B12" s="61">
        <v>1.4115008E7</v>
      </c>
      <c r="C12" s="93" t="s">
        <v>1670</v>
      </c>
      <c r="D12" s="90">
        <f t="shared" si="1"/>
        <v>2015</v>
      </c>
      <c r="E12" s="1"/>
      <c r="F12" s="22">
        <v>2018.0</v>
      </c>
      <c r="G12" s="24">
        <f>COUNTIF('Drop Out'!$D:$E, F12)</f>
        <v>20</v>
      </c>
      <c r="H12" s="66"/>
      <c r="I12" s="1"/>
      <c r="J12" s="1"/>
      <c r="K12" s="1"/>
      <c r="L12" s="1"/>
      <c r="M12" s="1"/>
      <c r="N12" s="1"/>
      <c r="O12" s="1"/>
      <c r="P12" s="1"/>
      <c r="Q12" s="1"/>
    </row>
    <row r="13">
      <c r="A13" s="61">
        <v>9.0</v>
      </c>
      <c r="B13" s="61">
        <v>1.4115009E7</v>
      </c>
      <c r="C13" s="93" t="s">
        <v>1671</v>
      </c>
      <c r="D13" s="90">
        <f t="shared" si="1"/>
        <v>2015</v>
      </c>
      <c r="E13" s="1"/>
      <c r="F13" s="22">
        <v>2019.0</v>
      </c>
      <c r="G13" s="24">
        <f>COUNTIF('Drop Out'!$D:$E, F13)</f>
        <v>6</v>
      </c>
      <c r="H13" s="66"/>
      <c r="I13" s="1"/>
      <c r="J13" s="1"/>
      <c r="K13" s="1"/>
      <c r="L13" s="1"/>
      <c r="M13" s="1"/>
      <c r="N13" s="1"/>
      <c r="O13" s="1"/>
      <c r="P13" s="1"/>
      <c r="Q13" s="1"/>
    </row>
    <row r="14">
      <c r="A14" s="61">
        <v>10.0</v>
      </c>
      <c r="B14" s="61">
        <v>1.411501E7</v>
      </c>
      <c r="C14" s="93" t="s">
        <v>1672</v>
      </c>
      <c r="D14" s="90">
        <f t="shared" si="1"/>
        <v>2015</v>
      </c>
      <c r="E14" s="1"/>
      <c r="F14" s="22">
        <v>2020.0</v>
      </c>
      <c r="G14" s="24">
        <f>COUNTIF('Drop Out'!$D:$E, F14)</f>
        <v>18</v>
      </c>
      <c r="H14" s="66"/>
      <c r="I14" s="1"/>
      <c r="J14" s="1"/>
      <c r="K14" s="1"/>
      <c r="L14" s="1"/>
      <c r="M14" s="1"/>
      <c r="N14" s="1"/>
      <c r="O14" s="1"/>
      <c r="P14" s="1"/>
      <c r="Q14" s="1"/>
    </row>
    <row r="15">
      <c r="A15" s="61">
        <v>11.0</v>
      </c>
      <c r="B15" s="61">
        <v>1.4115018E7</v>
      </c>
      <c r="C15" s="93" t="s">
        <v>1673</v>
      </c>
      <c r="D15" s="90">
        <f t="shared" si="1"/>
        <v>2015</v>
      </c>
      <c r="E15" s="1"/>
      <c r="F15" s="22">
        <v>2021.0</v>
      </c>
      <c r="G15" s="24">
        <f>COUNTIF('Drop Out'!$D:$E, F15)</f>
        <v>6</v>
      </c>
      <c r="H15" s="66"/>
      <c r="I15" s="1"/>
      <c r="J15" s="1"/>
      <c r="K15" s="1"/>
      <c r="L15" s="1"/>
      <c r="M15" s="1"/>
      <c r="N15" s="1"/>
      <c r="O15" s="1"/>
      <c r="P15" s="1"/>
      <c r="Q15" s="1"/>
    </row>
    <row r="16">
      <c r="A16" s="61">
        <v>12.0</v>
      </c>
      <c r="B16" s="61">
        <v>1.4115025E7</v>
      </c>
      <c r="C16" s="93" t="s">
        <v>1674</v>
      </c>
      <c r="D16" s="90">
        <f t="shared" si="1"/>
        <v>2015</v>
      </c>
      <c r="E16" s="1"/>
      <c r="F16" s="22">
        <v>2022.0</v>
      </c>
      <c r="G16" s="24">
        <f>COUNTIF('Drop Out'!$D:$E, F16)</f>
        <v>2</v>
      </c>
      <c r="H16" s="66"/>
      <c r="I16" s="1"/>
      <c r="J16" s="1"/>
      <c r="K16" s="1"/>
      <c r="L16" s="1"/>
      <c r="M16" s="1"/>
      <c r="N16" s="1"/>
      <c r="O16" s="1"/>
      <c r="P16" s="1"/>
      <c r="Q16" s="1"/>
    </row>
    <row r="17">
      <c r="A17" s="61">
        <v>13.0</v>
      </c>
      <c r="B17" s="61">
        <v>1.4115026E7</v>
      </c>
      <c r="C17" s="93" t="s">
        <v>1675</v>
      </c>
      <c r="D17" s="90">
        <f t="shared" si="1"/>
        <v>2015</v>
      </c>
      <c r="E17" s="1"/>
      <c r="F17" s="22">
        <v>2023.0</v>
      </c>
      <c r="G17" s="24">
        <f>COUNTIF('Drop Out'!$D:$E, F17)</f>
        <v>0</v>
      </c>
      <c r="H17" s="20"/>
      <c r="I17" s="1"/>
      <c r="J17" s="1"/>
      <c r="K17" s="1"/>
      <c r="L17" s="1"/>
      <c r="M17" s="1"/>
      <c r="N17" s="1"/>
      <c r="O17" s="1"/>
      <c r="P17" s="1"/>
      <c r="Q17" s="1"/>
    </row>
    <row r="18" hidden="1">
      <c r="A18" s="61">
        <v>14.0</v>
      </c>
      <c r="B18" s="61">
        <v>1.4115037E7</v>
      </c>
      <c r="C18" s="93" t="s">
        <v>1676</v>
      </c>
      <c r="D18" s="90">
        <f t="shared" si="1"/>
        <v>2015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hidden="1">
      <c r="A19" s="61">
        <v>15.0</v>
      </c>
      <c r="B19" s="61">
        <v>1.4115043E7</v>
      </c>
      <c r="C19" s="93" t="s">
        <v>1677</v>
      </c>
      <c r="D19" s="90">
        <f t="shared" si="1"/>
        <v>2015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hidden="1">
      <c r="A20" s="61">
        <v>16.0</v>
      </c>
      <c r="B20" s="61">
        <v>1.4115051E7</v>
      </c>
      <c r="C20" s="93" t="s">
        <v>1678</v>
      </c>
      <c r="D20" s="90">
        <f t="shared" si="1"/>
        <v>2015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hidden="1">
      <c r="A21" s="61">
        <v>17.0</v>
      </c>
      <c r="B21" s="61">
        <v>1.4115054E7</v>
      </c>
      <c r="C21" s="93" t="s">
        <v>1679</v>
      </c>
      <c r="D21" s="90">
        <f t="shared" si="1"/>
        <v>2015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hidden="1">
      <c r="A22" s="61">
        <v>18.0</v>
      </c>
      <c r="B22" s="61">
        <v>1.4115057E7</v>
      </c>
      <c r="C22" s="93" t="s">
        <v>1680</v>
      </c>
      <c r="D22" s="90">
        <f t="shared" si="1"/>
        <v>2015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hidden="1">
      <c r="A23" s="61">
        <v>19.0</v>
      </c>
      <c r="B23" s="61">
        <v>1.4116003E7</v>
      </c>
      <c r="C23" s="93" t="s">
        <v>1681</v>
      </c>
      <c r="D23" s="90">
        <f t="shared" si="1"/>
        <v>2016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hidden="1">
      <c r="A24" s="61">
        <v>20.0</v>
      </c>
      <c r="B24" s="61">
        <v>1.4116011E7</v>
      </c>
      <c r="C24" s="93" t="s">
        <v>1682</v>
      </c>
      <c r="D24" s="90">
        <f t="shared" si="1"/>
        <v>2016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hidden="1">
      <c r="A25" s="61">
        <v>21.0</v>
      </c>
      <c r="B25" s="61">
        <v>1.4116031E7</v>
      </c>
      <c r="C25" s="93" t="s">
        <v>1683</v>
      </c>
      <c r="D25" s="90">
        <f t="shared" si="1"/>
        <v>2016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idden="1">
      <c r="A26" s="61">
        <v>22.0</v>
      </c>
      <c r="B26" s="61">
        <v>1.4116042E7</v>
      </c>
      <c r="C26" s="93" t="s">
        <v>1684</v>
      </c>
      <c r="D26" s="90">
        <f t="shared" si="1"/>
        <v>2016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idden="1">
      <c r="A27" s="61">
        <v>23.0</v>
      </c>
      <c r="B27" s="61">
        <v>1.4116049E7</v>
      </c>
      <c r="C27" s="93" t="s">
        <v>1685</v>
      </c>
      <c r="D27" s="90">
        <f t="shared" si="1"/>
        <v>2016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idden="1">
      <c r="A28" s="61">
        <v>24.0</v>
      </c>
      <c r="B28" s="61">
        <v>1.4116077E7</v>
      </c>
      <c r="C28" s="93" t="s">
        <v>1686</v>
      </c>
      <c r="D28" s="90">
        <f t="shared" si="1"/>
        <v>2016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idden="1">
      <c r="A29" s="61">
        <v>25.0</v>
      </c>
      <c r="B29" s="61">
        <v>1.4116112E7</v>
      </c>
      <c r="C29" s="93" t="s">
        <v>1687</v>
      </c>
      <c r="D29" s="90">
        <f t="shared" si="1"/>
        <v>2016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idden="1">
      <c r="A30" s="61">
        <v>26.0</v>
      </c>
      <c r="B30" s="61">
        <v>1.4116144E7</v>
      </c>
      <c r="C30" s="93" t="s">
        <v>1688</v>
      </c>
      <c r="D30" s="90">
        <f t="shared" si="1"/>
        <v>2016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idden="1">
      <c r="A31" s="61">
        <v>27.0</v>
      </c>
      <c r="B31" s="61">
        <v>1.4116152E7</v>
      </c>
      <c r="C31" s="93" t="s">
        <v>1689</v>
      </c>
      <c r="D31" s="90">
        <f t="shared" si="1"/>
        <v>2016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idden="1">
      <c r="A32" s="61">
        <v>28.0</v>
      </c>
      <c r="B32" s="61">
        <v>1.4116154E7</v>
      </c>
      <c r="C32" s="93" t="s">
        <v>1690</v>
      </c>
      <c r="D32" s="90">
        <f t="shared" si="1"/>
        <v>2016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idden="1">
      <c r="A33" s="61">
        <v>29.0</v>
      </c>
      <c r="B33" s="61">
        <v>1.4116169E7</v>
      </c>
      <c r="C33" s="93" t="s">
        <v>1691</v>
      </c>
      <c r="D33" s="90">
        <f t="shared" si="1"/>
        <v>2016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idden="1">
      <c r="A34" s="61">
        <v>30.0</v>
      </c>
      <c r="B34" s="61">
        <v>1.4116177E7</v>
      </c>
      <c r="C34" s="93" t="s">
        <v>1692</v>
      </c>
      <c r="D34" s="90">
        <f t="shared" si="1"/>
        <v>2016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idden="1">
      <c r="A35" s="61">
        <v>31.0</v>
      </c>
      <c r="B35" s="61">
        <v>1.4117013E7</v>
      </c>
      <c r="C35" s="93" t="s">
        <v>1693</v>
      </c>
      <c r="D35" s="90">
        <f t="shared" si="1"/>
        <v>2017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idden="1">
      <c r="A36" s="61">
        <v>32.0</v>
      </c>
      <c r="B36" s="61">
        <v>1.4117056E7</v>
      </c>
      <c r="C36" s="93" t="s">
        <v>1694</v>
      </c>
      <c r="D36" s="90">
        <f t="shared" si="1"/>
        <v>2017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idden="1">
      <c r="A37" s="61">
        <v>33.0</v>
      </c>
      <c r="B37" s="61">
        <v>1.4117079E7</v>
      </c>
      <c r="C37" s="93" t="s">
        <v>1695</v>
      </c>
      <c r="D37" s="90">
        <f t="shared" si="1"/>
        <v>2017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idden="1">
      <c r="A38" s="61">
        <v>34.0</v>
      </c>
      <c r="B38" s="61">
        <v>1.411708E7</v>
      </c>
      <c r="C38" s="93" t="s">
        <v>1696</v>
      </c>
      <c r="D38" s="90">
        <f t="shared" si="1"/>
        <v>2017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idden="1">
      <c r="A39" s="61">
        <v>35.0</v>
      </c>
      <c r="B39" s="61">
        <v>1.4117129E7</v>
      </c>
      <c r="C39" s="93" t="s">
        <v>1697</v>
      </c>
      <c r="D39" s="90">
        <f t="shared" si="1"/>
        <v>2017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idden="1">
      <c r="A40" s="61">
        <v>36.0</v>
      </c>
      <c r="B40" s="61">
        <v>1.4117156E7</v>
      </c>
      <c r="C40" s="93" t="s">
        <v>1698</v>
      </c>
      <c r="D40" s="90">
        <f t="shared" si="1"/>
        <v>2017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idden="1">
      <c r="A41" s="61">
        <v>37.0</v>
      </c>
      <c r="B41" s="61">
        <v>1.4117158E7</v>
      </c>
      <c r="C41" s="93" t="s">
        <v>1699</v>
      </c>
      <c r="D41" s="90">
        <f t="shared" si="1"/>
        <v>2017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idden="1">
      <c r="A42" s="61">
        <v>38.0</v>
      </c>
      <c r="B42" s="61">
        <v>1.4117169E7</v>
      </c>
      <c r="C42" s="93" t="s">
        <v>1700</v>
      </c>
      <c r="D42" s="90">
        <f t="shared" si="1"/>
        <v>2017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idden="1">
      <c r="A43" s="61">
        <v>39.0</v>
      </c>
      <c r="B43" s="61">
        <v>1.4117173E7</v>
      </c>
      <c r="C43" s="93" t="s">
        <v>1701</v>
      </c>
      <c r="D43" s="90">
        <f t="shared" si="1"/>
        <v>2017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idden="1">
      <c r="A44" s="61">
        <v>40.0</v>
      </c>
      <c r="B44" s="61">
        <v>1.4117176E7</v>
      </c>
      <c r="C44" s="93" t="s">
        <v>1702</v>
      </c>
      <c r="D44" s="90">
        <f t="shared" si="1"/>
        <v>2017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idden="1">
      <c r="A45" s="61">
        <v>41.0</v>
      </c>
      <c r="B45" s="61">
        <v>1.4117181E7</v>
      </c>
      <c r="C45" s="93" t="s">
        <v>1703</v>
      </c>
      <c r="D45" s="90">
        <f t="shared" si="1"/>
        <v>2017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idden="1">
      <c r="A46" s="61">
        <v>42.0</v>
      </c>
      <c r="B46" s="61">
        <v>1.1814003E8</v>
      </c>
      <c r="C46" s="93" t="s">
        <v>1704</v>
      </c>
      <c r="D46" s="90">
        <f t="shared" ref="D46:D64" si="2">HLOOKUP(MID(B46,2,2),$I$1:$P$2,2,FALSE)</f>
        <v>2018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idden="1">
      <c r="A47" s="61">
        <v>43.0</v>
      </c>
      <c r="B47" s="61">
        <v>1.18140043E8</v>
      </c>
      <c r="C47" s="93" t="s">
        <v>1705</v>
      </c>
      <c r="D47" s="90">
        <f t="shared" si="2"/>
        <v>2018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idden="1">
      <c r="A48" s="61">
        <v>44.0</v>
      </c>
      <c r="B48" s="61">
        <v>1.18140054E8</v>
      </c>
      <c r="C48" s="93" t="s">
        <v>1706</v>
      </c>
      <c r="D48" s="90">
        <f t="shared" si="2"/>
        <v>2018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idden="1">
      <c r="A49" s="61">
        <v>45.0</v>
      </c>
      <c r="B49" s="61">
        <v>1.18140057E8</v>
      </c>
      <c r="C49" s="93" t="s">
        <v>1707</v>
      </c>
      <c r="D49" s="90">
        <f t="shared" si="2"/>
        <v>2018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idden="1">
      <c r="A50" s="61">
        <v>46.0</v>
      </c>
      <c r="B50" s="61">
        <v>1.18140066E8</v>
      </c>
      <c r="C50" s="93" t="s">
        <v>1708</v>
      </c>
      <c r="D50" s="90">
        <f t="shared" si="2"/>
        <v>2018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idden="1">
      <c r="A51" s="61">
        <v>47.0</v>
      </c>
      <c r="B51" s="61">
        <v>1.18140079E8</v>
      </c>
      <c r="C51" s="93" t="s">
        <v>1709</v>
      </c>
      <c r="D51" s="90">
        <f t="shared" si="2"/>
        <v>2018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idden="1">
      <c r="A52" s="61">
        <v>48.0</v>
      </c>
      <c r="B52" s="61">
        <v>1.18140116E8</v>
      </c>
      <c r="C52" s="93" t="s">
        <v>1710</v>
      </c>
      <c r="D52" s="90">
        <f t="shared" si="2"/>
        <v>2018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idden="1">
      <c r="A53" s="61">
        <v>49.0</v>
      </c>
      <c r="B53" s="61">
        <v>1.18140141E8</v>
      </c>
      <c r="C53" s="93" t="s">
        <v>1711</v>
      </c>
      <c r="D53" s="90">
        <f t="shared" si="2"/>
        <v>2018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idden="1">
      <c r="A54" s="61">
        <v>50.0</v>
      </c>
      <c r="B54" s="61">
        <v>1.18140163E8</v>
      </c>
      <c r="C54" s="93" t="s">
        <v>1712</v>
      </c>
      <c r="D54" s="90">
        <f t="shared" si="2"/>
        <v>2018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idden="1">
      <c r="A55" s="61">
        <v>51.0</v>
      </c>
      <c r="B55" s="61">
        <v>1.18140176E8</v>
      </c>
      <c r="C55" s="93" t="s">
        <v>1713</v>
      </c>
      <c r="D55" s="90">
        <f t="shared" si="2"/>
        <v>2018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idden="1">
      <c r="A56" s="61">
        <v>52.0</v>
      </c>
      <c r="B56" s="61">
        <v>1.18140179E8</v>
      </c>
      <c r="C56" s="93" t="s">
        <v>1714</v>
      </c>
      <c r="D56" s="90">
        <f t="shared" si="2"/>
        <v>2018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idden="1">
      <c r="A57" s="61">
        <v>53.0</v>
      </c>
      <c r="B57" s="61">
        <v>1.19140022E8</v>
      </c>
      <c r="C57" s="93" t="s">
        <v>1715</v>
      </c>
      <c r="D57" s="90">
        <f t="shared" si="2"/>
        <v>2019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idden="1">
      <c r="A58" s="61">
        <v>54.0</v>
      </c>
      <c r="B58" s="61">
        <v>1.19140145E8</v>
      </c>
      <c r="C58" s="93" t="s">
        <v>1716</v>
      </c>
      <c r="D58" s="90">
        <f t="shared" si="2"/>
        <v>2019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idden="1">
      <c r="A59" s="61">
        <v>55.0</v>
      </c>
      <c r="B59" s="61">
        <v>1.19140174E8</v>
      </c>
      <c r="C59" s="93" t="s">
        <v>1717</v>
      </c>
      <c r="D59" s="90">
        <f t="shared" si="2"/>
        <v>2019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idden="1">
      <c r="A60" s="61">
        <v>56.0</v>
      </c>
      <c r="B60" s="61">
        <v>1.19140188E8</v>
      </c>
      <c r="C60" s="93" t="s">
        <v>1718</v>
      </c>
      <c r="D60" s="90">
        <f t="shared" si="2"/>
        <v>2019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idden="1">
      <c r="A61" s="61">
        <v>57.0</v>
      </c>
      <c r="B61" s="61">
        <v>1.20140062E8</v>
      </c>
      <c r="C61" s="93" t="s">
        <v>1719</v>
      </c>
      <c r="D61" s="90">
        <f t="shared" si="2"/>
        <v>2020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idden="1">
      <c r="A62" s="61">
        <v>58.0</v>
      </c>
      <c r="B62" s="61">
        <v>1.201401E8</v>
      </c>
      <c r="C62" s="93" t="s">
        <v>1720</v>
      </c>
      <c r="D62" s="90">
        <f t="shared" si="2"/>
        <v>2020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idden="1">
      <c r="A63" s="61">
        <v>59.0</v>
      </c>
      <c r="B63" s="61">
        <v>1.201402E8</v>
      </c>
      <c r="C63" s="93" t="s">
        <v>1721</v>
      </c>
      <c r="D63" s="90">
        <f t="shared" si="2"/>
        <v>2020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idden="1">
      <c r="A64" s="61">
        <v>60.0</v>
      </c>
      <c r="B64" s="61">
        <v>1.20140237E8</v>
      </c>
      <c r="C64" s="93" t="s">
        <v>1722</v>
      </c>
      <c r="D64" s="90">
        <f t="shared" si="2"/>
        <v>2020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>
      <c r="A65" s="61">
        <v>61.0</v>
      </c>
      <c r="B65" s="62">
        <v>1.20140074E8</v>
      </c>
      <c r="C65" s="63" t="s">
        <v>1723</v>
      </c>
      <c r="D65" s="62">
        <v>2020.0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idden="1">
      <c r="A66" s="61">
        <v>62.0</v>
      </c>
      <c r="B66" s="62">
        <v>1.20140211E8</v>
      </c>
      <c r="C66" s="63" t="s">
        <v>1724</v>
      </c>
      <c r="D66" s="62">
        <v>2020.0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idden="1">
      <c r="A67" s="61">
        <v>63.0</v>
      </c>
      <c r="B67" s="62">
        <v>1.20140246E8</v>
      </c>
      <c r="C67" s="63" t="s">
        <v>1725</v>
      </c>
      <c r="D67" s="62">
        <v>2020.0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>
      <c r="A68" s="61">
        <v>64.0</v>
      </c>
      <c r="B68" s="62">
        <v>1.1814002E8</v>
      </c>
      <c r="C68" s="63" t="s">
        <v>1726</v>
      </c>
      <c r="D68" s="62">
        <v>2018.0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>
      <c r="A69" s="61">
        <v>65.0</v>
      </c>
      <c r="B69" s="62">
        <v>1.4115004E7</v>
      </c>
      <c r="C69" s="63" t="s">
        <v>1727</v>
      </c>
      <c r="D69" s="62">
        <v>2015.0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>
      <c r="A70" s="61">
        <v>66.0</v>
      </c>
      <c r="B70" s="62">
        <v>1.411504E7</v>
      </c>
      <c r="C70" s="63" t="s">
        <v>1728</v>
      </c>
      <c r="D70" s="62">
        <v>2015.0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>
      <c r="A71" s="61">
        <v>67.0</v>
      </c>
      <c r="B71" s="62">
        <v>1.4115042E7</v>
      </c>
      <c r="C71" s="63" t="s">
        <v>1729</v>
      </c>
      <c r="D71" s="62">
        <v>2015.0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61">
        <v>68.0</v>
      </c>
      <c r="B72" s="62">
        <v>1.411608E7</v>
      </c>
      <c r="C72" s="63" t="s">
        <v>1730</v>
      </c>
      <c r="D72" s="62">
        <v>2016.0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>
      <c r="A73" s="61">
        <v>69.0</v>
      </c>
      <c r="B73" s="62">
        <v>1.4116092E7</v>
      </c>
      <c r="C73" s="63" t="s">
        <v>1731</v>
      </c>
      <c r="D73" s="62">
        <v>2016.0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61">
        <v>70.0</v>
      </c>
      <c r="B74" s="62">
        <v>1.4116128E7</v>
      </c>
      <c r="C74" s="63" t="s">
        <v>1732</v>
      </c>
      <c r="D74" s="62">
        <v>2016.0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>
      <c r="A75" s="61">
        <v>71.0</v>
      </c>
      <c r="B75" s="62">
        <v>1.4116174E7</v>
      </c>
      <c r="C75" s="63" t="s">
        <v>1733</v>
      </c>
      <c r="D75" s="62">
        <v>2016.0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61">
        <v>72.0</v>
      </c>
      <c r="B76" s="62">
        <v>1.4116015E7</v>
      </c>
      <c r="C76" s="63" t="s">
        <v>1734</v>
      </c>
      <c r="D76" s="62">
        <v>2016.0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A77" s="61">
        <v>73.0</v>
      </c>
      <c r="B77" s="62">
        <v>1.4116016E7</v>
      </c>
      <c r="C77" s="164" t="s">
        <v>1735</v>
      </c>
      <c r="D77" s="62">
        <v>2016.0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>
      <c r="A78" s="61">
        <v>74.0</v>
      </c>
      <c r="B78" s="62">
        <v>1.4116173E7</v>
      </c>
      <c r="C78" s="63" t="s">
        <v>1736</v>
      </c>
      <c r="D78" s="62">
        <v>2016.0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>
      <c r="A79" s="61">
        <v>75.0</v>
      </c>
      <c r="B79" s="165">
        <v>1.4116066E7</v>
      </c>
      <c r="C79" s="164" t="s">
        <v>1737</v>
      </c>
      <c r="D79" s="62">
        <v>2016.0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>
      <c r="A80" s="61">
        <v>76.0</v>
      </c>
      <c r="B80" s="62">
        <v>1.4116018E7</v>
      </c>
      <c r="C80" s="63" t="s">
        <v>1738</v>
      </c>
      <c r="D80" s="62">
        <v>2016.0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>
      <c r="A81" s="61">
        <v>77.0</v>
      </c>
      <c r="B81" s="62">
        <v>1.4116019E7</v>
      </c>
      <c r="C81" s="63" t="s">
        <v>1739</v>
      </c>
      <c r="D81" s="62">
        <v>2016.0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>
      <c r="A82" s="61">
        <v>78.0</v>
      </c>
      <c r="B82" s="62">
        <v>1.4116022E7</v>
      </c>
      <c r="C82" s="63" t="s">
        <v>1740</v>
      </c>
      <c r="D82" s="62">
        <v>2016.0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>
      <c r="A83" s="61">
        <v>79.0</v>
      </c>
      <c r="B83" s="88">
        <v>1.21140006E8</v>
      </c>
      <c r="C83" s="89" t="s">
        <v>1741</v>
      </c>
      <c r="D83" s="61">
        <v>2021.0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>
      <c r="A84" s="61">
        <v>80.0</v>
      </c>
      <c r="B84" s="88">
        <v>1.21140094E8</v>
      </c>
      <c r="C84" s="89" t="s">
        <v>1742</v>
      </c>
      <c r="D84" s="61">
        <v>2021.0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>
      <c r="A85" s="61">
        <v>81.0</v>
      </c>
      <c r="B85" s="88">
        <v>1.21140118E8</v>
      </c>
      <c r="C85" s="89" t="s">
        <v>1743</v>
      </c>
      <c r="D85" s="61">
        <v>2021.0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>
      <c r="A86" s="61">
        <v>82.0</v>
      </c>
      <c r="B86" s="88">
        <v>1.2114012E8</v>
      </c>
      <c r="C86" s="89" t="s">
        <v>1744</v>
      </c>
      <c r="D86" s="61">
        <v>2021.0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>
      <c r="A87" s="61">
        <v>83.0</v>
      </c>
      <c r="B87" s="88">
        <v>1.21140177E8</v>
      </c>
      <c r="C87" s="89" t="s">
        <v>1745</v>
      </c>
      <c r="D87" s="61">
        <v>2021.0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>
      <c r="A88" s="61">
        <v>84.0</v>
      </c>
      <c r="B88" s="81">
        <v>1.20140058E8</v>
      </c>
      <c r="C88" s="82" t="s">
        <v>1746</v>
      </c>
      <c r="D88" s="81">
        <v>2020.0</v>
      </c>
      <c r="F88" s="166"/>
      <c r="G88" s="166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>
      <c r="A89" s="61">
        <v>85.0</v>
      </c>
      <c r="B89" s="94">
        <v>1.22140212E8</v>
      </c>
      <c r="C89" s="95" t="s">
        <v>1747</v>
      </c>
      <c r="D89" s="94">
        <v>2022.0</v>
      </c>
      <c r="E89" s="166" t="s">
        <v>1748</v>
      </c>
      <c r="H89" s="1"/>
      <c r="I89" s="1"/>
      <c r="J89" s="1"/>
      <c r="K89" s="1"/>
      <c r="L89" s="1"/>
      <c r="M89" s="1"/>
      <c r="N89" s="1"/>
      <c r="O89" s="1"/>
      <c r="P89" s="1"/>
      <c r="Q89" s="1"/>
    </row>
    <row r="90">
      <c r="A90" s="61">
        <v>86.0</v>
      </c>
      <c r="B90" s="62">
        <v>1.4117036E7</v>
      </c>
      <c r="C90" s="63" t="s">
        <v>1749</v>
      </c>
      <c r="D90" s="62">
        <v>2017.0</v>
      </c>
      <c r="H90" s="1"/>
      <c r="I90" s="1"/>
      <c r="J90" s="1"/>
      <c r="K90" s="1"/>
      <c r="L90" s="1"/>
      <c r="M90" s="1"/>
      <c r="N90" s="1"/>
      <c r="O90" s="1"/>
      <c r="P90" s="1"/>
      <c r="Q90" s="1"/>
    </row>
    <row r="91">
      <c r="A91" s="61">
        <v>87.0</v>
      </c>
      <c r="B91" s="62">
        <v>1.4117012E7</v>
      </c>
      <c r="C91" s="63" t="s">
        <v>1750</v>
      </c>
      <c r="D91" s="62">
        <v>2017.0</v>
      </c>
      <c r="H91" s="1"/>
      <c r="I91" s="1"/>
      <c r="J91" s="1"/>
      <c r="K91" s="1"/>
      <c r="L91" s="1"/>
      <c r="M91" s="1"/>
      <c r="N91" s="1"/>
      <c r="O91" s="1"/>
      <c r="P91" s="1"/>
      <c r="Q91" s="1"/>
    </row>
    <row r="92">
      <c r="A92" s="61">
        <v>88.0</v>
      </c>
      <c r="B92" s="62">
        <v>1.4117069E7</v>
      </c>
      <c r="C92" s="63" t="s">
        <v>1751</v>
      </c>
      <c r="D92" s="62">
        <v>2017.0</v>
      </c>
      <c r="H92" s="1"/>
      <c r="I92" s="1"/>
      <c r="J92" s="1"/>
      <c r="K92" s="1"/>
      <c r="L92" s="1"/>
      <c r="M92" s="1"/>
      <c r="N92" s="1"/>
      <c r="O92" s="1"/>
      <c r="P92" s="1"/>
      <c r="Q92" s="1"/>
    </row>
    <row r="93">
      <c r="A93" s="61">
        <v>89.0</v>
      </c>
      <c r="B93" s="62">
        <v>1.18140074E8</v>
      </c>
      <c r="C93" s="63" t="s">
        <v>1752</v>
      </c>
      <c r="D93" s="62">
        <v>2018.0</v>
      </c>
      <c r="H93" s="1"/>
      <c r="I93" s="1"/>
      <c r="J93" s="1"/>
      <c r="K93" s="1"/>
      <c r="L93" s="1"/>
      <c r="M93" s="1"/>
      <c r="N93" s="1"/>
      <c r="O93" s="1"/>
      <c r="P93" s="1"/>
      <c r="Q93" s="1"/>
    </row>
    <row r="94">
      <c r="A94" s="61">
        <v>90.0</v>
      </c>
      <c r="B94" s="62">
        <v>1.18140093E8</v>
      </c>
      <c r="C94" s="63" t="s">
        <v>1753</v>
      </c>
      <c r="D94" s="62">
        <v>2018.0</v>
      </c>
      <c r="H94" s="1"/>
      <c r="I94" s="1"/>
      <c r="J94" s="1"/>
      <c r="K94" s="1"/>
      <c r="L94" s="1"/>
      <c r="M94" s="1"/>
      <c r="N94" s="1"/>
      <c r="O94" s="1"/>
      <c r="P94" s="1"/>
      <c r="Q94" s="1"/>
    </row>
    <row r="95">
      <c r="A95" s="61">
        <v>91.0</v>
      </c>
      <c r="B95" s="62">
        <v>1.1814012E8</v>
      </c>
      <c r="C95" s="63" t="s">
        <v>1754</v>
      </c>
      <c r="D95" s="62">
        <v>2018.0</v>
      </c>
      <c r="H95" s="1"/>
      <c r="I95" s="1"/>
      <c r="J95" s="1"/>
      <c r="K95" s="1"/>
      <c r="L95" s="1"/>
      <c r="M95" s="1"/>
      <c r="N95" s="1"/>
      <c r="O95" s="1"/>
      <c r="P95" s="1"/>
      <c r="Q95" s="1"/>
    </row>
    <row r="96">
      <c r="A96" s="61">
        <v>92.0</v>
      </c>
      <c r="B96" s="62">
        <v>1.411711E7</v>
      </c>
      <c r="C96" s="63" t="s">
        <v>1755</v>
      </c>
      <c r="D96" s="62">
        <v>2017.0</v>
      </c>
      <c r="H96" s="1"/>
      <c r="I96" s="1"/>
      <c r="J96" s="1"/>
      <c r="K96" s="1"/>
      <c r="L96" s="1"/>
      <c r="M96" s="1"/>
      <c r="N96" s="1"/>
      <c r="O96" s="1"/>
      <c r="P96" s="1"/>
      <c r="Q96" s="1"/>
    </row>
    <row r="97">
      <c r="A97" s="61">
        <v>93.0</v>
      </c>
      <c r="B97" s="62">
        <v>1.4117128E7</v>
      </c>
      <c r="C97" s="63" t="s">
        <v>1756</v>
      </c>
      <c r="D97" s="62">
        <v>2017.0</v>
      </c>
      <c r="H97" s="1"/>
      <c r="I97" s="1"/>
      <c r="J97" s="1"/>
      <c r="K97" s="1"/>
      <c r="L97" s="1"/>
      <c r="M97" s="1"/>
      <c r="N97" s="1"/>
      <c r="O97" s="1"/>
      <c r="P97" s="1"/>
      <c r="Q97" s="1"/>
    </row>
    <row r="98">
      <c r="A98" s="61">
        <v>94.0</v>
      </c>
      <c r="B98" s="62">
        <v>1.18140089E8</v>
      </c>
      <c r="C98" s="63" t="s">
        <v>1757</v>
      </c>
      <c r="D98" s="62">
        <v>2018.0</v>
      </c>
      <c r="H98" s="1"/>
      <c r="I98" s="1"/>
      <c r="J98" s="1"/>
      <c r="K98" s="1"/>
      <c r="L98" s="1"/>
      <c r="M98" s="1"/>
      <c r="N98" s="1"/>
      <c r="O98" s="1"/>
      <c r="P98" s="1"/>
      <c r="Q98" s="1"/>
    </row>
    <row r="99">
      <c r="A99" s="61">
        <v>95.0</v>
      </c>
      <c r="B99" s="62">
        <v>1.4117105E7</v>
      </c>
      <c r="C99" s="63" t="s">
        <v>1758</v>
      </c>
      <c r="D99" s="62">
        <v>2017.0</v>
      </c>
      <c r="H99" s="1"/>
      <c r="I99" s="1"/>
      <c r="J99" s="1"/>
      <c r="K99" s="1"/>
      <c r="L99" s="1"/>
      <c r="M99" s="1"/>
      <c r="N99" s="1"/>
      <c r="O99" s="1"/>
      <c r="P99" s="1"/>
      <c r="Q99" s="1"/>
    </row>
    <row r="100">
      <c r="A100" s="61">
        <v>96.0</v>
      </c>
      <c r="B100" s="62">
        <v>1.4117049E7</v>
      </c>
      <c r="C100" s="63" t="s">
        <v>1759</v>
      </c>
      <c r="D100" s="62">
        <v>2017.0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>
      <c r="A101" s="61">
        <v>97.0</v>
      </c>
      <c r="B101" s="62">
        <v>1.4117072E7</v>
      </c>
      <c r="C101" s="63" t="s">
        <v>1760</v>
      </c>
      <c r="D101" s="62">
        <v>2017.0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>
      <c r="A102" s="61">
        <v>98.0</v>
      </c>
      <c r="B102" s="62">
        <v>1.4117131E7</v>
      </c>
      <c r="C102" s="63" t="s">
        <v>1761</v>
      </c>
      <c r="D102" s="62">
        <v>2017.0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>
      <c r="A103" s="61">
        <v>99.0</v>
      </c>
      <c r="B103" s="62">
        <v>1.18140018E8</v>
      </c>
      <c r="C103" s="63" t="s">
        <v>1762</v>
      </c>
      <c r="D103" s="62">
        <v>2018.0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>
      <c r="A104" s="61">
        <v>100.0</v>
      </c>
      <c r="B104" s="62">
        <v>1.1814006E8</v>
      </c>
      <c r="C104" s="63" t="s">
        <v>1763</v>
      </c>
      <c r="D104" s="62">
        <v>2018.0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>
      <c r="A105" s="61">
        <v>101.0</v>
      </c>
      <c r="B105" s="62">
        <v>1.1814014E8</v>
      </c>
      <c r="C105" s="63" t="s">
        <v>1764</v>
      </c>
      <c r="D105" s="62">
        <v>2018.0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>
      <c r="A106" s="61">
        <v>102.0</v>
      </c>
      <c r="B106" s="62">
        <v>1.19140105E8</v>
      </c>
      <c r="C106" s="63" t="s">
        <v>1765</v>
      </c>
      <c r="D106" s="62">
        <v>2019.0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>
      <c r="A107" s="61">
        <v>103.0</v>
      </c>
      <c r="B107" s="62">
        <v>1.20140028E8</v>
      </c>
      <c r="C107" s="63" t="s">
        <v>1766</v>
      </c>
      <c r="D107" s="62">
        <v>2020.0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>
      <c r="A108" s="61">
        <v>104.0</v>
      </c>
      <c r="B108" s="62">
        <v>1.20140067E8</v>
      </c>
      <c r="C108" s="63" t="s">
        <v>1767</v>
      </c>
      <c r="D108" s="62">
        <v>2020.0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>
      <c r="A109" s="61">
        <v>105.0</v>
      </c>
      <c r="B109" s="62">
        <v>1.20140068E8</v>
      </c>
      <c r="C109" s="63" t="s">
        <v>1768</v>
      </c>
      <c r="D109" s="62">
        <v>2020.0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>
      <c r="A110" s="61">
        <v>106.0</v>
      </c>
      <c r="B110" s="62">
        <v>1.20140091E8</v>
      </c>
      <c r="C110" s="63" t="s">
        <v>1769</v>
      </c>
      <c r="D110" s="62">
        <v>2020.0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>
      <c r="A111" s="61">
        <v>107.0</v>
      </c>
      <c r="B111" s="62">
        <v>1.20140099E8</v>
      </c>
      <c r="C111" s="63" t="s">
        <v>1770</v>
      </c>
      <c r="D111" s="62">
        <v>2020.0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>
      <c r="A112" s="61">
        <v>108.0</v>
      </c>
      <c r="B112" s="62">
        <v>1.20140103E8</v>
      </c>
      <c r="C112" s="63" t="s">
        <v>1771</v>
      </c>
      <c r="D112" s="62">
        <v>2020.0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>
      <c r="A113" s="61">
        <v>109.0</v>
      </c>
      <c r="B113" s="62">
        <v>1.20140133E8</v>
      </c>
      <c r="C113" s="63" t="s">
        <v>1772</v>
      </c>
      <c r="D113" s="62">
        <v>2020.0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>
      <c r="A114" s="61">
        <v>110.0</v>
      </c>
      <c r="B114" s="62">
        <v>1.20140204E8</v>
      </c>
      <c r="C114" s="63" t="s">
        <v>1773</v>
      </c>
      <c r="D114" s="62">
        <v>2020.0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>
      <c r="A115" s="61">
        <v>111.0</v>
      </c>
      <c r="B115" s="62">
        <v>1.4117093E7</v>
      </c>
      <c r="C115" s="63" t="s">
        <v>1774</v>
      </c>
      <c r="D115" s="62">
        <v>2017.0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>
      <c r="A116" s="61">
        <v>112.0</v>
      </c>
      <c r="B116" s="62">
        <v>1.18140027E8</v>
      </c>
      <c r="C116" s="63" t="s">
        <v>1775</v>
      </c>
      <c r="D116" s="62">
        <v>2018.0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>
      <c r="A117" s="61">
        <v>113.0</v>
      </c>
      <c r="B117" s="62">
        <v>1.19140136E8</v>
      </c>
      <c r="C117" s="63" t="s">
        <v>1776</v>
      </c>
      <c r="D117" s="62">
        <v>2019.0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>
      <c r="A118" s="61">
        <v>114.0</v>
      </c>
      <c r="B118" s="62">
        <v>1.20140105E8</v>
      </c>
      <c r="C118" s="63" t="s">
        <v>1777</v>
      </c>
      <c r="D118" s="62">
        <v>2020.0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>
      <c r="A119" s="61">
        <v>115.0</v>
      </c>
      <c r="B119" s="62">
        <v>1.20140161E8</v>
      </c>
      <c r="C119" s="63" t="s">
        <v>1778</v>
      </c>
      <c r="D119" s="62">
        <v>2020.0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>
      <c r="A120" s="61">
        <v>116.0</v>
      </c>
      <c r="B120" s="88">
        <v>1.21140223E8</v>
      </c>
      <c r="C120" s="89" t="s">
        <v>1779</v>
      </c>
      <c r="D120" s="61">
        <v>2021.0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>
      <c r="A121" s="61">
        <v>117.0</v>
      </c>
      <c r="B121" s="94">
        <v>1.22140113E8</v>
      </c>
      <c r="C121" s="95" t="s">
        <v>1780</v>
      </c>
      <c r="D121" s="94">
        <v>2022.0</v>
      </c>
      <c r="E121" s="167" t="s">
        <v>1781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>
      <c r="A122" s="153"/>
      <c r="B122" s="153"/>
      <c r="C122" s="101"/>
      <c r="D122" s="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>
      <c r="A123" s="153"/>
      <c r="B123" s="153"/>
      <c r="C123" s="101"/>
      <c r="D123" s="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>
      <c r="A124" s="153"/>
      <c r="B124" s="153"/>
      <c r="C124" s="101"/>
      <c r="D124" s="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>
      <c r="A125" s="153"/>
      <c r="B125" s="153"/>
      <c r="C125" s="101"/>
      <c r="D125" s="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>
      <c r="A126" s="153"/>
      <c r="B126" s="153"/>
      <c r="C126" s="101"/>
      <c r="D126" s="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>
      <c r="A127" s="153"/>
      <c r="B127" s="153"/>
      <c r="C127" s="101"/>
      <c r="D127" s="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>
      <c r="A128" s="153"/>
      <c r="B128" s="153"/>
      <c r="C128" s="101"/>
      <c r="D128" s="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>
      <c r="A129" s="153"/>
      <c r="B129" s="153"/>
      <c r="C129" s="101"/>
      <c r="D129" s="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>
      <c r="A130" s="153"/>
      <c r="B130" s="153"/>
      <c r="C130" s="101"/>
      <c r="D130" s="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>
      <c r="A131" s="153"/>
      <c r="B131" s="153"/>
      <c r="C131" s="101"/>
      <c r="D131" s="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>
      <c r="A132" s="153"/>
      <c r="B132" s="153"/>
      <c r="C132" s="101"/>
      <c r="D132" s="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>
      <c r="A133" s="153"/>
      <c r="B133" s="153"/>
      <c r="C133" s="101"/>
      <c r="D133" s="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>
      <c r="A134" s="153"/>
      <c r="B134" s="153"/>
      <c r="C134" s="101"/>
      <c r="D134" s="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>
      <c r="A135" s="153"/>
      <c r="B135" s="153"/>
      <c r="C135" s="101"/>
      <c r="D135" s="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>
      <c r="A136" s="153"/>
      <c r="B136" s="153"/>
      <c r="C136" s="101"/>
      <c r="D136" s="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>
      <c r="A137" s="153"/>
      <c r="B137" s="153"/>
      <c r="C137" s="101"/>
      <c r="D137" s="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>
      <c r="A138" s="153"/>
      <c r="B138" s="153"/>
      <c r="C138" s="101"/>
      <c r="D138" s="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>
      <c r="A139" s="153"/>
      <c r="B139" s="153"/>
      <c r="C139" s="101"/>
      <c r="D139" s="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153"/>
      <c r="B140" s="153"/>
      <c r="C140" s="101"/>
      <c r="D140" s="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153"/>
      <c r="B141" s="153"/>
      <c r="C141" s="101"/>
      <c r="D141" s="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153"/>
      <c r="B142" s="153"/>
      <c r="C142" s="101"/>
      <c r="D142" s="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153"/>
      <c r="B143" s="153"/>
      <c r="C143" s="101"/>
      <c r="D143" s="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153"/>
      <c r="B144" s="153"/>
      <c r="C144" s="101"/>
      <c r="D144" s="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153"/>
      <c r="B145" s="153"/>
      <c r="C145" s="101"/>
      <c r="D145" s="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153"/>
      <c r="B146" s="153"/>
      <c r="C146" s="101"/>
      <c r="D146" s="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153"/>
      <c r="B147" s="153"/>
      <c r="C147" s="101"/>
      <c r="D147" s="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153"/>
      <c r="B148" s="153"/>
      <c r="C148" s="101"/>
      <c r="D148" s="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153"/>
      <c r="B149" s="153"/>
      <c r="C149" s="101"/>
      <c r="D149" s="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153"/>
      <c r="B150" s="153"/>
      <c r="C150" s="101"/>
      <c r="D150" s="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153"/>
      <c r="B151" s="153"/>
      <c r="C151" s="101"/>
      <c r="D151" s="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153"/>
      <c r="B152" s="153"/>
      <c r="C152" s="101"/>
      <c r="D152" s="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153"/>
      <c r="B153" s="153"/>
      <c r="C153" s="101"/>
      <c r="D153" s="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153"/>
      <c r="B154" s="153"/>
      <c r="C154" s="101"/>
      <c r="D154" s="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153"/>
      <c r="B155" s="153"/>
      <c r="C155" s="101"/>
      <c r="D155" s="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153"/>
      <c r="B156" s="153"/>
      <c r="C156" s="101"/>
      <c r="D156" s="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153"/>
      <c r="B157" s="153"/>
      <c r="C157" s="101"/>
      <c r="D157" s="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>
      <c r="A158" s="153"/>
      <c r="B158" s="153"/>
      <c r="C158" s="101"/>
      <c r="D158" s="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>
      <c r="A159" s="153"/>
      <c r="B159" s="153"/>
      <c r="C159" s="101"/>
      <c r="D159" s="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>
      <c r="A160" s="153"/>
      <c r="B160" s="153"/>
      <c r="C160" s="101"/>
      <c r="D160" s="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>
      <c r="A161" s="153"/>
      <c r="B161" s="153"/>
      <c r="C161" s="101"/>
      <c r="D161" s="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>
      <c r="A162" s="153"/>
      <c r="B162" s="153"/>
      <c r="C162" s="101"/>
      <c r="D162" s="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>
      <c r="A163" s="153"/>
      <c r="B163" s="153"/>
      <c r="C163" s="101"/>
      <c r="D163" s="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>
      <c r="A164" s="153"/>
      <c r="B164" s="153"/>
      <c r="C164" s="101"/>
      <c r="D164" s="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>
      <c r="A165" s="153"/>
      <c r="B165" s="153"/>
      <c r="C165" s="101"/>
      <c r="D165" s="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>
      <c r="A166" s="153"/>
      <c r="B166" s="153"/>
      <c r="C166" s="101"/>
      <c r="D166" s="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>
      <c r="A167" s="153"/>
      <c r="B167" s="153"/>
      <c r="C167" s="101"/>
      <c r="D167" s="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>
      <c r="A168" s="153"/>
      <c r="B168" s="153"/>
      <c r="C168" s="101"/>
      <c r="D168" s="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>
      <c r="A169" s="153"/>
      <c r="B169" s="153"/>
      <c r="C169" s="101"/>
      <c r="D169" s="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>
      <c r="A170" s="153"/>
      <c r="B170" s="153"/>
      <c r="C170" s="101"/>
      <c r="D170" s="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153"/>
      <c r="B171" s="153"/>
      <c r="C171" s="101"/>
      <c r="D171" s="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>
      <c r="A172" s="153"/>
      <c r="B172" s="153"/>
      <c r="C172" s="101"/>
      <c r="D172" s="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>
      <c r="A173" s="153"/>
      <c r="B173" s="153"/>
      <c r="C173" s="101"/>
      <c r="D173" s="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>
      <c r="A174" s="153"/>
      <c r="B174" s="153"/>
      <c r="C174" s="101"/>
      <c r="D174" s="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>
      <c r="A175" s="153"/>
      <c r="B175" s="153"/>
      <c r="C175" s="101"/>
      <c r="D175" s="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>
      <c r="A176" s="153"/>
      <c r="B176" s="153"/>
      <c r="C176" s="101"/>
      <c r="D176" s="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>
      <c r="A177" s="153"/>
      <c r="B177" s="153"/>
      <c r="C177" s="101"/>
      <c r="D177" s="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>
      <c r="A178" s="153"/>
      <c r="B178" s="153"/>
      <c r="C178" s="101"/>
      <c r="D178" s="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>
      <c r="A179" s="153"/>
      <c r="B179" s="153"/>
      <c r="C179" s="101"/>
      <c r="D179" s="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>
      <c r="A180" s="153"/>
      <c r="B180" s="153"/>
      <c r="C180" s="101"/>
      <c r="D180" s="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>
      <c r="A181" s="153"/>
      <c r="B181" s="153"/>
      <c r="C181" s="101"/>
      <c r="D181" s="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>
      <c r="A182" s="153"/>
      <c r="B182" s="153"/>
      <c r="C182" s="101"/>
      <c r="D182" s="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>
      <c r="A183" s="153"/>
      <c r="B183" s="153"/>
      <c r="C183" s="101"/>
      <c r="D183" s="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>
      <c r="A184" s="153"/>
      <c r="B184" s="153"/>
      <c r="C184" s="101"/>
      <c r="D184" s="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>
      <c r="A185" s="153"/>
      <c r="B185" s="153"/>
      <c r="C185" s="101"/>
      <c r="D185" s="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>
      <c r="A186" s="153"/>
      <c r="B186" s="153"/>
      <c r="C186" s="101"/>
      <c r="D186" s="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>
      <c r="A187" s="153"/>
      <c r="B187" s="153"/>
      <c r="C187" s="101"/>
      <c r="D187" s="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>
      <c r="A188" s="153"/>
      <c r="B188" s="153"/>
      <c r="C188" s="101"/>
      <c r="D188" s="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>
      <c r="A189" s="153"/>
      <c r="B189" s="153"/>
      <c r="C189" s="101"/>
      <c r="D189" s="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>
      <c r="A190" s="153"/>
      <c r="B190" s="153"/>
      <c r="C190" s="101"/>
      <c r="D190" s="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>
      <c r="A191" s="153"/>
      <c r="B191" s="153"/>
      <c r="C191" s="101"/>
      <c r="D191" s="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>
      <c r="A192" s="153"/>
      <c r="B192" s="153"/>
      <c r="C192" s="101"/>
      <c r="D192" s="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>
      <c r="A193" s="153"/>
      <c r="B193" s="153"/>
      <c r="C193" s="101"/>
      <c r="D193" s="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>
      <c r="A194" s="153"/>
      <c r="B194" s="153"/>
      <c r="C194" s="101"/>
      <c r="D194" s="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>
      <c r="A195" s="153"/>
      <c r="B195" s="153"/>
      <c r="C195" s="101"/>
      <c r="D195" s="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>
      <c r="A196" s="153"/>
      <c r="B196" s="153"/>
      <c r="C196" s="101"/>
      <c r="D196" s="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>
      <c r="A197" s="153"/>
      <c r="B197" s="153"/>
      <c r="C197" s="101"/>
      <c r="D197" s="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>
      <c r="A198" s="153"/>
      <c r="B198" s="153"/>
      <c r="C198" s="101"/>
      <c r="D198" s="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>
      <c r="A199" s="153"/>
      <c r="B199" s="153"/>
      <c r="C199" s="101"/>
      <c r="D199" s="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>
      <c r="A200" s="153"/>
      <c r="B200" s="153"/>
      <c r="C200" s="101"/>
      <c r="D200" s="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>
      <c r="A201" s="153"/>
      <c r="B201" s="153"/>
      <c r="C201" s="101"/>
      <c r="D201" s="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>
      <c r="A202" s="153"/>
      <c r="B202" s="153"/>
      <c r="C202" s="101"/>
      <c r="D202" s="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>
      <c r="A203" s="153"/>
      <c r="B203" s="153"/>
      <c r="C203" s="101"/>
      <c r="D203" s="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>
      <c r="A204" s="153"/>
      <c r="B204" s="153"/>
      <c r="C204" s="101"/>
      <c r="D204" s="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>
      <c r="A205" s="153"/>
      <c r="B205" s="153"/>
      <c r="C205" s="101"/>
      <c r="D205" s="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>
      <c r="A206" s="153"/>
      <c r="B206" s="153"/>
      <c r="C206" s="101"/>
      <c r="D206" s="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>
      <c r="A207" s="153"/>
      <c r="B207" s="153"/>
      <c r="C207" s="101"/>
      <c r="D207" s="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>
      <c r="A208" s="153"/>
      <c r="B208" s="153"/>
      <c r="C208" s="101"/>
      <c r="D208" s="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>
      <c r="A209" s="153"/>
      <c r="B209" s="153"/>
      <c r="C209" s="101"/>
      <c r="D209" s="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>
      <c r="A210" s="153"/>
      <c r="B210" s="153"/>
      <c r="C210" s="101"/>
      <c r="D210" s="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>
      <c r="A211" s="153"/>
      <c r="B211" s="153"/>
      <c r="C211" s="101"/>
      <c r="D211" s="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>
      <c r="A212" s="153"/>
      <c r="B212" s="153"/>
      <c r="C212" s="101"/>
      <c r="D212" s="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>
      <c r="A213" s="153"/>
      <c r="B213" s="153"/>
      <c r="C213" s="101"/>
      <c r="D213" s="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>
      <c r="A214" s="153"/>
      <c r="B214" s="153"/>
      <c r="C214" s="101"/>
      <c r="D214" s="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>
      <c r="A215" s="153"/>
      <c r="B215" s="153"/>
      <c r="C215" s="101"/>
      <c r="D215" s="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>
      <c r="A216" s="153"/>
      <c r="B216" s="153"/>
      <c r="C216" s="101"/>
      <c r="D216" s="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>
      <c r="A217" s="153"/>
      <c r="B217" s="153"/>
      <c r="C217" s="101"/>
      <c r="D217" s="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>
      <c r="A218" s="153"/>
      <c r="B218" s="153"/>
      <c r="C218" s="101"/>
      <c r="D218" s="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>
      <c r="A219" s="153"/>
      <c r="B219" s="153"/>
      <c r="C219" s="101"/>
      <c r="D219" s="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>
      <c r="A220" s="153"/>
      <c r="B220" s="153"/>
      <c r="C220" s="101"/>
      <c r="D220" s="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>
      <c r="A221" s="153"/>
      <c r="B221" s="153"/>
      <c r="C221" s="101"/>
      <c r="D221" s="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>
      <c r="A222" s="153"/>
      <c r="B222" s="153"/>
      <c r="C222" s="101"/>
      <c r="D222" s="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>
      <c r="A223" s="153"/>
      <c r="B223" s="153"/>
      <c r="C223" s="101"/>
      <c r="D223" s="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>
      <c r="A224" s="153"/>
      <c r="B224" s="153"/>
      <c r="C224" s="101"/>
      <c r="D224" s="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>
      <c r="A225" s="153"/>
      <c r="B225" s="153"/>
      <c r="C225" s="101"/>
      <c r="D225" s="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>
      <c r="A226" s="153"/>
      <c r="B226" s="153"/>
      <c r="C226" s="101"/>
      <c r="D226" s="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>
      <c r="A227" s="153"/>
      <c r="B227" s="153"/>
      <c r="C227" s="101"/>
      <c r="D227" s="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>
      <c r="A228" s="153"/>
      <c r="B228" s="153"/>
      <c r="C228" s="101"/>
      <c r="D228" s="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>
      <c r="A229" s="153"/>
      <c r="B229" s="153"/>
      <c r="C229" s="101"/>
      <c r="D229" s="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>
      <c r="A230" s="153"/>
      <c r="B230" s="153"/>
      <c r="C230" s="101"/>
      <c r="D230" s="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>
      <c r="A231" s="153"/>
      <c r="B231" s="153"/>
      <c r="C231" s="101"/>
      <c r="D231" s="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>
      <c r="A232" s="153"/>
      <c r="B232" s="153"/>
      <c r="C232" s="101"/>
      <c r="D232" s="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>
      <c r="A233" s="153"/>
      <c r="B233" s="153"/>
      <c r="C233" s="101"/>
      <c r="D233" s="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>
      <c r="A234" s="153"/>
      <c r="B234" s="153"/>
      <c r="C234" s="101"/>
      <c r="D234" s="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>
      <c r="A235" s="153"/>
      <c r="B235" s="153"/>
      <c r="C235" s="101"/>
      <c r="D235" s="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>
      <c r="A236" s="153"/>
      <c r="B236" s="153"/>
      <c r="C236" s="101"/>
      <c r="D236" s="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>
      <c r="A237" s="153"/>
      <c r="B237" s="153"/>
      <c r="C237" s="101"/>
      <c r="D237" s="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>
      <c r="A238" s="153"/>
      <c r="B238" s="153"/>
      <c r="C238" s="101"/>
      <c r="D238" s="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>
      <c r="A239" s="153"/>
      <c r="B239" s="153"/>
      <c r="C239" s="101"/>
      <c r="D239" s="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>
      <c r="A240" s="153"/>
      <c r="B240" s="153"/>
      <c r="C240" s="101"/>
      <c r="D240" s="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>
      <c r="A241" s="153"/>
      <c r="B241" s="153"/>
      <c r="C241" s="101"/>
      <c r="D241" s="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>
      <c r="A242" s="153"/>
      <c r="B242" s="153"/>
      <c r="C242" s="101"/>
      <c r="D242" s="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>
      <c r="A243" s="153"/>
      <c r="B243" s="153"/>
      <c r="C243" s="101"/>
      <c r="D243" s="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>
      <c r="A244" s="153"/>
      <c r="B244" s="153"/>
      <c r="C244" s="101"/>
      <c r="D244" s="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>
      <c r="A245" s="153"/>
      <c r="B245" s="153"/>
      <c r="C245" s="101"/>
      <c r="D245" s="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>
      <c r="A246" s="153"/>
      <c r="B246" s="153"/>
      <c r="C246" s="101"/>
      <c r="D246" s="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>
      <c r="A247" s="153"/>
      <c r="B247" s="153"/>
      <c r="C247" s="101"/>
      <c r="D247" s="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>
      <c r="A248" s="153"/>
      <c r="B248" s="153"/>
      <c r="C248" s="101"/>
      <c r="D248" s="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>
      <c r="A249" s="153"/>
      <c r="B249" s="153"/>
      <c r="C249" s="101"/>
      <c r="D249" s="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>
      <c r="A250" s="153"/>
      <c r="B250" s="153"/>
      <c r="C250" s="101"/>
      <c r="D250" s="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>
      <c r="A251" s="153"/>
      <c r="B251" s="153"/>
      <c r="C251" s="101"/>
      <c r="D251" s="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>
      <c r="A252" s="153"/>
      <c r="B252" s="153"/>
      <c r="C252" s="101"/>
      <c r="D252" s="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>
      <c r="A253" s="153"/>
      <c r="B253" s="153"/>
      <c r="C253" s="101"/>
      <c r="D253" s="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>
      <c r="A254" s="153"/>
      <c r="B254" s="153"/>
      <c r="C254" s="101"/>
      <c r="D254" s="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>
      <c r="A255" s="153"/>
      <c r="B255" s="153"/>
      <c r="C255" s="101"/>
      <c r="D255" s="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>
      <c r="A256" s="153"/>
      <c r="B256" s="153"/>
      <c r="C256" s="101"/>
      <c r="D256" s="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>
      <c r="A257" s="153"/>
      <c r="B257" s="153"/>
      <c r="C257" s="101"/>
      <c r="D257" s="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>
      <c r="A258" s="153"/>
      <c r="B258" s="153"/>
      <c r="C258" s="101"/>
      <c r="D258" s="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>
      <c r="A259" s="153"/>
      <c r="B259" s="153"/>
      <c r="C259" s="101"/>
      <c r="D259" s="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>
      <c r="A260" s="153"/>
      <c r="B260" s="153"/>
      <c r="C260" s="101"/>
      <c r="D260" s="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>
      <c r="A261" s="153"/>
      <c r="B261" s="153"/>
      <c r="C261" s="101"/>
      <c r="D261" s="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>
      <c r="A262" s="153"/>
      <c r="B262" s="153"/>
      <c r="C262" s="101"/>
      <c r="D262" s="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>
      <c r="A263" s="153"/>
      <c r="B263" s="153"/>
      <c r="C263" s="101"/>
      <c r="D263" s="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>
      <c r="A264" s="153"/>
      <c r="B264" s="153"/>
      <c r="C264" s="101"/>
      <c r="D264" s="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>
      <c r="A265" s="153"/>
      <c r="B265" s="153"/>
      <c r="C265" s="101"/>
      <c r="D265" s="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>
      <c r="A266" s="153"/>
      <c r="B266" s="153"/>
      <c r="C266" s="101"/>
      <c r="D266" s="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>
      <c r="A267" s="153"/>
      <c r="B267" s="153"/>
      <c r="C267" s="101"/>
      <c r="D267" s="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>
      <c r="A268" s="153"/>
      <c r="B268" s="153"/>
      <c r="C268" s="101"/>
      <c r="D268" s="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>
      <c r="A269" s="153"/>
      <c r="B269" s="153"/>
      <c r="C269" s="101"/>
      <c r="D269" s="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>
      <c r="A270" s="153"/>
      <c r="B270" s="153"/>
      <c r="C270" s="101"/>
      <c r="D270" s="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>
      <c r="A271" s="153"/>
      <c r="B271" s="153"/>
      <c r="C271" s="101"/>
      <c r="D271" s="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>
      <c r="A272" s="153"/>
      <c r="B272" s="153"/>
      <c r="C272" s="101"/>
      <c r="D272" s="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>
      <c r="A273" s="153"/>
      <c r="B273" s="153"/>
      <c r="C273" s="101"/>
      <c r="D273" s="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>
      <c r="A274" s="153"/>
      <c r="B274" s="153"/>
      <c r="C274" s="101"/>
      <c r="D274" s="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>
      <c r="A275" s="153"/>
      <c r="B275" s="153"/>
      <c r="C275" s="101"/>
      <c r="D275" s="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>
      <c r="A276" s="153"/>
      <c r="B276" s="153"/>
      <c r="C276" s="101"/>
      <c r="D276" s="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>
      <c r="A277" s="153"/>
      <c r="B277" s="153"/>
      <c r="C277" s="101"/>
      <c r="D277" s="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>
      <c r="A278" s="153"/>
      <c r="B278" s="153"/>
      <c r="C278" s="101"/>
      <c r="D278" s="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>
      <c r="A279" s="153"/>
      <c r="B279" s="153"/>
      <c r="C279" s="101"/>
      <c r="D279" s="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>
      <c r="A280" s="153"/>
      <c r="B280" s="153"/>
      <c r="C280" s="101"/>
      <c r="D280" s="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>
      <c r="A281" s="153"/>
      <c r="B281" s="153"/>
      <c r="C281" s="101"/>
      <c r="D281" s="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>
      <c r="A282" s="153"/>
      <c r="B282" s="153"/>
      <c r="C282" s="101"/>
      <c r="D282" s="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>
      <c r="A283" s="153"/>
      <c r="B283" s="153"/>
      <c r="C283" s="101"/>
      <c r="D283" s="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>
      <c r="A284" s="153"/>
      <c r="B284" s="153"/>
      <c r="C284" s="101"/>
      <c r="D284" s="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>
      <c r="A285" s="153"/>
      <c r="B285" s="153"/>
      <c r="C285" s="101"/>
      <c r="D285" s="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>
      <c r="A286" s="153"/>
      <c r="B286" s="153"/>
      <c r="C286" s="101"/>
      <c r="D286" s="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>
      <c r="A287" s="153"/>
      <c r="B287" s="153"/>
      <c r="C287" s="101"/>
      <c r="D287" s="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>
      <c r="A288" s="153"/>
      <c r="B288" s="153"/>
      <c r="C288" s="101"/>
      <c r="D288" s="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>
      <c r="A289" s="153"/>
      <c r="B289" s="153"/>
      <c r="C289" s="101"/>
      <c r="D289" s="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>
      <c r="A290" s="153"/>
      <c r="B290" s="153"/>
      <c r="C290" s="101"/>
      <c r="D290" s="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>
      <c r="A291" s="153"/>
      <c r="B291" s="153"/>
      <c r="C291" s="101"/>
      <c r="D291" s="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>
      <c r="A292" s="153"/>
      <c r="B292" s="153"/>
      <c r="C292" s="101"/>
      <c r="D292" s="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>
      <c r="A293" s="153"/>
      <c r="B293" s="153"/>
      <c r="C293" s="101"/>
      <c r="D293" s="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>
      <c r="A294" s="153"/>
      <c r="B294" s="153"/>
      <c r="C294" s="101"/>
      <c r="D294" s="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>
      <c r="A295" s="153"/>
      <c r="B295" s="153"/>
      <c r="C295" s="101"/>
      <c r="D295" s="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>
      <c r="A296" s="153"/>
      <c r="B296" s="153"/>
      <c r="C296" s="101"/>
      <c r="D296" s="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>
      <c r="A297" s="153"/>
      <c r="B297" s="153"/>
      <c r="C297" s="101"/>
      <c r="D297" s="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>
      <c r="A298" s="153"/>
      <c r="B298" s="153"/>
      <c r="C298" s="101"/>
      <c r="D298" s="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>
      <c r="A299" s="153"/>
      <c r="B299" s="153"/>
      <c r="C299" s="101"/>
      <c r="D299" s="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>
      <c r="A300" s="153"/>
      <c r="B300" s="153"/>
      <c r="C300" s="101"/>
      <c r="D300" s="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>
      <c r="A301" s="153"/>
      <c r="B301" s="153"/>
      <c r="C301" s="101"/>
      <c r="D301" s="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>
      <c r="A302" s="153"/>
      <c r="B302" s="153"/>
      <c r="C302" s="101"/>
      <c r="D302" s="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>
      <c r="A303" s="153"/>
      <c r="B303" s="153"/>
      <c r="C303" s="101"/>
      <c r="D303" s="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>
      <c r="A304" s="153"/>
      <c r="B304" s="153"/>
      <c r="C304" s="101"/>
      <c r="D304" s="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>
      <c r="A305" s="153"/>
      <c r="B305" s="153"/>
      <c r="C305" s="101"/>
      <c r="D305" s="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>
      <c r="A306" s="153"/>
      <c r="B306" s="153"/>
      <c r="C306" s="101"/>
      <c r="D306" s="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>
      <c r="A307" s="153"/>
      <c r="B307" s="153"/>
      <c r="C307" s="101"/>
      <c r="D307" s="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>
      <c r="A308" s="153"/>
      <c r="B308" s="153"/>
      <c r="C308" s="101"/>
      <c r="D308" s="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>
      <c r="A309" s="153"/>
      <c r="B309" s="153"/>
      <c r="C309" s="101"/>
      <c r="D309" s="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>
      <c r="A310" s="153"/>
      <c r="B310" s="153"/>
      <c r="C310" s="101"/>
      <c r="D310" s="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>
      <c r="A311" s="153"/>
      <c r="B311" s="153"/>
      <c r="C311" s="101"/>
      <c r="D311" s="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>
      <c r="A312" s="153"/>
      <c r="B312" s="153"/>
      <c r="C312" s="101"/>
      <c r="D312" s="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>
      <c r="A313" s="153"/>
      <c r="B313" s="153"/>
      <c r="C313" s="101"/>
      <c r="D313" s="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>
      <c r="A314" s="153"/>
      <c r="B314" s="153"/>
      <c r="C314" s="101"/>
      <c r="D314" s="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>
      <c r="A315" s="153"/>
      <c r="B315" s="153"/>
      <c r="C315" s="101"/>
      <c r="D315" s="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>
      <c r="A316" s="153"/>
      <c r="B316" s="153"/>
      <c r="C316" s="101"/>
      <c r="D316" s="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>
      <c r="A317" s="153"/>
      <c r="B317" s="153"/>
      <c r="C317" s="101"/>
      <c r="D317" s="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>
      <c r="A318" s="153"/>
      <c r="B318" s="153"/>
      <c r="C318" s="101"/>
      <c r="D318" s="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>
      <c r="A319" s="153"/>
      <c r="B319" s="153"/>
      <c r="C319" s="101"/>
      <c r="D319" s="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>
      <c r="A320" s="153"/>
      <c r="B320" s="153"/>
      <c r="C320" s="101"/>
      <c r="D320" s="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>
      <c r="A321" s="153"/>
      <c r="B321" s="153"/>
      <c r="C321" s="101"/>
      <c r="D321" s="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>
      <c r="A322" s="153"/>
      <c r="B322" s="153"/>
      <c r="C322" s="101"/>
      <c r="D322" s="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>
      <c r="A323" s="153"/>
      <c r="B323" s="153"/>
      <c r="C323" s="101"/>
      <c r="D323" s="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>
      <c r="A324" s="153"/>
      <c r="B324" s="153"/>
      <c r="C324" s="101"/>
      <c r="D324" s="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>
      <c r="A325" s="153"/>
      <c r="B325" s="153"/>
      <c r="C325" s="101"/>
      <c r="D325" s="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>
      <c r="A326" s="153"/>
      <c r="B326" s="153"/>
      <c r="C326" s="101"/>
      <c r="D326" s="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>
      <c r="A327" s="153"/>
      <c r="B327" s="153"/>
      <c r="C327" s="101"/>
      <c r="D327" s="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>
      <c r="A328" s="153"/>
      <c r="B328" s="153"/>
      <c r="C328" s="101"/>
      <c r="D328" s="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>
      <c r="A329" s="153"/>
      <c r="B329" s="153"/>
      <c r="C329" s="101"/>
      <c r="D329" s="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>
      <c r="A330" s="153"/>
      <c r="B330" s="153"/>
      <c r="C330" s="101"/>
      <c r="D330" s="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>
      <c r="A331" s="153"/>
      <c r="B331" s="153"/>
      <c r="C331" s="101"/>
      <c r="D331" s="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>
      <c r="A332" s="153"/>
      <c r="B332" s="153"/>
      <c r="C332" s="101"/>
      <c r="D332" s="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>
      <c r="A333" s="153"/>
      <c r="B333" s="153"/>
      <c r="C333" s="101"/>
      <c r="D333" s="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>
      <c r="A334" s="153"/>
      <c r="B334" s="153"/>
      <c r="C334" s="101"/>
      <c r="D334" s="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>
      <c r="A335" s="153"/>
      <c r="B335" s="153"/>
      <c r="C335" s="101"/>
      <c r="D335" s="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>
      <c r="A336" s="153"/>
      <c r="B336" s="153"/>
      <c r="C336" s="101"/>
      <c r="D336" s="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>
      <c r="A337" s="153"/>
      <c r="B337" s="153"/>
      <c r="C337" s="101"/>
      <c r="D337" s="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>
      <c r="A338" s="153"/>
      <c r="B338" s="153"/>
      <c r="C338" s="101"/>
      <c r="D338" s="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>
      <c r="A339" s="153"/>
      <c r="B339" s="153"/>
      <c r="C339" s="101"/>
      <c r="D339" s="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>
      <c r="A340" s="153"/>
      <c r="B340" s="153"/>
      <c r="C340" s="101"/>
      <c r="D340" s="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>
      <c r="A341" s="153"/>
      <c r="B341" s="153"/>
      <c r="C341" s="101"/>
      <c r="D341" s="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>
      <c r="A342" s="153"/>
      <c r="B342" s="153"/>
      <c r="C342" s="101"/>
      <c r="D342" s="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>
      <c r="A343" s="153"/>
      <c r="B343" s="153"/>
      <c r="C343" s="101"/>
      <c r="D343" s="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>
      <c r="A344" s="153"/>
      <c r="B344" s="153"/>
      <c r="C344" s="101"/>
      <c r="D344" s="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>
      <c r="A345" s="153"/>
      <c r="B345" s="153"/>
      <c r="C345" s="101"/>
      <c r="D345" s="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>
      <c r="A346" s="153"/>
      <c r="B346" s="153"/>
      <c r="C346" s="101"/>
      <c r="D346" s="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>
      <c r="A347" s="153"/>
      <c r="B347" s="153"/>
      <c r="C347" s="101"/>
      <c r="D347" s="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>
      <c r="A348" s="153"/>
      <c r="B348" s="153"/>
      <c r="C348" s="101"/>
      <c r="D348" s="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>
      <c r="A349" s="153"/>
      <c r="B349" s="153"/>
      <c r="C349" s="101"/>
      <c r="D349" s="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>
      <c r="A350" s="153"/>
      <c r="B350" s="153"/>
      <c r="C350" s="101"/>
      <c r="D350" s="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>
      <c r="A351" s="153"/>
      <c r="B351" s="153"/>
      <c r="C351" s="101"/>
      <c r="D351" s="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>
      <c r="A352" s="153"/>
      <c r="B352" s="153"/>
      <c r="C352" s="101"/>
      <c r="D352" s="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>
      <c r="A353" s="153"/>
      <c r="B353" s="153"/>
      <c r="C353" s="101"/>
      <c r="D353" s="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>
      <c r="A354" s="153"/>
      <c r="B354" s="153"/>
      <c r="C354" s="101"/>
      <c r="D354" s="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>
      <c r="A355" s="153"/>
      <c r="B355" s="153"/>
      <c r="C355" s="101"/>
      <c r="D355" s="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>
      <c r="A356" s="153"/>
      <c r="B356" s="153"/>
      <c r="C356" s="101"/>
      <c r="D356" s="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>
      <c r="A357" s="153"/>
      <c r="B357" s="153"/>
      <c r="C357" s="101"/>
      <c r="D357" s="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>
      <c r="A358" s="153"/>
      <c r="B358" s="153"/>
      <c r="C358" s="101"/>
      <c r="D358" s="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>
      <c r="A359" s="153"/>
      <c r="B359" s="153"/>
      <c r="C359" s="101"/>
      <c r="D359" s="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>
      <c r="A360" s="153"/>
      <c r="B360" s="153"/>
      <c r="C360" s="101"/>
      <c r="D360" s="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>
      <c r="A361" s="153"/>
      <c r="B361" s="153"/>
      <c r="C361" s="101"/>
      <c r="D361" s="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>
      <c r="A362" s="153"/>
      <c r="B362" s="153"/>
      <c r="C362" s="101"/>
      <c r="D362" s="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>
      <c r="A363" s="153"/>
      <c r="B363" s="153"/>
      <c r="C363" s="101"/>
      <c r="D363" s="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>
      <c r="A364" s="153"/>
      <c r="B364" s="153"/>
      <c r="C364" s="101"/>
      <c r="D364" s="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>
      <c r="A365" s="153"/>
      <c r="B365" s="153"/>
      <c r="C365" s="101"/>
      <c r="D365" s="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>
      <c r="A366" s="153"/>
      <c r="B366" s="153"/>
      <c r="C366" s="101"/>
      <c r="D366" s="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>
      <c r="A367" s="153"/>
      <c r="B367" s="153"/>
      <c r="C367" s="101"/>
      <c r="D367" s="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>
      <c r="A368" s="153"/>
      <c r="B368" s="153"/>
      <c r="C368" s="101"/>
      <c r="D368" s="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>
      <c r="A369" s="153"/>
      <c r="B369" s="153"/>
      <c r="C369" s="101"/>
      <c r="D369" s="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>
      <c r="A370" s="153"/>
      <c r="B370" s="153"/>
      <c r="C370" s="101"/>
      <c r="D370" s="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>
      <c r="A371" s="153"/>
      <c r="B371" s="153"/>
      <c r="C371" s="101"/>
      <c r="D371" s="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>
      <c r="A372" s="153"/>
      <c r="B372" s="153"/>
      <c r="C372" s="101"/>
      <c r="D372" s="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>
      <c r="A373" s="153"/>
      <c r="B373" s="153"/>
      <c r="C373" s="101"/>
      <c r="D373" s="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>
      <c r="A374" s="153"/>
      <c r="B374" s="153"/>
      <c r="C374" s="101"/>
      <c r="D374" s="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>
      <c r="A375" s="153"/>
      <c r="B375" s="153"/>
      <c r="C375" s="101"/>
      <c r="D375" s="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>
      <c r="A376" s="153"/>
      <c r="B376" s="153"/>
      <c r="C376" s="101"/>
      <c r="D376" s="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>
      <c r="A377" s="153"/>
      <c r="B377" s="153"/>
      <c r="C377" s="101"/>
      <c r="D377" s="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>
      <c r="A378" s="153"/>
      <c r="B378" s="153"/>
      <c r="C378" s="101"/>
      <c r="D378" s="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>
      <c r="A379" s="153"/>
      <c r="B379" s="153"/>
      <c r="C379" s="101"/>
      <c r="D379" s="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>
      <c r="A380" s="153"/>
      <c r="B380" s="153"/>
      <c r="C380" s="101"/>
      <c r="D380" s="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>
      <c r="A381" s="153"/>
      <c r="B381" s="153"/>
      <c r="C381" s="101"/>
      <c r="D381" s="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>
      <c r="A382" s="153"/>
      <c r="B382" s="153"/>
      <c r="C382" s="101"/>
      <c r="D382" s="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>
      <c r="A383" s="153"/>
      <c r="B383" s="153"/>
      <c r="C383" s="101"/>
      <c r="D383" s="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>
      <c r="A384" s="153"/>
      <c r="B384" s="153"/>
      <c r="C384" s="101"/>
      <c r="D384" s="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>
      <c r="A385" s="153"/>
      <c r="B385" s="153"/>
      <c r="C385" s="101"/>
      <c r="D385" s="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>
      <c r="A386" s="153"/>
      <c r="B386" s="153"/>
      <c r="C386" s="101"/>
      <c r="D386" s="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>
      <c r="A387" s="153"/>
      <c r="B387" s="153"/>
      <c r="C387" s="101"/>
      <c r="D387" s="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>
      <c r="A388" s="153"/>
      <c r="B388" s="153"/>
      <c r="C388" s="101"/>
      <c r="D388" s="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>
      <c r="A389" s="153"/>
      <c r="B389" s="153"/>
      <c r="C389" s="101"/>
      <c r="D389" s="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>
      <c r="A390" s="153"/>
      <c r="B390" s="153"/>
      <c r="C390" s="101"/>
      <c r="D390" s="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>
      <c r="A391" s="153"/>
      <c r="B391" s="153"/>
      <c r="C391" s="101"/>
      <c r="D391" s="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>
      <c r="A392" s="153"/>
      <c r="B392" s="153"/>
      <c r="C392" s="101"/>
      <c r="D392" s="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>
      <c r="A393" s="153"/>
      <c r="B393" s="153"/>
      <c r="C393" s="101"/>
      <c r="D393" s="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>
      <c r="A394" s="153"/>
      <c r="B394" s="153"/>
      <c r="C394" s="101"/>
      <c r="D394" s="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>
      <c r="A395" s="153"/>
      <c r="B395" s="153"/>
      <c r="C395" s="101"/>
      <c r="D395" s="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>
      <c r="A396" s="153"/>
      <c r="B396" s="153"/>
      <c r="C396" s="101"/>
      <c r="D396" s="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>
      <c r="A397" s="153"/>
      <c r="B397" s="153"/>
      <c r="C397" s="101"/>
      <c r="D397" s="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>
      <c r="A398" s="153"/>
      <c r="B398" s="153"/>
      <c r="C398" s="101"/>
      <c r="D398" s="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>
      <c r="A399" s="153"/>
      <c r="B399" s="153"/>
      <c r="C399" s="101"/>
      <c r="D399" s="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>
      <c r="A400" s="153"/>
      <c r="B400" s="153"/>
      <c r="C400" s="101"/>
      <c r="D400" s="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>
      <c r="A401" s="153"/>
      <c r="B401" s="153"/>
      <c r="C401" s="101"/>
      <c r="D401" s="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>
      <c r="A402" s="153"/>
      <c r="B402" s="153"/>
      <c r="C402" s="101"/>
      <c r="D402" s="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>
      <c r="A403" s="153"/>
      <c r="B403" s="153"/>
      <c r="C403" s="101"/>
      <c r="D403" s="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>
      <c r="A404" s="153"/>
      <c r="B404" s="153"/>
      <c r="C404" s="101"/>
      <c r="D404" s="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>
      <c r="A405" s="153"/>
      <c r="B405" s="153"/>
      <c r="C405" s="101"/>
      <c r="D405" s="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>
      <c r="A406" s="153"/>
      <c r="B406" s="153"/>
      <c r="C406" s="101"/>
      <c r="D406" s="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>
      <c r="A407" s="153"/>
      <c r="B407" s="153"/>
      <c r="C407" s="101"/>
      <c r="D407" s="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>
      <c r="A408" s="153"/>
      <c r="B408" s="153"/>
      <c r="C408" s="101"/>
      <c r="D408" s="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>
      <c r="A409" s="153"/>
      <c r="B409" s="153"/>
      <c r="C409" s="101"/>
      <c r="D409" s="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>
      <c r="A410" s="153"/>
      <c r="B410" s="153"/>
      <c r="C410" s="101"/>
      <c r="D410" s="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>
      <c r="A411" s="153"/>
      <c r="B411" s="153"/>
      <c r="C411" s="101"/>
      <c r="D411" s="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>
      <c r="A412" s="153"/>
      <c r="B412" s="153"/>
      <c r="C412" s="101"/>
      <c r="D412" s="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>
      <c r="A413" s="153"/>
      <c r="B413" s="153"/>
      <c r="C413" s="101"/>
      <c r="D413" s="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>
      <c r="A414" s="153"/>
      <c r="B414" s="153"/>
      <c r="C414" s="101"/>
      <c r="D414" s="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>
      <c r="A415" s="153"/>
      <c r="B415" s="153"/>
      <c r="C415" s="101"/>
      <c r="D415" s="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>
      <c r="A416" s="153"/>
      <c r="B416" s="153"/>
      <c r="C416" s="101"/>
      <c r="D416" s="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>
      <c r="A417" s="153"/>
      <c r="B417" s="153"/>
      <c r="C417" s="101"/>
      <c r="D417" s="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>
      <c r="A418" s="153"/>
      <c r="B418" s="153"/>
      <c r="C418" s="101"/>
      <c r="D418" s="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>
      <c r="A419" s="153"/>
      <c r="B419" s="153"/>
      <c r="C419" s="101"/>
      <c r="D419" s="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>
      <c r="A420" s="153"/>
      <c r="B420" s="153"/>
      <c r="C420" s="101"/>
      <c r="D420" s="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>
      <c r="A421" s="153"/>
      <c r="B421" s="153"/>
      <c r="C421" s="101"/>
      <c r="D421" s="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>
      <c r="A422" s="153"/>
      <c r="B422" s="153"/>
      <c r="C422" s="101"/>
      <c r="D422" s="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>
      <c r="A423" s="153"/>
      <c r="B423" s="153"/>
      <c r="C423" s="101"/>
      <c r="D423" s="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>
      <c r="A424" s="153"/>
      <c r="B424" s="153"/>
      <c r="C424" s="101"/>
      <c r="D424" s="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>
      <c r="A425" s="153"/>
      <c r="B425" s="153"/>
      <c r="C425" s="101"/>
      <c r="D425" s="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>
      <c r="A426" s="153"/>
      <c r="B426" s="153"/>
      <c r="C426" s="101"/>
      <c r="D426" s="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>
      <c r="A427" s="153"/>
      <c r="B427" s="153"/>
      <c r="C427" s="101"/>
      <c r="D427" s="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>
      <c r="A428" s="153"/>
      <c r="B428" s="153"/>
      <c r="C428" s="101"/>
      <c r="D428" s="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>
      <c r="A429" s="153"/>
      <c r="B429" s="153"/>
      <c r="C429" s="101"/>
      <c r="D429" s="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>
      <c r="A430" s="153"/>
      <c r="B430" s="153"/>
      <c r="C430" s="101"/>
      <c r="D430" s="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>
      <c r="A431" s="153"/>
      <c r="B431" s="153"/>
      <c r="C431" s="101"/>
      <c r="D431" s="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>
      <c r="A432" s="153"/>
      <c r="B432" s="153"/>
      <c r="C432" s="101"/>
      <c r="D432" s="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>
      <c r="A433" s="153"/>
      <c r="B433" s="153"/>
      <c r="C433" s="101"/>
      <c r="D433" s="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>
      <c r="A434" s="153"/>
      <c r="B434" s="153"/>
      <c r="C434" s="101"/>
      <c r="D434" s="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>
      <c r="A435" s="153"/>
      <c r="B435" s="153"/>
      <c r="C435" s="101"/>
      <c r="D435" s="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>
      <c r="A436" s="153"/>
      <c r="B436" s="153"/>
      <c r="C436" s="101"/>
      <c r="D436" s="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>
      <c r="A437" s="153"/>
      <c r="B437" s="153"/>
      <c r="C437" s="101"/>
      <c r="D437" s="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>
      <c r="A438" s="153"/>
      <c r="B438" s="153"/>
      <c r="C438" s="101"/>
      <c r="D438" s="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>
      <c r="A439" s="153"/>
      <c r="B439" s="153"/>
      <c r="C439" s="101"/>
      <c r="D439" s="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>
      <c r="A440" s="153"/>
      <c r="B440" s="153"/>
      <c r="C440" s="101"/>
      <c r="D440" s="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>
      <c r="A441" s="153"/>
      <c r="B441" s="153"/>
      <c r="C441" s="101"/>
      <c r="D441" s="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>
      <c r="A442" s="153"/>
      <c r="B442" s="153"/>
      <c r="C442" s="101"/>
      <c r="D442" s="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>
      <c r="A443" s="153"/>
      <c r="B443" s="153"/>
      <c r="C443" s="101"/>
      <c r="D443" s="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>
      <c r="A444" s="153"/>
      <c r="B444" s="153"/>
      <c r="C444" s="101"/>
      <c r="D444" s="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>
      <c r="A445" s="153"/>
      <c r="B445" s="153"/>
      <c r="C445" s="101"/>
      <c r="D445" s="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>
      <c r="A446" s="153"/>
      <c r="B446" s="153"/>
      <c r="C446" s="101"/>
      <c r="D446" s="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>
      <c r="A447" s="153"/>
      <c r="B447" s="153"/>
      <c r="C447" s="101"/>
      <c r="D447" s="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>
      <c r="A448" s="153"/>
      <c r="B448" s="153"/>
      <c r="C448" s="101"/>
      <c r="D448" s="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>
      <c r="A449" s="153"/>
      <c r="B449" s="153"/>
      <c r="C449" s="101"/>
      <c r="D449" s="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>
      <c r="A450" s="153"/>
      <c r="B450" s="153"/>
      <c r="C450" s="101"/>
      <c r="D450" s="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>
      <c r="A451" s="153"/>
      <c r="B451" s="153"/>
      <c r="C451" s="101"/>
      <c r="D451" s="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>
      <c r="A452" s="153"/>
      <c r="B452" s="153"/>
      <c r="C452" s="101"/>
      <c r="D452" s="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>
      <c r="A453" s="153"/>
      <c r="B453" s="153"/>
      <c r="C453" s="101"/>
      <c r="D453" s="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>
      <c r="A454" s="153"/>
      <c r="B454" s="153"/>
      <c r="C454" s="101"/>
      <c r="D454" s="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>
      <c r="A455" s="153"/>
      <c r="B455" s="153"/>
      <c r="C455" s="101"/>
      <c r="D455" s="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>
      <c r="A456" s="153"/>
      <c r="B456" s="153"/>
      <c r="C456" s="101"/>
      <c r="D456" s="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>
      <c r="A457" s="153"/>
      <c r="B457" s="153"/>
      <c r="C457" s="101"/>
      <c r="D457" s="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>
      <c r="A458" s="153"/>
      <c r="B458" s="153"/>
      <c r="C458" s="101"/>
      <c r="D458" s="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>
      <c r="A459" s="153"/>
      <c r="B459" s="153"/>
      <c r="C459" s="101"/>
      <c r="D459" s="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>
      <c r="A460" s="153"/>
      <c r="B460" s="153"/>
      <c r="C460" s="101"/>
      <c r="D460" s="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>
      <c r="A461" s="153"/>
      <c r="B461" s="153"/>
      <c r="C461" s="101"/>
      <c r="D461" s="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>
      <c r="A462" s="153"/>
      <c r="B462" s="153"/>
      <c r="C462" s="101"/>
      <c r="D462" s="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>
      <c r="A463" s="153"/>
      <c r="B463" s="153"/>
      <c r="C463" s="101"/>
      <c r="D463" s="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>
      <c r="A464" s="153"/>
      <c r="B464" s="153"/>
      <c r="C464" s="101"/>
      <c r="D464" s="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>
      <c r="A465" s="153"/>
      <c r="B465" s="153"/>
      <c r="C465" s="101"/>
      <c r="D465" s="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>
      <c r="A466" s="153"/>
      <c r="B466" s="153"/>
      <c r="C466" s="101"/>
      <c r="D466" s="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>
      <c r="A467" s="153"/>
      <c r="B467" s="153"/>
      <c r="C467" s="101"/>
      <c r="D467" s="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>
      <c r="A468" s="153"/>
      <c r="B468" s="153"/>
      <c r="C468" s="101"/>
      <c r="D468" s="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>
      <c r="A469" s="153"/>
      <c r="B469" s="153"/>
      <c r="C469" s="101"/>
      <c r="D469" s="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>
      <c r="A470" s="153"/>
      <c r="B470" s="153"/>
      <c r="C470" s="101"/>
      <c r="D470" s="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>
      <c r="A471" s="153"/>
      <c r="B471" s="153"/>
      <c r="C471" s="101"/>
      <c r="D471" s="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>
      <c r="A472" s="153"/>
      <c r="B472" s="153"/>
      <c r="C472" s="101"/>
      <c r="D472" s="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>
      <c r="A473" s="153"/>
      <c r="B473" s="153"/>
      <c r="C473" s="101"/>
      <c r="D473" s="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>
      <c r="A474" s="153"/>
      <c r="B474" s="153"/>
      <c r="C474" s="101"/>
      <c r="D474" s="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>
      <c r="A475" s="153"/>
      <c r="B475" s="153"/>
      <c r="C475" s="101"/>
      <c r="D475" s="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>
      <c r="A476" s="153"/>
      <c r="B476" s="153"/>
      <c r="C476" s="101"/>
      <c r="D476" s="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>
      <c r="A477" s="153"/>
      <c r="B477" s="153"/>
      <c r="C477" s="101"/>
      <c r="D477" s="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>
      <c r="A478" s="153"/>
      <c r="B478" s="153"/>
      <c r="C478" s="101"/>
      <c r="D478" s="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>
      <c r="A479" s="153"/>
      <c r="B479" s="153"/>
      <c r="C479" s="101"/>
      <c r="D479" s="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>
      <c r="A480" s="153"/>
      <c r="B480" s="153"/>
      <c r="C480" s="101"/>
      <c r="D480" s="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>
      <c r="A481" s="153"/>
      <c r="B481" s="153"/>
      <c r="C481" s="101"/>
      <c r="D481" s="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>
      <c r="A482" s="153"/>
      <c r="B482" s="153"/>
      <c r="C482" s="101"/>
      <c r="D482" s="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>
      <c r="A483" s="153"/>
      <c r="B483" s="153"/>
      <c r="C483" s="101"/>
      <c r="D483" s="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>
      <c r="A484" s="153"/>
      <c r="B484" s="153"/>
      <c r="C484" s="101"/>
      <c r="D484" s="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>
      <c r="A485" s="153"/>
      <c r="B485" s="153"/>
      <c r="C485" s="101"/>
      <c r="D485" s="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>
      <c r="A486" s="153"/>
      <c r="B486" s="153"/>
      <c r="C486" s="101"/>
      <c r="D486" s="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>
      <c r="A487" s="153"/>
      <c r="B487" s="153"/>
      <c r="C487" s="101"/>
      <c r="D487" s="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>
      <c r="A488" s="153"/>
      <c r="B488" s="153"/>
      <c r="C488" s="101"/>
      <c r="D488" s="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>
      <c r="A489" s="153"/>
      <c r="B489" s="153"/>
      <c r="C489" s="101"/>
      <c r="D489" s="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>
      <c r="A490" s="153"/>
      <c r="B490" s="153"/>
      <c r="C490" s="101"/>
      <c r="D490" s="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>
      <c r="A491" s="153"/>
      <c r="B491" s="153"/>
      <c r="C491" s="101"/>
      <c r="D491" s="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>
      <c r="A492" s="153"/>
      <c r="B492" s="153"/>
      <c r="C492" s="101"/>
      <c r="D492" s="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>
      <c r="A493" s="153"/>
      <c r="B493" s="153"/>
      <c r="C493" s="101"/>
      <c r="D493" s="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>
      <c r="A494" s="153"/>
      <c r="B494" s="153"/>
      <c r="C494" s="101"/>
      <c r="D494" s="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>
      <c r="A495" s="153"/>
      <c r="B495" s="153"/>
      <c r="C495" s="101"/>
      <c r="D495" s="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>
      <c r="A496" s="153"/>
      <c r="B496" s="153"/>
      <c r="C496" s="101"/>
      <c r="D496" s="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>
      <c r="A497" s="153"/>
      <c r="B497" s="153"/>
      <c r="C497" s="101"/>
      <c r="D497" s="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>
      <c r="A498" s="153"/>
      <c r="B498" s="153"/>
      <c r="C498" s="101"/>
      <c r="D498" s="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>
      <c r="A499" s="153"/>
      <c r="B499" s="153"/>
      <c r="C499" s="101"/>
      <c r="D499" s="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>
      <c r="A500" s="153"/>
      <c r="B500" s="153"/>
      <c r="C500" s="101"/>
      <c r="D500" s="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>
      <c r="A501" s="153"/>
      <c r="B501" s="153"/>
      <c r="C501" s="101"/>
      <c r="D501" s="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>
      <c r="A502" s="153"/>
      <c r="B502" s="153"/>
      <c r="C502" s="101"/>
      <c r="D502" s="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>
      <c r="A503" s="153"/>
      <c r="B503" s="153"/>
      <c r="C503" s="101"/>
      <c r="D503" s="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>
      <c r="A504" s="153"/>
      <c r="B504" s="153"/>
      <c r="C504" s="101"/>
      <c r="D504" s="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>
      <c r="A505" s="153"/>
      <c r="B505" s="153"/>
      <c r="C505" s="101"/>
      <c r="D505" s="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>
      <c r="A506" s="153"/>
      <c r="B506" s="153"/>
      <c r="C506" s="101"/>
      <c r="D506" s="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>
      <c r="A507" s="153"/>
      <c r="B507" s="153"/>
      <c r="C507" s="101"/>
      <c r="D507" s="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>
      <c r="A508" s="153"/>
      <c r="B508" s="153"/>
      <c r="C508" s="101"/>
      <c r="D508" s="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>
      <c r="A509" s="153"/>
      <c r="B509" s="153"/>
      <c r="C509" s="101"/>
      <c r="D509" s="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>
      <c r="A510" s="153"/>
      <c r="B510" s="153"/>
      <c r="C510" s="101"/>
      <c r="D510" s="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>
      <c r="A511" s="153"/>
      <c r="B511" s="153"/>
      <c r="C511" s="101"/>
      <c r="D511" s="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>
      <c r="A512" s="153"/>
      <c r="B512" s="153"/>
      <c r="C512" s="101"/>
      <c r="D512" s="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>
      <c r="A513" s="153"/>
      <c r="B513" s="153"/>
      <c r="C513" s="101"/>
      <c r="D513" s="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>
      <c r="A514" s="153"/>
      <c r="B514" s="153"/>
      <c r="C514" s="101"/>
      <c r="D514" s="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>
      <c r="A515" s="153"/>
      <c r="B515" s="153"/>
      <c r="C515" s="101"/>
      <c r="D515" s="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>
      <c r="A516" s="153"/>
      <c r="B516" s="153"/>
      <c r="C516" s="101"/>
      <c r="D516" s="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>
      <c r="A517" s="153"/>
      <c r="B517" s="153"/>
      <c r="C517" s="101"/>
      <c r="D517" s="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>
      <c r="A518" s="153"/>
      <c r="B518" s="153"/>
      <c r="C518" s="101"/>
      <c r="D518" s="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>
      <c r="A519" s="153"/>
      <c r="B519" s="153"/>
      <c r="C519" s="101"/>
      <c r="D519" s="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>
      <c r="A520" s="153"/>
      <c r="B520" s="153"/>
      <c r="C520" s="101"/>
      <c r="D520" s="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>
      <c r="A521" s="153"/>
      <c r="B521" s="153"/>
      <c r="C521" s="101"/>
      <c r="D521" s="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>
      <c r="A522" s="153"/>
      <c r="B522" s="153"/>
      <c r="C522" s="101"/>
      <c r="D522" s="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>
      <c r="A523" s="153"/>
      <c r="B523" s="153"/>
      <c r="C523" s="101"/>
      <c r="D523" s="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>
      <c r="A524" s="153"/>
      <c r="B524" s="153"/>
      <c r="C524" s="101"/>
      <c r="D524" s="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>
      <c r="A525" s="153"/>
      <c r="B525" s="153"/>
      <c r="C525" s="101"/>
      <c r="D525" s="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>
      <c r="A526" s="153"/>
      <c r="B526" s="153"/>
      <c r="C526" s="101"/>
      <c r="D526" s="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>
      <c r="A527" s="153"/>
      <c r="B527" s="153"/>
      <c r="C527" s="101"/>
      <c r="D527" s="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>
      <c r="A528" s="153"/>
      <c r="B528" s="153"/>
      <c r="C528" s="101"/>
      <c r="D528" s="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>
      <c r="A529" s="153"/>
      <c r="B529" s="153"/>
      <c r="C529" s="101"/>
      <c r="D529" s="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>
      <c r="A530" s="153"/>
      <c r="B530" s="153"/>
      <c r="C530" s="101"/>
      <c r="D530" s="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>
      <c r="A531" s="153"/>
      <c r="B531" s="153"/>
      <c r="C531" s="101"/>
      <c r="D531" s="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>
      <c r="A532" s="153"/>
      <c r="B532" s="153"/>
      <c r="C532" s="101"/>
      <c r="D532" s="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>
      <c r="A533" s="153"/>
      <c r="B533" s="153"/>
      <c r="C533" s="101"/>
      <c r="D533" s="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>
      <c r="A534" s="153"/>
      <c r="B534" s="153"/>
      <c r="C534" s="101"/>
      <c r="D534" s="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>
      <c r="A535" s="153"/>
      <c r="B535" s="153"/>
      <c r="C535" s="101"/>
      <c r="D535" s="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>
      <c r="A536" s="153"/>
      <c r="B536" s="153"/>
      <c r="C536" s="101"/>
      <c r="D536" s="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>
      <c r="A537" s="153"/>
      <c r="B537" s="153"/>
      <c r="C537" s="101"/>
      <c r="D537" s="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>
      <c r="A538" s="153"/>
      <c r="B538" s="153"/>
      <c r="C538" s="101"/>
      <c r="D538" s="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>
      <c r="A539" s="153"/>
      <c r="B539" s="153"/>
      <c r="C539" s="101"/>
      <c r="D539" s="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>
      <c r="A540" s="153"/>
      <c r="B540" s="153"/>
      <c r="C540" s="101"/>
      <c r="D540" s="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>
      <c r="A541" s="153"/>
      <c r="B541" s="153"/>
      <c r="C541" s="101"/>
      <c r="D541" s="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>
      <c r="A542" s="153"/>
      <c r="B542" s="153"/>
      <c r="C542" s="101"/>
      <c r="D542" s="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>
      <c r="A543" s="153"/>
      <c r="B543" s="153"/>
      <c r="C543" s="101"/>
      <c r="D543" s="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>
      <c r="A544" s="153"/>
      <c r="B544" s="153"/>
      <c r="C544" s="101"/>
      <c r="D544" s="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>
      <c r="A545" s="153"/>
      <c r="B545" s="153"/>
      <c r="C545" s="101"/>
      <c r="D545" s="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>
      <c r="A546" s="153"/>
      <c r="B546" s="153"/>
      <c r="C546" s="101"/>
      <c r="D546" s="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>
      <c r="A547" s="153"/>
      <c r="B547" s="153"/>
      <c r="C547" s="101"/>
      <c r="D547" s="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>
      <c r="A548" s="153"/>
      <c r="B548" s="153"/>
      <c r="C548" s="101"/>
      <c r="D548" s="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>
      <c r="A549" s="153"/>
      <c r="B549" s="153"/>
      <c r="C549" s="101"/>
      <c r="D549" s="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>
      <c r="A550" s="153"/>
      <c r="B550" s="153"/>
      <c r="C550" s="101"/>
      <c r="D550" s="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>
      <c r="A551" s="153"/>
      <c r="B551" s="153"/>
      <c r="C551" s="101"/>
      <c r="D551" s="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>
      <c r="A552" s="153"/>
      <c r="B552" s="153"/>
      <c r="C552" s="101"/>
      <c r="D552" s="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>
      <c r="A553" s="153"/>
      <c r="B553" s="153"/>
      <c r="C553" s="101"/>
      <c r="D553" s="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>
      <c r="A554" s="153"/>
      <c r="B554" s="153"/>
      <c r="C554" s="101"/>
      <c r="D554" s="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>
      <c r="A555" s="153"/>
      <c r="B555" s="153"/>
      <c r="C555" s="101"/>
      <c r="D555" s="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>
      <c r="A556" s="153"/>
      <c r="B556" s="153"/>
      <c r="C556" s="101"/>
      <c r="D556" s="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>
      <c r="A557" s="153"/>
      <c r="B557" s="153"/>
      <c r="C557" s="101"/>
      <c r="D557" s="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>
      <c r="A558" s="153"/>
      <c r="B558" s="153"/>
      <c r="C558" s="101"/>
      <c r="D558" s="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>
      <c r="A559" s="153"/>
      <c r="B559" s="153"/>
      <c r="C559" s="101"/>
      <c r="D559" s="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>
      <c r="A560" s="153"/>
      <c r="B560" s="153"/>
      <c r="C560" s="101"/>
      <c r="D560" s="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>
      <c r="A561" s="153"/>
      <c r="B561" s="153"/>
      <c r="C561" s="101"/>
      <c r="D561" s="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>
      <c r="A562" s="153"/>
      <c r="B562" s="153"/>
      <c r="C562" s="101"/>
      <c r="D562" s="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>
      <c r="A563" s="153"/>
      <c r="B563" s="153"/>
      <c r="C563" s="101"/>
      <c r="D563" s="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>
      <c r="A564" s="153"/>
      <c r="B564" s="153"/>
      <c r="C564" s="101"/>
      <c r="D564" s="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>
      <c r="A565" s="153"/>
      <c r="B565" s="153"/>
      <c r="C565" s="101"/>
      <c r="D565" s="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>
      <c r="A566" s="153"/>
      <c r="B566" s="153"/>
      <c r="C566" s="101"/>
      <c r="D566" s="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>
      <c r="A567" s="153"/>
      <c r="B567" s="153"/>
      <c r="C567" s="101"/>
      <c r="D567" s="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>
      <c r="A568" s="153"/>
      <c r="B568" s="153"/>
      <c r="C568" s="101"/>
      <c r="D568" s="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>
      <c r="A569" s="153"/>
      <c r="B569" s="153"/>
      <c r="C569" s="101"/>
      <c r="D569" s="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>
      <c r="A570" s="153"/>
      <c r="B570" s="153"/>
      <c r="C570" s="101"/>
      <c r="D570" s="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>
      <c r="A571" s="153"/>
      <c r="B571" s="153"/>
      <c r="C571" s="101"/>
      <c r="D571" s="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>
      <c r="A572" s="153"/>
      <c r="B572" s="153"/>
      <c r="C572" s="101"/>
      <c r="D572" s="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>
      <c r="A573" s="153"/>
      <c r="B573" s="153"/>
      <c r="C573" s="101"/>
      <c r="D573" s="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>
      <c r="A574" s="153"/>
      <c r="B574" s="153"/>
      <c r="C574" s="101"/>
      <c r="D574" s="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>
      <c r="A575" s="153"/>
      <c r="B575" s="153"/>
      <c r="C575" s="101"/>
      <c r="D575" s="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>
      <c r="A576" s="153"/>
      <c r="B576" s="153"/>
      <c r="C576" s="101"/>
      <c r="D576" s="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>
      <c r="A577" s="153"/>
      <c r="B577" s="153"/>
      <c r="C577" s="101"/>
      <c r="D577" s="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>
      <c r="A578" s="153"/>
      <c r="B578" s="153"/>
      <c r="C578" s="101"/>
      <c r="D578" s="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>
      <c r="A579" s="153"/>
      <c r="B579" s="153"/>
      <c r="C579" s="101"/>
      <c r="D579" s="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>
      <c r="A580" s="153"/>
      <c r="B580" s="153"/>
      <c r="C580" s="101"/>
      <c r="D580" s="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>
      <c r="A581" s="153"/>
      <c r="B581" s="153"/>
      <c r="C581" s="101"/>
      <c r="D581" s="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>
      <c r="A582" s="153"/>
      <c r="B582" s="153"/>
      <c r="C582" s="101"/>
      <c r="D582" s="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>
      <c r="A583" s="153"/>
      <c r="B583" s="153"/>
      <c r="C583" s="101"/>
      <c r="D583" s="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>
      <c r="A584" s="153"/>
      <c r="B584" s="153"/>
      <c r="C584" s="101"/>
      <c r="D584" s="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>
      <c r="A585" s="153"/>
      <c r="B585" s="153"/>
      <c r="C585" s="101"/>
      <c r="D585" s="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>
      <c r="A586" s="153"/>
      <c r="B586" s="153"/>
      <c r="C586" s="101"/>
      <c r="D586" s="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>
      <c r="A587" s="153"/>
      <c r="B587" s="153"/>
      <c r="C587" s="101"/>
      <c r="D587" s="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>
      <c r="A588" s="153"/>
      <c r="B588" s="153"/>
      <c r="C588" s="101"/>
      <c r="D588" s="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>
      <c r="A589" s="153"/>
      <c r="B589" s="153"/>
      <c r="C589" s="101"/>
      <c r="D589" s="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>
      <c r="A590" s="153"/>
      <c r="B590" s="153"/>
      <c r="C590" s="101"/>
      <c r="D590" s="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>
      <c r="A591" s="153"/>
      <c r="B591" s="153"/>
      <c r="C591" s="101"/>
      <c r="D591" s="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>
      <c r="A592" s="153"/>
      <c r="B592" s="153"/>
      <c r="C592" s="101"/>
      <c r="D592" s="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>
      <c r="A593" s="153"/>
      <c r="B593" s="153"/>
      <c r="C593" s="101"/>
      <c r="D593" s="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>
      <c r="A594" s="153"/>
      <c r="B594" s="153"/>
      <c r="C594" s="101"/>
      <c r="D594" s="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>
      <c r="A595" s="153"/>
      <c r="B595" s="153"/>
      <c r="C595" s="101"/>
      <c r="D595" s="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>
      <c r="A596" s="153"/>
      <c r="B596" s="153"/>
      <c r="C596" s="101"/>
      <c r="D596" s="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>
      <c r="A597" s="153"/>
      <c r="B597" s="153"/>
      <c r="C597" s="101"/>
      <c r="D597" s="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>
      <c r="A598" s="153"/>
      <c r="B598" s="153"/>
      <c r="C598" s="101"/>
      <c r="D598" s="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>
      <c r="A599" s="153"/>
      <c r="B599" s="153"/>
      <c r="C599" s="101"/>
      <c r="D599" s="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>
      <c r="A600" s="153"/>
      <c r="B600" s="153"/>
      <c r="C600" s="101"/>
      <c r="D600" s="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>
      <c r="A601" s="153"/>
      <c r="B601" s="153"/>
      <c r="C601" s="101"/>
      <c r="D601" s="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>
      <c r="A602" s="153"/>
      <c r="B602" s="153"/>
      <c r="C602" s="101"/>
      <c r="D602" s="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>
      <c r="A603" s="153"/>
      <c r="B603" s="153"/>
      <c r="C603" s="101"/>
      <c r="D603" s="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>
      <c r="A604" s="153"/>
      <c r="B604" s="153"/>
      <c r="C604" s="101"/>
      <c r="D604" s="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>
      <c r="A605" s="153"/>
      <c r="B605" s="153"/>
      <c r="C605" s="101"/>
      <c r="D605" s="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>
      <c r="A606" s="153"/>
      <c r="B606" s="153"/>
      <c r="C606" s="101"/>
      <c r="D606" s="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>
      <c r="A607" s="153"/>
      <c r="B607" s="153"/>
      <c r="C607" s="101"/>
      <c r="D607" s="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>
      <c r="A608" s="153"/>
      <c r="B608" s="153"/>
      <c r="C608" s="101"/>
      <c r="D608" s="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>
      <c r="A609" s="153"/>
      <c r="B609" s="153"/>
      <c r="C609" s="101"/>
      <c r="D609" s="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>
      <c r="A610" s="153"/>
      <c r="B610" s="153"/>
      <c r="C610" s="101"/>
      <c r="D610" s="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>
      <c r="A611" s="153"/>
      <c r="B611" s="153"/>
      <c r="C611" s="101"/>
      <c r="D611" s="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>
      <c r="A612" s="153"/>
      <c r="B612" s="153"/>
      <c r="C612" s="101"/>
      <c r="D612" s="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>
      <c r="A613" s="153"/>
      <c r="B613" s="153"/>
      <c r="C613" s="101"/>
      <c r="D613" s="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>
      <c r="A614" s="153"/>
      <c r="B614" s="153"/>
      <c r="C614" s="101"/>
      <c r="D614" s="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>
      <c r="A615" s="153"/>
      <c r="B615" s="153"/>
      <c r="C615" s="101"/>
      <c r="D615" s="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>
      <c r="A616" s="153"/>
      <c r="B616" s="153"/>
      <c r="C616" s="101"/>
      <c r="D616" s="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>
      <c r="A617" s="153"/>
      <c r="B617" s="153"/>
      <c r="C617" s="101"/>
      <c r="D617" s="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>
      <c r="A618" s="153"/>
      <c r="B618" s="153"/>
      <c r="C618" s="101"/>
      <c r="D618" s="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>
      <c r="A619" s="153"/>
      <c r="B619" s="153"/>
      <c r="C619" s="101"/>
      <c r="D619" s="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>
      <c r="A620" s="153"/>
      <c r="B620" s="153"/>
      <c r="C620" s="101"/>
      <c r="D620" s="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>
      <c r="A621" s="153"/>
      <c r="B621" s="153"/>
      <c r="C621" s="101"/>
      <c r="D621" s="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>
      <c r="A622" s="153"/>
      <c r="B622" s="153"/>
      <c r="C622" s="101"/>
      <c r="D622" s="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>
      <c r="A623" s="153"/>
      <c r="B623" s="153"/>
      <c r="C623" s="101"/>
      <c r="D623" s="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>
      <c r="A624" s="153"/>
      <c r="B624" s="153"/>
      <c r="C624" s="101"/>
      <c r="D624" s="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>
      <c r="A625" s="153"/>
      <c r="B625" s="153"/>
      <c r="C625" s="101"/>
      <c r="D625" s="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>
      <c r="A626" s="153"/>
      <c r="B626" s="153"/>
      <c r="C626" s="101"/>
      <c r="D626" s="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>
      <c r="A627" s="153"/>
      <c r="B627" s="153"/>
      <c r="C627" s="101"/>
      <c r="D627" s="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>
      <c r="A628" s="153"/>
      <c r="B628" s="153"/>
      <c r="C628" s="101"/>
      <c r="D628" s="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>
      <c r="A629" s="153"/>
      <c r="B629" s="153"/>
      <c r="C629" s="101"/>
      <c r="D629" s="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>
      <c r="A630" s="153"/>
      <c r="B630" s="153"/>
      <c r="C630" s="101"/>
      <c r="D630" s="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>
      <c r="A631" s="153"/>
      <c r="B631" s="153"/>
      <c r="C631" s="101"/>
      <c r="D631" s="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>
      <c r="A632" s="153"/>
      <c r="B632" s="153"/>
      <c r="C632" s="101"/>
      <c r="D632" s="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>
      <c r="A633" s="153"/>
      <c r="B633" s="153"/>
      <c r="C633" s="101"/>
      <c r="D633" s="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>
      <c r="A634" s="153"/>
      <c r="B634" s="153"/>
      <c r="C634" s="101"/>
      <c r="D634" s="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>
      <c r="A635" s="153"/>
      <c r="B635" s="153"/>
      <c r="C635" s="101"/>
      <c r="D635" s="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>
      <c r="A636" s="153"/>
      <c r="B636" s="153"/>
      <c r="C636" s="101"/>
      <c r="D636" s="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>
      <c r="A637" s="153"/>
      <c r="B637" s="153"/>
      <c r="C637" s="101"/>
      <c r="D637" s="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>
      <c r="A638" s="153"/>
      <c r="B638" s="153"/>
      <c r="C638" s="101"/>
      <c r="D638" s="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>
      <c r="A639" s="153"/>
      <c r="B639" s="153"/>
      <c r="C639" s="101"/>
      <c r="D639" s="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>
      <c r="A640" s="153"/>
      <c r="B640" s="153"/>
      <c r="C640" s="101"/>
      <c r="D640" s="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>
      <c r="A641" s="153"/>
      <c r="B641" s="153"/>
      <c r="C641" s="101"/>
      <c r="D641" s="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>
      <c r="A642" s="153"/>
      <c r="B642" s="153"/>
      <c r="C642" s="101"/>
      <c r="D642" s="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>
      <c r="A643" s="153"/>
      <c r="B643" s="153"/>
      <c r="C643" s="101"/>
      <c r="D643" s="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>
      <c r="A644" s="153"/>
      <c r="B644" s="153"/>
      <c r="C644" s="101"/>
      <c r="D644" s="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>
      <c r="A645" s="153"/>
      <c r="B645" s="153"/>
      <c r="C645" s="101"/>
      <c r="D645" s="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>
      <c r="A646" s="153"/>
      <c r="B646" s="153"/>
      <c r="C646" s="101"/>
      <c r="D646" s="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>
      <c r="A647" s="153"/>
      <c r="B647" s="153"/>
      <c r="C647" s="101"/>
      <c r="D647" s="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>
      <c r="A648" s="153"/>
      <c r="B648" s="153"/>
      <c r="C648" s="101"/>
      <c r="D648" s="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>
      <c r="A649" s="153"/>
      <c r="B649" s="153"/>
      <c r="C649" s="101"/>
      <c r="D649" s="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>
      <c r="A650" s="153"/>
      <c r="B650" s="153"/>
      <c r="C650" s="101"/>
      <c r="D650" s="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>
      <c r="A651" s="153"/>
      <c r="B651" s="153"/>
      <c r="C651" s="101"/>
      <c r="D651" s="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>
      <c r="A652" s="153"/>
      <c r="B652" s="153"/>
      <c r="C652" s="101"/>
      <c r="D652" s="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>
      <c r="A653" s="153"/>
      <c r="B653" s="153"/>
      <c r="C653" s="101"/>
      <c r="D653" s="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>
      <c r="A654" s="153"/>
      <c r="B654" s="153"/>
      <c r="C654" s="101"/>
      <c r="D654" s="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>
      <c r="A655" s="153"/>
      <c r="B655" s="153"/>
      <c r="C655" s="101"/>
      <c r="D655" s="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>
      <c r="A656" s="153"/>
      <c r="B656" s="153"/>
      <c r="C656" s="101"/>
      <c r="D656" s="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>
      <c r="A657" s="153"/>
      <c r="B657" s="153"/>
      <c r="C657" s="101"/>
      <c r="D657" s="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>
      <c r="A658" s="153"/>
      <c r="B658" s="153"/>
      <c r="C658" s="101"/>
      <c r="D658" s="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>
      <c r="A659" s="153"/>
      <c r="B659" s="153"/>
      <c r="C659" s="101"/>
      <c r="D659" s="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>
      <c r="A660" s="153"/>
      <c r="B660" s="153"/>
      <c r="C660" s="101"/>
      <c r="D660" s="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>
      <c r="A661" s="153"/>
      <c r="B661" s="153"/>
      <c r="C661" s="101"/>
      <c r="D661" s="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>
      <c r="A662" s="153"/>
      <c r="B662" s="153"/>
      <c r="C662" s="101"/>
      <c r="D662" s="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>
      <c r="A663" s="153"/>
      <c r="B663" s="153"/>
      <c r="C663" s="101"/>
      <c r="D663" s="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>
      <c r="A664" s="153"/>
      <c r="B664" s="153"/>
      <c r="C664" s="101"/>
      <c r="D664" s="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>
      <c r="A665" s="153"/>
      <c r="B665" s="153"/>
      <c r="C665" s="101"/>
      <c r="D665" s="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>
      <c r="A666" s="153"/>
      <c r="B666" s="153"/>
      <c r="C666" s="101"/>
      <c r="D666" s="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>
      <c r="A667" s="153"/>
      <c r="B667" s="153"/>
      <c r="C667" s="101"/>
      <c r="D667" s="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>
      <c r="A668" s="153"/>
      <c r="B668" s="153"/>
      <c r="C668" s="101"/>
      <c r="D668" s="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>
      <c r="A669" s="153"/>
      <c r="B669" s="153"/>
      <c r="C669" s="101"/>
      <c r="D669" s="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>
      <c r="A670" s="153"/>
      <c r="B670" s="153"/>
      <c r="C670" s="101"/>
      <c r="D670" s="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>
      <c r="A671" s="153"/>
      <c r="B671" s="153"/>
      <c r="C671" s="101"/>
      <c r="D671" s="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>
      <c r="A672" s="153"/>
      <c r="B672" s="153"/>
      <c r="C672" s="101"/>
      <c r="D672" s="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>
      <c r="A673" s="153"/>
      <c r="B673" s="153"/>
      <c r="C673" s="101"/>
      <c r="D673" s="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>
      <c r="A674" s="153"/>
      <c r="B674" s="153"/>
      <c r="C674" s="101"/>
      <c r="D674" s="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>
      <c r="A675" s="153"/>
      <c r="B675" s="153"/>
      <c r="C675" s="101"/>
      <c r="D675" s="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>
      <c r="A676" s="153"/>
      <c r="B676" s="153"/>
      <c r="C676" s="101"/>
      <c r="D676" s="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>
      <c r="A677" s="153"/>
      <c r="B677" s="153"/>
      <c r="C677" s="101"/>
      <c r="D677" s="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>
      <c r="A678" s="153"/>
      <c r="B678" s="153"/>
      <c r="C678" s="101"/>
      <c r="D678" s="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>
      <c r="A679" s="153"/>
      <c r="B679" s="153"/>
      <c r="C679" s="101"/>
      <c r="D679" s="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>
      <c r="A680" s="153"/>
      <c r="B680" s="153"/>
      <c r="C680" s="101"/>
      <c r="D680" s="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>
      <c r="A681" s="153"/>
      <c r="B681" s="153"/>
      <c r="C681" s="101"/>
      <c r="D681" s="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>
      <c r="A682" s="153"/>
      <c r="B682" s="153"/>
      <c r="C682" s="101"/>
      <c r="D682" s="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>
      <c r="A683" s="153"/>
      <c r="B683" s="153"/>
      <c r="C683" s="101"/>
      <c r="D683" s="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>
      <c r="A684" s="153"/>
      <c r="B684" s="153"/>
      <c r="C684" s="101"/>
      <c r="D684" s="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>
      <c r="A685" s="153"/>
      <c r="B685" s="153"/>
      <c r="C685" s="101"/>
      <c r="D685" s="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>
      <c r="A686" s="153"/>
      <c r="B686" s="153"/>
      <c r="C686" s="101"/>
      <c r="D686" s="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>
      <c r="A687" s="153"/>
      <c r="B687" s="153"/>
      <c r="C687" s="101"/>
      <c r="D687" s="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>
      <c r="A688" s="153"/>
      <c r="B688" s="153"/>
      <c r="C688" s="101"/>
      <c r="D688" s="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>
      <c r="A689" s="153"/>
      <c r="B689" s="153"/>
      <c r="C689" s="101"/>
      <c r="D689" s="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>
      <c r="A690" s="153"/>
      <c r="B690" s="153"/>
      <c r="C690" s="101"/>
      <c r="D690" s="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>
      <c r="A691" s="153"/>
      <c r="B691" s="153"/>
      <c r="C691" s="101"/>
      <c r="D691" s="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>
      <c r="A692" s="153"/>
      <c r="B692" s="153"/>
      <c r="C692" s="101"/>
      <c r="D692" s="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>
      <c r="A693" s="153"/>
      <c r="B693" s="153"/>
      <c r="C693" s="101"/>
      <c r="D693" s="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>
      <c r="A694" s="153"/>
      <c r="B694" s="153"/>
      <c r="C694" s="101"/>
      <c r="D694" s="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>
      <c r="A695" s="153"/>
      <c r="B695" s="153"/>
      <c r="C695" s="101"/>
      <c r="D695" s="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>
      <c r="A696" s="153"/>
      <c r="B696" s="153"/>
      <c r="C696" s="101"/>
      <c r="D696" s="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>
      <c r="A697" s="153"/>
      <c r="B697" s="153"/>
      <c r="C697" s="101"/>
      <c r="D697" s="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>
      <c r="A698" s="153"/>
      <c r="B698" s="153"/>
      <c r="C698" s="101"/>
      <c r="D698" s="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>
      <c r="A699" s="153"/>
      <c r="B699" s="153"/>
      <c r="C699" s="101"/>
      <c r="D699" s="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>
      <c r="A700" s="153"/>
      <c r="B700" s="153"/>
      <c r="C700" s="101"/>
      <c r="D700" s="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>
      <c r="A701" s="153"/>
      <c r="B701" s="153"/>
      <c r="C701" s="101"/>
      <c r="D701" s="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>
      <c r="A702" s="153"/>
      <c r="B702" s="153"/>
      <c r="C702" s="101"/>
      <c r="D702" s="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>
      <c r="A703" s="153"/>
      <c r="B703" s="153"/>
      <c r="C703" s="101"/>
      <c r="D703" s="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>
      <c r="A704" s="153"/>
      <c r="B704" s="153"/>
      <c r="C704" s="101"/>
      <c r="D704" s="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>
      <c r="A705" s="153"/>
      <c r="B705" s="153"/>
      <c r="C705" s="101"/>
      <c r="D705" s="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>
      <c r="A706" s="153"/>
      <c r="B706" s="153"/>
      <c r="C706" s="101"/>
      <c r="D706" s="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>
      <c r="A707" s="153"/>
      <c r="B707" s="153"/>
      <c r="C707" s="101"/>
      <c r="D707" s="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>
      <c r="A708" s="153"/>
      <c r="B708" s="153"/>
      <c r="C708" s="101"/>
      <c r="D708" s="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>
      <c r="A709" s="153"/>
      <c r="B709" s="153"/>
      <c r="C709" s="101"/>
      <c r="D709" s="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>
      <c r="A710" s="153"/>
      <c r="B710" s="153"/>
      <c r="C710" s="101"/>
      <c r="D710" s="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>
      <c r="A711" s="153"/>
      <c r="B711" s="153"/>
      <c r="C711" s="101"/>
      <c r="D711" s="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>
      <c r="A712" s="153"/>
      <c r="B712" s="153"/>
      <c r="C712" s="101"/>
      <c r="D712" s="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>
      <c r="A713" s="153"/>
      <c r="B713" s="153"/>
      <c r="C713" s="101"/>
      <c r="D713" s="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>
      <c r="A714" s="153"/>
      <c r="B714" s="153"/>
      <c r="C714" s="101"/>
      <c r="D714" s="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>
      <c r="A715" s="153"/>
      <c r="B715" s="153"/>
      <c r="C715" s="101"/>
      <c r="D715" s="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>
      <c r="A716" s="153"/>
      <c r="B716" s="153"/>
      <c r="C716" s="101"/>
      <c r="D716" s="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>
      <c r="A717" s="153"/>
      <c r="B717" s="153"/>
      <c r="C717" s="101"/>
      <c r="D717" s="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>
      <c r="A718" s="153"/>
      <c r="B718" s="153"/>
      <c r="C718" s="101"/>
      <c r="D718" s="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>
      <c r="A719" s="153"/>
      <c r="B719" s="153"/>
      <c r="C719" s="101"/>
      <c r="D719" s="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>
      <c r="A720" s="153"/>
      <c r="B720" s="153"/>
      <c r="C720" s="101"/>
      <c r="D720" s="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>
      <c r="A721" s="153"/>
      <c r="B721" s="153"/>
      <c r="C721" s="101"/>
      <c r="D721" s="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>
      <c r="A722" s="153"/>
      <c r="B722" s="153"/>
      <c r="C722" s="101"/>
      <c r="D722" s="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>
      <c r="A723" s="153"/>
      <c r="B723" s="153"/>
      <c r="C723" s="101"/>
      <c r="D723" s="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>
      <c r="A724" s="153"/>
      <c r="B724" s="153"/>
      <c r="C724" s="101"/>
      <c r="D724" s="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>
      <c r="A725" s="153"/>
      <c r="B725" s="153"/>
      <c r="C725" s="101"/>
      <c r="D725" s="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>
      <c r="A726" s="153"/>
      <c r="B726" s="153"/>
      <c r="C726" s="101"/>
      <c r="D726" s="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>
      <c r="A727" s="153"/>
      <c r="B727" s="153"/>
      <c r="C727" s="101"/>
      <c r="D727" s="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>
      <c r="A728" s="153"/>
      <c r="B728" s="153"/>
      <c r="C728" s="101"/>
      <c r="D728" s="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>
      <c r="A729" s="153"/>
      <c r="B729" s="153"/>
      <c r="C729" s="101"/>
      <c r="D729" s="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>
      <c r="A730" s="153"/>
      <c r="B730" s="153"/>
      <c r="C730" s="101"/>
      <c r="D730" s="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>
      <c r="A731" s="153"/>
      <c r="B731" s="153"/>
      <c r="C731" s="101"/>
      <c r="D731" s="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>
      <c r="A732" s="153"/>
      <c r="B732" s="153"/>
      <c r="C732" s="101"/>
      <c r="D732" s="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>
      <c r="A733" s="153"/>
      <c r="B733" s="153"/>
      <c r="C733" s="101"/>
      <c r="D733" s="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>
      <c r="A734" s="153"/>
      <c r="B734" s="153"/>
      <c r="C734" s="101"/>
      <c r="D734" s="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>
      <c r="A735" s="153"/>
      <c r="B735" s="153"/>
      <c r="C735" s="101"/>
      <c r="D735" s="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>
      <c r="A736" s="153"/>
      <c r="B736" s="153"/>
      <c r="C736" s="101"/>
      <c r="D736" s="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>
      <c r="A737" s="153"/>
      <c r="B737" s="153"/>
      <c r="C737" s="101"/>
      <c r="D737" s="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>
      <c r="A738" s="153"/>
      <c r="B738" s="153"/>
      <c r="C738" s="101"/>
      <c r="D738" s="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>
      <c r="A739" s="153"/>
      <c r="B739" s="153"/>
      <c r="C739" s="101"/>
      <c r="D739" s="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>
      <c r="A740" s="153"/>
      <c r="B740" s="153"/>
      <c r="C740" s="101"/>
      <c r="D740" s="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>
      <c r="A741" s="153"/>
      <c r="B741" s="153"/>
      <c r="C741" s="101"/>
      <c r="D741" s="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>
      <c r="A742" s="153"/>
      <c r="B742" s="153"/>
      <c r="C742" s="101"/>
      <c r="D742" s="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>
      <c r="A743" s="153"/>
      <c r="B743" s="153"/>
      <c r="C743" s="101"/>
      <c r="D743" s="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>
      <c r="A744" s="153"/>
      <c r="B744" s="153"/>
      <c r="C744" s="101"/>
      <c r="D744" s="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>
      <c r="A745" s="153"/>
      <c r="B745" s="153"/>
      <c r="C745" s="101"/>
      <c r="D745" s="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>
      <c r="A746" s="153"/>
      <c r="B746" s="153"/>
      <c r="C746" s="101"/>
      <c r="D746" s="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>
      <c r="A747" s="153"/>
      <c r="B747" s="153"/>
      <c r="C747" s="101"/>
      <c r="D747" s="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>
      <c r="A748" s="153"/>
      <c r="B748" s="153"/>
      <c r="C748" s="101"/>
      <c r="D748" s="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>
      <c r="A749" s="153"/>
      <c r="B749" s="153"/>
      <c r="C749" s="101"/>
      <c r="D749" s="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>
      <c r="A750" s="153"/>
      <c r="B750" s="153"/>
      <c r="C750" s="101"/>
      <c r="D750" s="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>
      <c r="A751" s="153"/>
      <c r="B751" s="153"/>
      <c r="C751" s="101"/>
      <c r="D751" s="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>
      <c r="A752" s="153"/>
      <c r="B752" s="153"/>
      <c r="C752" s="101"/>
      <c r="D752" s="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>
      <c r="A753" s="153"/>
      <c r="B753" s="153"/>
      <c r="C753" s="101"/>
      <c r="D753" s="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>
      <c r="A754" s="153"/>
      <c r="B754" s="153"/>
      <c r="C754" s="101"/>
      <c r="D754" s="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>
      <c r="A755" s="153"/>
      <c r="B755" s="153"/>
      <c r="C755" s="101"/>
      <c r="D755" s="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>
      <c r="A756" s="153"/>
      <c r="B756" s="153"/>
      <c r="C756" s="101"/>
      <c r="D756" s="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>
      <c r="A757" s="153"/>
      <c r="B757" s="153"/>
      <c r="C757" s="101"/>
      <c r="D757" s="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>
      <c r="A758" s="153"/>
      <c r="B758" s="153"/>
      <c r="C758" s="101"/>
      <c r="D758" s="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>
      <c r="A759" s="153"/>
      <c r="B759" s="153"/>
      <c r="C759" s="101"/>
      <c r="D759" s="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>
      <c r="A760" s="153"/>
      <c r="B760" s="153"/>
      <c r="C760" s="101"/>
      <c r="D760" s="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>
      <c r="A761" s="153"/>
      <c r="B761" s="153"/>
      <c r="C761" s="101"/>
      <c r="D761" s="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>
      <c r="A762" s="153"/>
      <c r="B762" s="153"/>
      <c r="C762" s="101"/>
      <c r="D762" s="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>
      <c r="A763" s="153"/>
      <c r="B763" s="153"/>
      <c r="C763" s="101"/>
      <c r="D763" s="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>
      <c r="A764" s="153"/>
      <c r="B764" s="153"/>
      <c r="C764" s="101"/>
      <c r="D764" s="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>
      <c r="A765" s="153"/>
      <c r="B765" s="153"/>
      <c r="C765" s="101"/>
      <c r="D765" s="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>
      <c r="A766" s="153"/>
      <c r="B766" s="153"/>
      <c r="C766" s="101"/>
      <c r="D766" s="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>
      <c r="A767" s="153"/>
      <c r="B767" s="153"/>
      <c r="C767" s="101"/>
      <c r="D767" s="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>
      <c r="A768" s="153"/>
      <c r="B768" s="153"/>
      <c r="C768" s="101"/>
      <c r="D768" s="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>
      <c r="A769" s="153"/>
      <c r="B769" s="153"/>
      <c r="C769" s="101"/>
      <c r="D769" s="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>
      <c r="A770" s="153"/>
      <c r="B770" s="153"/>
      <c r="C770" s="101"/>
      <c r="D770" s="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>
      <c r="A771" s="153"/>
      <c r="B771" s="153"/>
      <c r="C771" s="101"/>
      <c r="D771" s="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>
      <c r="A772" s="153"/>
      <c r="B772" s="153"/>
      <c r="C772" s="101"/>
      <c r="D772" s="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>
      <c r="A773" s="153"/>
      <c r="B773" s="153"/>
      <c r="C773" s="101"/>
      <c r="D773" s="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>
      <c r="A774" s="153"/>
      <c r="B774" s="153"/>
      <c r="C774" s="101"/>
      <c r="D774" s="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>
      <c r="A775" s="153"/>
      <c r="B775" s="153"/>
      <c r="C775" s="101"/>
      <c r="D775" s="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>
      <c r="A776" s="153"/>
      <c r="B776" s="153"/>
      <c r="C776" s="101"/>
      <c r="D776" s="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>
      <c r="A777" s="153"/>
      <c r="B777" s="153"/>
      <c r="C777" s="101"/>
      <c r="D777" s="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>
      <c r="A778" s="153"/>
      <c r="B778" s="153"/>
      <c r="C778" s="101"/>
      <c r="D778" s="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>
      <c r="A779" s="153"/>
      <c r="B779" s="153"/>
      <c r="C779" s="101"/>
      <c r="D779" s="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>
      <c r="A780" s="153"/>
      <c r="B780" s="153"/>
      <c r="C780" s="101"/>
      <c r="D780" s="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>
      <c r="A781" s="153"/>
      <c r="B781" s="153"/>
      <c r="C781" s="101"/>
      <c r="D781" s="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>
      <c r="A782" s="153"/>
      <c r="B782" s="153"/>
      <c r="C782" s="101"/>
      <c r="D782" s="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>
      <c r="A783" s="153"/>
      <c r="B783" s="153"/>
      <c r="C783" s="101"/>
      <c r="D783" s="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>
      <c r="A784" s="153"/>
      <c r="B784" s="153"/>
      <c r="C784" s="101"/>
      <c r="D784" s="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>
      <c r="A785" s="153"/>
      <c r="B785" s="153"/>
      <c r="C785" s="101"/>
      <c r="D785" s="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>
      <c r="A786" s="153"/>
      <c r="B786" s="153"/>
      <c r="C786" s="101"/>
      <c r="D786" s="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>
      <c r="A787" s="153"/>
      <c r="B787" s="153"/>
      <c r="C787" s="101"/>
      <c r="D787" s="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>
      <c r="A788" s="153"/>
      <c r="B788" s="153"/>
      <c r="C788" s="101"/>
      <c r="D788" s="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>
      <c r="A789" s="153"/>
      <c r="B789" s="153"/>
      <c r="C789" s="101"/>
      <c r="D789" s="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>
      <c r="A790" s="153"/>
      <c r="B790" s="153"/>
      <c r="C790" s="101"/>
      <c r="D790" s="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>
      <c r="A791" s="153"/>
      <c r="B791" s="153"/>
      <c r="C791" s="101"/>
      <c r="D791" s="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>
      <c r="A792" s="153"/>
      <c r="B792" s="153"/>
      <c r="C792" s="101"/>
      <c r="D792" s="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>
      <c r="A793" s="153"/>
      <c r="B793" s="153"/>
      <c r="C793" s="101"/>
      <c r="D793" s="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>
      <c r="A794" s="153"/>
      <c r="B794" s="153"/>
      <c r="C794" s="101"/>
      <c r="D794" s="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>
      <c r="A795" s="153"/>
      <c r="B795" s="153"/>
      <c r="C795" s="101"/>
      <c r="D795" s="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>
      <c r="A796" s="153"/>
      <c r="B796" s="153"/>
      <c r="C796" s="101"/>
      <c r="D796" s="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>
      <c r="A797" s="153"/>
      <c r="B797" s="153"/>
      <c r="C797" s="101"/>
      <c r="D797" s="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>
      <c r="A798" s="153"/>
      <c r="B798" s="153"/>
      <c r="C798" s="101"/>
      <c r="D798" s="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>
      <c r="A799" s="153"/>
      <c r="B799" s="153"/>
      <c r="C799" s="101"/>
      <c r="D799" s="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>
      <c r="A800" s="153"/>
      <c r="B800" s="153"/>
      <c r="C800" s="101"/>
      <c r="D800" s="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>
      <c r="A801" s="153"/>
      <c r="B801" s="153"/>
      <c r="C801" s="101"/>
      <c r="D801" s="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>
      <c r="A802" s="153"/>
      <c r="B802" s="153"/>
      <c r="C802" s="101"/>
      <c r="D802" s="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>
      <c r="A803" s="153"/>
      <c r="B803" s="153"/>
      <c r="C803" s="101"/>
      <c r="D803" s="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>
      <c r="A804" s="153"/>
      <c r="B804" s="153"/>
      <c r="C804" s="101"/>
      <c r="D804" s="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>
      <c r="A805" s="153"/>
      <c r="B805" s="153"/>
      <c r="C805" s="101"/>
      <c r="D805" s="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>
      <c r="A806" s="153"/>
      <c r="B806" s="153"/>
      <c r="C806" s="101"/>
      <c r="D806" s="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>
      <c r="A807" s="153"/>
      <c r="B807" s="153"/>
      <c r="C807" s="101"/>
      <c r="D807" s="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>
      <c r="A808" s="153"/>
      <c r="B808" s="153"/>
      <c r="C808" s="101"/>
      <c r="D808" s="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>
      <c r="A809" s="153"/>
      <c r="B809" s="153"/>
      <c r="C809" s="101"/>
      <c r="D809" s="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>
      <c r="A810" s="153"/>
      <c r="B810" s="153"/>
      <c r="C810" s="101"/>
      <c r="D810" s="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>
      <c r="A811" s="153"/>
      <c r="B811" s="153"/>
      <c r="C811" s="101"/>
      <c r="D811" s="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>
      <c r="A812" s="153"/>
      <c r="B812" s="153"/>
      <c r="C812" s="101"/>
      <c r="D812" s="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>
      <c r="A813" s="153"/>
      <c r="B813" s="153"/>
      <c r="C813" s="101"/>
      <c r="D813" s="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>
      <c r="A814" s="153"/>
      <c r="B814" s="153"/>
      <c r="C814" s="101"/>
      <c r="D814" s="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>
      <c r="A815" s="153"/>
      <c r="B815" s="153"/>
      <c r="C815" s="101"/>
      <c r="D815" s="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>
      <c r="A816" s="153"/>
      <c r="B816" s="153"/>
      <c r="C816" s="101"/>
      <c r="D816" s="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>
      <c r="A817" s="153"/>
      <c r="B817" s="153"/>
      <c r="C817" s="101"/>
      <c r="D817" s="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>
      <c r="A818" s="153"/>
      <c r="B818" s="153"/>
      <c r="C818" s="101"/>
      <c r="D818" s="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>
      <c r="A819" s="153"/>
      <c r="B819" s="153"/>
      <c r="C819" s="101"/>
      <c r="D819" s="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>
      <c r="A820" s="153"/>
      <c r="B820" s="153"/>
      <c r="C820" s="101"/>
      <c r="D820" s="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>
      <c r="A821" s="153"/>
      <c r="B821" s="153"/>
      <c r="C821" s="101"/>
      <c r="D821" s="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>
      <c r="A822" s="153"/>
      <c r="B822" s="153"/>
      <c r="C822" s="101"/>
      <c r="D822" s="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>
      <c r="A823" s="153"/>
      <c r="B823" s="153"/>
      <c r="C823" s="101"/>
      <c r="D823" s="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>
      <c r="A824" s="153"/>
      <c r="B824" s="153"/>
      <c r="C824" s="101"/>
      <c r="D824" s="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>
      <c r="A825" s="153"/>
      <c r="B825" s="153"/>
      <c r="C825" s="101"/>
      <c r="D825" s="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>
      <c r="A826" s="153"/>
      <c r="B826" s="153"/>
      <c r="C826" s="101"/>
      <c r="D826" s="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>
      <c r="A827" s="153"/>
      <c r="B827" s="153"/>
      <c r="C827" s="101"/>
      <c r="D827" s="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>
      <c r="A828" s="153"/>
      <c r="B828" s="153"/>
      <c r="C828" s="101"/>
      <c r="D828" s="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>
      <c r="A829" s="153"/>
      <c r="B829" s="153"/>
      <c r="C829" s="101"/>
      <c r="D829" s="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>
      <c r="A830" s="153"/>
      <c r="B830" s="153"/>
      <c r="C830" s="101"/>
      <c r="D830" s="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>
      <c r="A831" s="153"/>
      <c r="B831" s="153"/>
      <c r="C831" s="101"/>
      <c r="D831" s="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>
      <c r="A832" s="153"/>
      <c r="B832" s="153"/>
      <c r="C832" s="101"/>
      <c r="D832" s="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>
      <c r="A833" s="153"/>
      <c r="B833" s="153"/>
      <c r="C833" s="101"/>
      <c r="D833" s="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>
      <c r="A834" s="153"/>
      <c r="B834" s="153"/>
      <c r="C834" s="101"/>
      <c r="D834" s="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>
      <c r="A835" s="153"/>
      <c r="B835" s="153"/>
      <c r="C835" s="101"/>
      <c r="D835" s="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>
      <c r="A836" s="153"/>
      <c r="B836" s="153"/>
      <c r="C836" s="101"/>
      <c r="D836" s="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>
      <c r="A837" s="153"/>
      <c r="B837" s="153"/>
      <c r="C837" s="101"/>
      <c r="D837" s="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>
      <c r="A838" s="153"/>
      <c r="B838" s="153"/>
      <c r="C838" s="101"/>
      <c r="D838" s="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>
      <c r="A839" s="153"/>
      <c r="B839" s="153"/>
      <c r="C839" s="101"/>
      <c r="D839" s="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>
      <c r="A840" s="153"/>
      <c r="B840" s="153"/>
      <c r="C840" s="101"/>
      <c r="D840" s="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>
      <c r="A841" s="153"/>
      <c r="B841" s="153"/>
      <c r="C841" s="101"/>
      <c r="D841" s="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>
      <c r="A842" s="153"/>
      <c r="B842" s="153"/>
      <c r="C842" s="101"/>
      <c r="D842" s="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>
      <c r="A843" s="153"/>
      <c r="B843" s="153"/>
      <c r="C843" s="101"/>
      <c r="D843" s="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>
      <c r="A844" s="153"/>
      <c r="B844" s="153"/>
      <c r="C844" s="101"/>
      <c r="D844" s="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>
      <c r="A845" s="153"/>
      <c r="B845" s="153"/>
      <c r="C845" s="101"/>
      <c r="D845" s="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>
      <c r="A846" s="153"/>
      <c r="B846" s="153"/>
      <c r="C846" s="101"/>
      <c r="D846" s="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>
      <c r="A847" s="153"/>
      <c r="B847" s="153"/>
      <c r="C847" s="101"/>
      <c r="D847" s="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>
      <c r="A848" s="153"/>
      <c r="B848" s="153"/>
      <c r="C848" s="101"/>
      <c r="D848" s="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>
      <c r="A849" s="153"/>
      <c r="B849" s="153"/>
      <c r="C849" s="101"/>
      <c r="D849" s="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>
      <c r="A850" s="153"/>
      <c r="B850" s="153"/>
      <c r="C850" s="101"/>
      <c r="D850" s="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>
      <c r="A851" s="153"/>
      <c r="B851" s="153"/>
      <c r="C851" s="101"/>
      <c r="D851" s="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>
      <c r="A852" s="153"/>
      <c r="B852" s="153"/>
      <c r="C852" s="101"/>
      <c r="D852" s="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>
      <c r="A853" s="153"/>
      <c r="B853" s="153"/>
      <c r="C853" s="101"/>
      <c r="D853" s="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>
      <c r="A854" s="153"/>
      <c r="B854" s="153"/>
      <c r="C854" s="101"/>
      <c r="D854" s="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>
      <c r="A855" s="153"/>
      <c r="B855" s="153"/>
      <c r="C855" s="101"/>
      <c r="D855" s="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>
      <c r="A856" s="153"/>
      <c r="B856" s="153"/>
      <c r="C856" s="101"/>
      <c r="D856" s="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>
      <c r="A857" s="153"/>
      <c r="B857" s="153"/>
      <c r="C857" s="101"/>
      <c r="D857" s="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>
      <c r="A858" s="153"/>
      <c r="B858" s="153"/>
      <c r="C858" s="101"/>
      <c r="D858" s="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>
      <c r="A859" s="153"/>
      <c r="B859" s="153"/>
      <c r="C859" s="101"/>
      <c r="D859" s="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>
      <c r="A860" s="153"/>
      <c r="B860" s="153"/>
      <c r="C860" s="101"/>
      <c r="D860" s="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>
      <c r="A861" s="153"/>
      <c r="B861" s="153"/>
      <c r="C861" s="101"/>
      <c r="D861" s="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>
      <c r="A862" s="153"/>
      <c r="B862" s="153"/>
      <c r="C862" s="101"/>
      <c r="D862" s="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>
      <c r="A863" s="153"/>
      <c r="B863" s="153"/>
      <c r="C863" s="101"/>
      <c r="D863" s="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>
      <c r="A864" s="153"/>
      <c r="B864" s="153"/>
      <c r="C864" s="101"/>
      <c r="D864" s="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>
      <c r="A865" s="153"/>
      <c r="B865" s="153"/>
      <c r="C865" s="101"/>
      <c r="D865" s="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>
      <c r="A866" s="153"/>
      <c r="B866" s="153"/>
      <c r="C866" s="101"/>
      <c r="D866" s="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>
      <c r="A867" s="153"/>
      <c r="B867" s="153"/>
      <c r="C867" s="101"/>
      <c r="D867" s="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>
      <c r="A868" s="153"/>
      <c r="B868" s="153"/>
      <c r="C868" s="101"/>
      <c r="D868" s="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>
      <c r="A869" s="153"/>
      <c r="B869" s="153"/>
      <c r="C869" s="101"/>
      <c r="D869" s="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>
      <c r="A870" s="153"/>
      <c r="B870" s="153"/>
      <c r="C870" s="101"/>
      <c r="D870" s="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>
      <c r="A871" s="153"/>
      <c r="B871" s="153"/>
      <c r="C871" s="101"/>
      <c r="D871" s="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>
      <c r="A872" s="153"/>
      <c r="B872" s="153"/>
      <c r="C872" s="101"/>
      <c r="D872" s="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>
      <c r="A873" s="153"/>
      <c r="B873" s="153"/>
      <c r="C873" s="101"/>
      <c r="D873" s="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>
      <c r="A874" s="153"/>
      <c r="B874" s="153"/>
      <c r="C874" s="101"/>
      <c r="D874" s="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>
      <c r="A875" s="153"/>
      <c r="B875" s="153"/>
      <c r="C875" s="101"/>
      <c r="D875" s="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>
      <c r="A876" s="153"/>
      <c r="B876" s="153"/>
      <c r="C876" s="101"/>
      <c r="D876" s="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>
      <c r="A877" s="153"/>
      <c r="B877" s="153"/>
      <c r="C877" s="101"/>
      <c r="D877" s="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>
      <c r="A878" s="153"/>
      <c r="B878" s="153"/>
      <c r="C878" s="101"/>
      <c r="D878" s="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>
      <c r="A879" s="153"/>
      <c r="B879" s="153"/>
      <c r="C879" s="101"/>
      <c r="D879" s="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>
      <c r="A880" s="153"/>
      <c r="B880" s="153"/>
      <c r="C880" s="101"/>
      <c r="D880" s="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>
      <c r="A881" s="153"/>
      <c r="B881" s="153"/>
      <c r="C881" s="101"/>
      <c r="D881" s="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>
      <c r="A882" s="153"/>
      <c r="B882" s="153"/>
      <c r="C882" s="101"/>
      <c r="D882" s="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>
      <c r="A883" s="153"/>
      <c r="B883" s="153"/>
      <c r="C883" s="101"/>
      <c r="D883" s="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>
      <c r="A884" s="153"/>
      <c r="B884" s="153"/>
      <c r="C884" s="101"/>
      <c r="D884" s="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>
      <c r="A885" s="153"/>
      <c r="B885" s="153"/>
      <c r="C885" s="101"/>
      <c r="D885" s="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>
      <c r="A886" s="153"/>
      <c r="B886" s="153"/>
      <c r="C886" s="101"/>
      <c r="D886" s="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>
      <c r="A887" s="153"/>
      <c r="B887" s="153"/>
      <c r="C887" s="101"/>
      <c r="D887" s="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>
      <c r="A888" s="153"/>
      <c r="B888" s="153"/>
      <c r="C888" s="101"/>
      <c r="D888" s="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>
      <c r="A889" s="153"/>
      <c r="B889" s="153"/>
      <c r="C889" s="101"/>
      <c r="D889" s="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>
      <c r="A890" s="153"/>
      <c r="B890" s="153"/>
      <c r="C890" s="101"/>
      <c r="D890" s="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>
      <c r="A891" s="153"/>
      <c r="B891" s="153"/>
      <c r="C891" s="101"/>
      <c r="D891" s="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>
      <c r="A892" s="153"/>
      <c r="B892" s="153"/>
      <c r="C892" s="101"/>
      <c r="D892" s="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>
      <c r="A893" s="153"/>
      <c r="B893" s="153"/>
      <c r="C893" s="101"/>
      <c r="D893" s="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>
      <c r="A894" s="153"/>
      <c r="B894" s="153"/>
      <c r="C894" s="101"/>
      <c r="D894" s="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>
      <c r="A895" s="153"/>
      <c r="B895" s="153"/>
      <c r="C895" s="101"/>
      <c r="D895" s="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>
      <c r="A896" s="153"/>
      <c r="B896" s="153"/>
      <c r="C896" s="101"/>
      <c r="D896" s="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>
      <c r="A897" s="153"/>
      <c r="B897" s="153"/>
      <c r="C897" s="101"/>
      <c r="D897" s="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>
      <c r="A898" s="153"/>
      <c r="B898" s="153"/>
      <c r="C898" s="101"/>
      <c r="D898" s="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>
      <c r="A899" s="153"/>
      <c r="B899" s="153"/>
      <c r="C899" s="101"/>
      <c r="D899" s="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>
      <c r="A900" s="153"/>
      <c r="B900" s="153"/>
      <c r="C900" s="101"/>
      <c r="D900" s="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>
      <c r="A901" s="153"/>
      <c r="B901" s="153"/>
      <c r="C901" s="101"/>
      <c r="D901" s="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>
      <c r="A902" s="153"/>
      <c r="B902" s="153"/>
      <c r="C902" s="101"/>
      <c r="D902" s="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>
      <c r="A903" s="153"/>
      <c r="B903" s="153"/>
      <c r="C903" s="101"/>
      <c r="D903" s="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>
      <c r="A904" s="153"/>
      <c r="B904" s="153"/>
      <c r="C904" s="101"/>
      <c r="D904" s="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>
      <c r="A905" s="153"/>
      <c r="B905" s="153"/>
      <c r="C905" s="101"/>
      <c r="D905" s="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>
      <c r="A906" s="153"/>
      <c r="B906" s="153"/>
      <c r="C906" s="101"/>
      <c r="D906" s="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>
      <c r="A907" s="153"/>
      <c r="B907" s="153"/>
      <c r="C907" s="101"/>
      <c r="D907" s="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>
      <c r="A908" s="153"/>
      <c r="B908" s="153"/>
      <c r="C908" s="101"/>
      <c r="D908" s="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>
      <c r="A909" s="153"/>
      <c r="B909" s="153"/>
      <c r="C909" s="101"/>
      <c r="D909" s="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>
      <c r="A910" s="153"/>
      <c r="B910" s="153"/>
      <c r="C910" s="101"/>
      <c r="D910" s="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>
      <c r="A911" s="153"/>
      <c r="B911" s="153"/>
      <c r="C911" s="101"/>
      <c r="D911" s="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>
      <c r="A912" s="153"/>
      <c r="B912" s="153"/>
      <c r="C912" s="101"/>
      <c r="D912" s="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>
      <c r="A913" s="153"/>
      <c r="B913" s="153"/>
      <c r="C913" s="101"/>
      <c r="D913" s="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>
      <c r="A914" s="153"/>
      <c r="B914" s="153"/>
      <c r="C914" s="101"/>
      <c r="D914" s="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>
      <c r="A915" s="153"/>
      <c r="B915" s="153"/>
      <c r="C915" s="101"/>
      <c r="D915" s="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>
      <c r="A916" s="153"/>
      <c r="B916" s="153"/>
      <c r="C916" s="101"/>
      <c r="D916" s="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>
      <c r="A917" s="153"/>
      <c r="B917" s="153"/>
      <c r="C917" s="101"/>
      <c r="D917" s="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>
      <c r="A918" s="153"/>
      <c r="B918" s="153"/>
      <c r="C918" s="101"/>
      <c r="D918" s="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>
      <c r="A919" s="153"/>
      <c r="B919" s="153"/>
      <c r="C919" s="101"/>
      <c r="D919" s="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>
      <c r="A920" s="153"/>
      <c r="B920" s="153"/>
      <c r="C920" s="101"/>
      <c r="D920" s="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>
      <c r="A921" s="153"/>
      <c r="B921" s="153"/>
      <c r="C921" s="101"/>
      <c r="D921" s="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>
      <c r="A922" s="153"/>
      <c r="B922" s="153"/>
      <c r="C922" s="101"/>
      <c r="D922" s="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>
      <c r="A923" s="153"/>
      <c r="B923" s="153"/>
      <c r="C923" s="101"/>
      <c r="D923" s="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>
      <c r="A924" s="153"/>
      <c r="B924" s="153"/>
      <c r="C924" s="101"/>
      <c r="D924" s="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>
      <c r="A925" s="153"/>
      <c r="B925" s="153"/>
      <c r="C925" s="101"/>
      <c r="D925" s="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>
      <c r="A926" s="153"/>
      <c r="B926" s="153"/>
      <c r="C926" s="101"/>
      <c r="D926" s="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>
      <c r="A927" s="153"/>
      <c r="B927" s="153"/>
      <c r="C927" s="101"/>
      <c r="D927" s="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>
      <c r="A928" s="153"/>
      <c r="B928" s="153"/>
      <c r="C928" s="101"/>
      <c r="D928" s="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>
      <c r="A929" s="153"/>
      <c r="B929" s="153"/>
      <c r="C929" s="101"/>
      <c r="D929" s="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>
      <c r="A930" s="153"/>
      <c r="B930" s="153"/>
      <c r="C930" s="101"/>
      <c r="D930" s="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>
      <c r="A931" s="153"/>
      <c r="B931" s="153"/>
      <c r="C931" s="101"/>
      <c r="D931" s="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>
      <c r="A932" s="153"/>
      <c r="B932" s="153"/>
      <c r="C932" s="101"/>
      <c r="D932" s="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>
      <c r="A933" s="153"/>
      <c r="B933" s="153"/>
      <c r="C933" s="101"/>
      <c r="D933" s="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>
      <c r="A934" s="153"/>
      <c r="B934" s="153"/>
      <c r="C934" s="101"/>
      <c r="D934" s="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>
      <c r="A935" s="153"/>
      <c r="B935" s="153"/>
      <c r="C935" s="101"/>
      <c r="D935" s="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>
      <c r="A936" s="153"/>
      <c r="B936" s="153"/>
      <c r="C936" s="101"/>
      <c r="D936" s="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>
      <c r="A937" s="153"/>
      <c r="B937" s="153"/>
      <c r="C937" s="101"/>
      <c r="D937" s="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>
      <c r="A938" s="153"/>
      <c r="B938" s="153"/>
      <c r="C938" s="101"/>
      <c r="D938" s="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>
      <c r="A939" s="153"/>
      <c r="B939" s="153"/>
      <c r="C939" s="101"/>
      <c r="D939" s="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>
      <c r="A940" s="153"/>
      <c r="B940" s="153"/>
      <c r="C940" s="101"/>
      <c r="D940" s="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>
      <c r="A941" s="153"/>
      <c r="B941" s="153"/>
      <c r="C941" s="101"/>
      <c r="D941" s="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>
      <c r="A942" s="153"/>
      <c r="B942" s="153"/>
      <c r="C942" s="101"/>
      <c r="D942" s="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>
      <c r="A943" s="153"/>
      <c r="B943" s="153"/>
      <c r="C943" s="101"/>
      <c r="D943" s="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>
      <c r="A944" s="153"/>
      <c r="B944" s="153"/>
      <c r="C944" s="101"/>
      <c r="D944" s="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>
      <c r="A945" s="153"/>
      <c r="B945" s="153"/>
      <c r="C945" s="101"/>
      <c r="D945" s="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>
      <c r="A946" s="153"/>
      <c r="B946" s="153"/>
      <c r="C946" s="101"/>
      <c r="D946" s="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>
      <c r="A947" s="153"/>
      <c r="B947" s="153"/>
      <c r="C947" s="101"/>
      <c r="D947" s="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>
      <c r="A948" s="153"/>
      <c r="B948" s="153"/>
      <c r="C948" s="101"/>
      <c r="D948" s="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>
      <c r="A949" s="153"/>
      <c r="B949" s="153"/>
      <c r="C949" s="101"/>
      <c r="D949" s="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>
      <c r="A950" s="153"/>
      <c r="B950" s="153"/>
      <c r="C950" s="101"/>
      <c r="D950" s="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>
      <c r="A951" s="153"/>
      <c r="B951" s="153"/>
      <c r="C951" s="101"/>
      <c r="D951" s="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>
      <c r="A952" s="153"/>
      <c r="B952" s="153"/>
      <c r="C952" s="101"/>
      <c r="D952" s="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>
      <c r="A953" s="153"/>
      <c r="B953" s="153"/>
      <c r="C953" s="101"/>
      <c r="D953" s="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>
      <c r="A954" s="153"/>
      <c r="B954" s="153"/>
      <c r="C954" s="101"/>
      <c r="D954" s="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>
      <c r="A955" s="153"/>
      <c r="B955" s="153"/>
      <c r="C955" s="101"/>
      <c r="D955" s="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>
      <c r="A956" s="153"/>
      <c r="B956" s="153"/>
      <c r="C956" s="101"/>
      <c r="D956" s="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>
      <c r="A957" s="153"/>
      <c r="B957" s="153"/>
      <c r="C957" s="101"/>
      <c r="D957" s="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>
      <c r="A958" s="153"/>
      <c r="B958" s="153"/>
      <c r="C958" s="101"/>
      <c r="D958" s="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>
      <c r="A959" s="153"/>
      <c r="B959" s="153"/>
      <c r="C959" s="101"/>
      <c r="D959" s="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>
      <c r="A960" s="153"/>
      <c r="B960" s="153"/>
      <c r="C960" s="101"/>
      <c r="D960" s="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>
      <c r="A961" s="153"/>
      <c r="B961" s="153"/>
      <c r="C961" s="101"/>
      <c r="D961" s="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>
      <c r="A962" s="153"/>
      <c r="B962" s="153"/>
      <c r="C962" s="101"/>
      <c r="D962" s="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>
      <c r="A963" s="153"/>
      <c r="B963" s="153"/>
      <c r="C963" s="101"/>
      <c r="D963" s="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>
      <c r="A964" s="153"/>
      <c r="B964" s="153"/>
      <c r="C964" s="101"/>
      <c r="D964" s="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>
      <c r="A965" s="153"/>
      <c r="B965" s="153"/>
      <c r="C965" s="101"/>
      <c r="D965" s="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>
      <c r="A966" s="153"/>
      <c r="B966" s="153"/>
      <c r="C966" s="101"/>
      <c r="D966" s="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>
      <c r="A967" s="153"/>
      <c r="B967" s="153"/>
      <c r="C967" s="101"/>
      <c r="D967" s="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>
      <c r="A968" s="153"/>
      <c r="B968" s="153"/>
      <c r="C968" s="101"/>
      <c r="D968" s="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>
      <c r="A969" s="153"/>
      <c r="B969" s="153"/>
      <c r="C969" s="101"/>
      <c r="D969" s="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>
      <c r="A970" s="153"/>
      <c r="B970" s="153"/>
      <c r="C970" s="101"/>
      <c r="D970" s="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>
      <c r="A971" s="153"/>
      <c r="B971" s="153"/>
      <c r="C971" s="101"/>
      <c r="D971" s="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>
      <c r="A972" s="153"/>
      <c r="B972" s="153"/>
      <c r="C972" s="101"/>
      <c r="D972" s="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>
      <c r="A973" s="153"/>
      <c r="B973" s="153"/>
      <c r="C973" s="101"/>
      <c r="D973" s="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>
      <c r="A974" s="153"/>
      <c r="B974" s="153"/>
      <c r="C974" s="101"/>
      <c r="D974" s="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>
      <c r="A975" s="153"/>
      <c r="B975" s="153"/>
      <c r="C975" s="101"/>
      <c r="D975" s="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>
      <c r="A976" s="153"/>
      <c r="B976" s="153"/>
      <c r="C976" s="101"/>
      <c r="D976" s="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>
      <c r="A977" s="153"/>
      <c r="B977" s="153"/>
      <c r="C977" s="101"/>
      <c r="D977" s="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>
      <c r="A978" s="153"/>
      <c r="B978" s="153"/>
      <c r="C978" s="101"/>
      <c r="D978" s="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>
      <c r="A979" s="153"/>
      <c r="B979" s="153"/>
      <c r="C979" s="101"/>
      <c r="D979" s="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>
      <c r="A980" s="153"/>
      <c r="B980" s="153"/>
      <c r="C980" s="101"/>
      <c r="D980" s="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>
      <c r="A981" s="153"/>
      <c r="B981" s="153"/>
      <c r="C981" s="101"/>
      <c r="D981" s="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>
      <c r="A982" s="153"/>
      <c r="B982" s="153"/>
      <c r="C982" s="101"/>
      <c r="D982" s="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>
      <c r="A983" s="153"/>
      <c r="B983" s="153"/>
      <c r="C983" s="101"/>
      <c r="D983" s="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>
      <c r="A984" s="153"/>
      <c r="B984" s="153"/>
      <c r="C984" s="101"/>
      <c r="D984" s="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>
      <c r="A985" s="153"/>
      <c r="B985" s="153"/>
      <c r="C985" s="101"/>
      <c r="D985" s="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>
      <c r="A986" s="153"/>
      <c r="B986" s="153"/>
      <c r="C986" s="101"/>
      <c r="D986" s="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>
      <c r="A987" s="153"/>
      <c r="B987" s="153"/>
      <c r="C987" s="101"/>
      <c r="D987" s="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>
      <c r="A988" s="153"/>
      <c r="B988" s="153"/>
      <c r="C988" s="101"/>
      <c r="D988" s="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>
      <c r="A989" s="153"/>
      <c r="B989" s="153"/>
      <c r="C989" s="101"/>
      <c r="D989" s="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>
      <c r="A990" s="153"/>
      <c r="B990" s="153"/>
      <c r="C990" s="101"/>
      <c r="D990" s="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>
      <c r="A991" s="153"/>
      <c r="B991" s="153"/>
      <c r="C991" s="101"/>
      <c r="D991" s="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>
      <c r="A992" s="153"/>
      <c r="B992" s="153"/>
      <c r="C992" s="101"/>
      <c r="D992" s="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>
      <c r="A993" s="153"/>
      <c r="B993" s="153"/>
      <c r="C993" s="101"/>
      <c r="D993" s="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>
      <c r="A994" s="153"/>
      <c r="B994" s="153"/>
      <c r="C994" s="101"/>
      <c r="D994" s="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>
      <c r="A995" s="153"/>
      <c r="B995" s="153"/>
      <c r="C995" s="101"/>
      <c r="D995" s="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>
      <c r="A996" s="153"/>
      <c r="B996" s="153"/>
      <c r="C996" s="101"/>
      <c r="D996" s="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>
      <c r="A997" s="153"/>
      <c r="B997" s="153"/>
      <c r="C997" s="101"/>
      <c r="D997" s="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>
      <c r="A998" s="153"/>
      <c r="B998" s="153"/>
      <c r="C998" s="101"/>
      <c r="D998" s="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>
      <c r="A999" s="153"/>
      <c r="B999" s="153"/>
      <c r="C999" s="101"/>
      <c r="D999" s="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>
      <c r="A1000" s="153"/>
      <c r="B1000" s="153"/>
      <c r="C1000" s="101"/>
      <c r="D1000" s="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>
      <c r="A1001" s="153"/>
      <c r="B1001" s="153"/>
      <c r="C1001" s="101"/>
      <c r="D1001" s="5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>
      <c r="A1002" s="153"/>
      <c r="B1002" s="153"/>
      <c r="C1002" s="101"/>
      <c r="D1002" s="5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>
      <c r="A1003" s="153"/>
      <c r="B1003" s="153"/>
      <c r="C1003" s="101"/>
      <c r="D1003" s="5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</sheetData>
  <mergeCells count="5">
    <mergeCell ref="A1:G1"/>
    <mergeCell ref="A2:G2"/>
    <mergeCell ref="F4:H4"/>
    <mergeCell ref="H7:H17"/>
    <mergeCell ref="E89:G12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4.25"/>
    <col customWidth="1" min="3" max="3" width="12.88"/>
    <col customWidth="1" min="4" max="4" width="32.13"/>
    <col customWidth="1" min="5" max="5" width="9.75"/>
    <col customWidth="1" min="6" max="6" width="25.0"/>
    <col customWidth="1" min="7" max="7" width="6.0"/>
    <col customWidth="1" min="8" max="8" width="9.75"/>
    <col customWidth="1" min="9" max="9" width="9.38"/>
    <col customWidth="1" min="10" max="10" width="6.88"/>
    <col customWidth="1" min="11" max="11" width="4.75"/>
    <col customWidth="1" hidden="1" min="12" max="16" width="4.75"/>
    <col customWidth="1" hidden="1" min="17" max="18" width="5.38"/>
    <col customWidth="1" hidden="1" min="19" max="19" width="5.75"/>
    <col hidden="1" min="20" max="20" width="12.63"/>
  </cols>
  <sheetData>
    <row r="1">
      <c r="A1" s="154" t="s">
        <v>1782</v>
      </c>
      <c r="J1" s="1"/>
      <c r="K1" s="1"/>
      <c r="L1" s="155" t="s">
        <v>1652</v>
      </c>
      <c r="M1" s="156" t="s">
        <v>1653</v>
      </c>
      <c r="N1" s="156" t="s">
        <v>1654</v>
      </c>
      <c r="O1" s="156" t="s">
        <v>1655</v>
      </c>
      <c r="P1" s="156" t="s">
        <v>1656</v>
      </c>
      <c r="Q1" s="156" t="s">
        <v>1657</v>
      </c>
      <c r="R1" s="156" t="s">
        <v>1658</v>
      </c>
      <c r="S1" s="156" t="s">
        <v>1659</v>
      </c>
      <c r="T1" s="1"/>
    </row>
    <row r="2">
      <c r="A2" s="154" t="s">
        <v>1660</v>
      </c>
      <c r="J2" s="1"/>
      <c r="K2" s="1"/>
      <c r="L2" s="157">
        <v>2013.0</v>
      </c>
      <c r="M2" s="157">
        <v>2014.0</v>
      </c>
      <c r="N2" s="157">
        <v>2015.0</v>
      </c>
      <c r="O2" s="157">
        <v>2016.0</v>
      </c>
      <c r="P2" s="157">
        <v>2017.0</v>
      </c>
      <c r="Q2" s="157">
        <v>2018.0</v>
      </c>
      <c r="R2" s="157">
        <v>2019.0</v>
      </c>
      <c r="S2" s="157">
        <v>2020.0</v>
      </c>
      <c r="T2" s="1"/>
    </row>
    <row r="3">
      <c r="A3" s="158"/>
      <c r="B3" s="158"/>
      <c r="C3" s="158"/>
      <c r="D3" s="142"/>
      <c r="E3" s="5"/>
      <c r="F3" s="5"/>
      <c r="G3" s="1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68" t="s">
        <v>42</v>
      </c>
      <c r="B4" s="169" t="s">
        <v>1783</v>
      </c>
      <c r="C4" s="168" t="s">
        <v>84</v>
      </c>
      <c r="D4" s="168" t="s">
        <v>1142</v>
      </c>
      <c r="E4" s="168" t="s">
        <v>86</v>
      </c>
      <c r="F4" s="168" t="s">
        <v>1784</v>
      </c>
      <c r="G4" s="160"/>
      <c r="H4" s="170" t="s">
        <v>1150</v>
      </c>
      <c r="K4" s="171"/>
      <c r="L4" s="171"/>
      <c r="M4" s="171"/>
      <c r="N4" s="171"/>
      <c r="O4" s="171"/>
      <c r="P4" s="171"/>
      <c r="Q4" s="160"/>
      <c r="R4" s="160"/>
      <c r="S4" s="160"/>
      <c r="T4" s="160"/>
    </row>
    <row r="5">
      <c r="A5" s="61">
        <v>1.0</v>
      </c>
      <c r="B5" s="61" t="s">
        <v>50</v>
      </c>
      <c r="C5" s="61">
        <v>1.4114007E7</v>
      </c>
      <c r="D5" s="93" t="s">
        <v>1785</v>
      </c>
      <c r="E5" s="90">
        <f t="shared" ref="E5:E78" si="1">HLOOKUP(MID(C5,4,2),$L$1:$S$2,2,FALSE)</f>
        <v>2014</v>
      </c>
      <c r="F5" s="90"/>
      <c r="G5" s="1"/>
      <c r="H5" s="17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61">
        <v>2.0</v>
      </c>
      <c r="B6" s="61" t="s">
        <v>50</v>
      </c>
      <c r="C6" s="61">
        <v>1.4114008E7</v>
      </c>
      <c r="D6" s="93" t="s">
        <v>1786</v>
      </c>
      <c r="E6" s="90">
        <f t="shared" si="1"/>
        <v>2014</v>
      </c>
      <c r="F6" s="90"/>
      <c r="G6" s="1"/>
      <c r="H6" s="173" t="s">
        <v>86</v>
      </c>
      <c r="I6" s="174" t="s">
        <v>89</v>
      </c>
      <c r="J6" s="175" t="s">
        <v>33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61">
        <v>3.0</v>
      </c>
      <c r="B7" s="61" t="s">
        <v>50</v>
      </c>
      <c r="C7" s="61">
        <v>1.4115003E7</v>
      </c>
      <c r="D7" s="93" t="s">
        <v>1787</v>
      </c>
      <c r="E7" s="90">
        <f t="shared" si="1"/>
        <v>2015</v>
      </c>
      <c r="F7" s="90"/>
      <c r="G7" s="1"/>
      <c r="H7" s="176">
        <v>2013.0</v>
      </c>
      <c r="I7" s="24">
        <f>COUNTIF('Undur Diri'!$E:$G, H7)</f>
        <v>0</v>
      </c>
      <c r="J7" s="65">
        <f>SUM(I7:I17)</f>
        <v>213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61">
        <v>4.0</v>
      </c>
      <c r="B8" s="61" t="s">
        <v>50</v>
      </c>
      <c r="C8" s="61">
        <v>1.4115007E7</v>
      </c>
      <c r="D8" s="93" t="s">
        <v>1788</v>
      </c>
      <c r="E8" s="90">
        <f t="shared" si="1"/>
        <v>2015</v>
      </c>
      <c r="F8" s="90"/>
      <c r="G8" s="1"/>
      <c r="H8" s="176">
        <v>2014.0</v>
      </c>
      <c r="I8" s="24">
        <f>COUNTIF('Undur Diri'!$E:$G, H8)</f>
        <v>2</v>
      </c>
      <c r="J8" s="66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61">
        <v>5.0</v>
      </c>
      <c r="B9" s="61" t="s">
        <v>50</v>
      </c>
      <c r="C9" s="61">
        <v>1.4115013E7</v>
      </c>
      <c r="D9" s="93" t="s">
        <v>1789</v>
      </c>
      <c r="E9" s="90">
        <f t="shared" si="1"/>
        <v>2015</v>
      </c>
      <c r="F9" s="90"/>
      <c r="G9" s="1"/>
      <c r="H9" s="176">
        <v>2015.0</v>
      </c>
      <c r="I9" s="24">
        <f>COUNTIF('Undur Diri'!$E:$G, H9)</f>
        <v>14</v>
      </c>
      <c r="J9" s="66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61">
        <v>6.0</v>
      </c>
      <c r="B10" s="61" t="s">
        <v>50</v>
      </c>
      <c r="C10" s="61">
        <v>1.411502E7</v>
      </c>
      <c r="D10" s="93" t="s">
        <v>1790</v>
      </c>
      <c r="E10" s="90">
        <f t="shared" si="1"/>
        <v>2015</v>
      </c>
      <c r="F10" s="90"/>
      <c r="G10" s="1"/>
      <c r="H10" s="176">
        <v>2016.0</v>
      </c>
      <c r="I10" s="24">
        <f>COUNTIF('Undur Diri'!$E:$G, H10)</f>
        <v>32</v>
      </c>
      <c r="J10" s="66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61">
        <v>7.0</v>
      </c>
      <c r="B11" s="61" t="s">
        <v>50</v>
      </c>
      <c r="C11" s="61">
        <v>1.4115027E7</v>
      </c>
      <c r="D11" s="93" t="s">
        <v>1791</v>
      </c>
      <c r="E11" s="90">
        <f t="shared" si="1"/>
        <v>2015</v>
      </c>
      <c r="F11" s="90"/>
      <c r="G11" s="1"/>
      <c r="H11" s="176">
        <v>2017.0</v>
      </c>
      <c r="I11" s="24">
        <f>COUNTIF('Undur Diri'!$E:$G, H11)</f>
        <v>40</v>
      </c>
      <c r="J11" s="66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61">
        <v>8.0</v>
      </c>
      <c r="B12" s="61" t="s">
        <v>50</v>
      </c>
      <c r="C12" s="61">
        <v>1.4115033E7</v>
      </c>
      <c r="D12" s="93" t="s">
        <v>1792</v>
      </c>
      <c r="E12" s="90">
        <f t="shared" si="1"/>
        <v>2015</v>
      </c>
      <c r="F12" s="90"/>
      <c r="G12" s="1"/>
      <c r="H12" s="176">
        <v>2018.0</v>
      </c>
      <c r="I12" s="24">
        <f>COUNTIF('Undur Diri'!$E:$G, H12)</f>
        <v>34</v>
      </c>
      <c r="J12" s="66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61">
        <v>9.0</v>
      </c>
      <c r="B13" s="61" t="s">
        <v>50</v>
      </c>
      <c r="C13" s="61">
        <v>1.4115034E7</v>
      </c>
      <c r="D13" s="93" t="s">
        <v>1793</v>
      </c>
      <c r="E13" s="90">
        <f t="shared" si="1"/>
        <v>2015</v>
      </c>
      <c r="F13" s="90"/>
      <c r="G13" s="1"/>
      <c r="H13" s="176">
        <v>2019.0</v>
      </c>
      <c r="I13" s="24">
        <f>COUNTIF('Undur Diri'!$E:$G, H13)</f>
        <v>32</v>
      </c>
      <c r="J13" s="66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61">
        <v>10.0</v>
      </c>
      <c r="B14" s="61" t="s">
        <v>50</v>
      </c>
      <c r="C14" s="61">
        <v>1.4115039E7</v>
      </c>
      <c r="D14" s="93" t="s">
        <v>1794</v>
      </c>
      <c r="E14" s="90">
        <f t="shared" si="1"/>
        <v>2015</v>
      </c>
      <c r="F14" s="90"/>
      <c r="G14" s="1"/>
      <c r="H14" s="176">
        <v>2020.0</v>
      </c>
      <c r="I14" s="24">
        <f>COUNTIF('Undur Diri'!$E:$G, H14)</f>
        <v>27</v>
      </c>
      <c r="J14" s="66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61">
        <v>11.0</v>
      </c>
      <c r="B15" s="61" t="s">
        <v>50</v>
      </c>
      <c r="C15" s="61">
        <v>1.4115048E7</v>
      </c>
      <c r="D15" s="93" t="s">
        <v>1795</v>
      </c>
      <c r="E15" s="90">
        <f t="shared" si="1"/>
        <v>2015</v>
      </c>
      <c r="F15" s="90"/>
      <c r="G15" s="1"/>
      <c r="H15" s="176">
        <v>2021.0</v>
      </c>
      <c r="I15" s="24">
        <f>COUNTIF('Undur Diri'!$E:$G, H15)</f>
        <v>12</v>
      </c>
      <c r="J15" s="66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61">
        <v>12.0</v>
      </c>
      <c r="B16" s="61" t="s">
        <v>50</v>
      </c>
      <c r="C16" s="61">
        <v>1.4115058E7</v>
      </c>
      <c r="D16" s="93" t="s">
        <v>1796</v>
      </c>
      <c r="E16" s="90">
        <f t="shared" si="1"/>
        <v>2015</v>
      </c>
      <c r="F16" s="90"/>
      <c r="G16" s="1"/>
      <c r="H16" s="176">
        <v>2022.0</v>
      </c>
      <c r="I16" s="24">
        <f>COUNTIF('Undur Diri'!$E:$G, H16)</f>
        <v>18</v>
      </c>
      <c r="J16" s="66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61">
        <v>13.0</v>
      </c>
      <c r="B17" s="61" t="s">
        <v>50</v>
      </c>
      <c r="C17" s="61">
        <v>1.4115064E7</v>
      </c>
      <c r="D17" s="93" t="s">
        <v>1797</v>
      </c>
      <c r="E17" s="90">
        <f t="shared" si="1"/>
        <v>2015</v>
      </c>
      <c r="F17" s="90"/>
      <c r="G17" s="1"/>
      <c r="H17" s="176">
        <v>2023.0</v>
      </c>
      <c r="I17" s="24">
        <f>COUNTIF('Undur Diri'!$E:$G, H17)</f>
        <v>2</v>
      </c>
      <c r="J17" s="20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61">
        <v>14.0</v>
      </c>
      <c r="B18" s="61" t="s">
        <v>50</v>
      </c>
      <c r="C18" s="61">
        <v>1.4115065E7</v>
      </c>
      <c r="D18" s="93" t="s">
        <v>1798</v>
      </c>
      <c r="E18" s="90">
        <f t="shared" si="1"/>
        <v>2015</v>
      </c>
      <c r="F18" s="90"/>
      <c r="G18" s="1"/>
      <c r="H18" s="2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61">
        <v>15.0</v>
      </c>
      <c r="B19" s="61" t="s">
        <v>50</v>
      </c>
      <c r="C19" s="61">
        <v>1.4116025E7</v>
      </c>
      <c r="D19" s="93" t="s">
        <v>1799</v>
      </c>
      <c r="E19" s="90">
        <f t="shared" si="1"/>
        <v>2016</v>
      </c>
      <c r="F19" s="90"/>
      <c r="G19" s="1"/>
      <c r="H19" s="2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61">
        <v>16.0</v>
      </c>
      <c r="B20" s="61" t="s">
        <v>50</v>
      </c>
      <c r="C20" s="61">
        <v>1.411604E7</v>
      </c>
      <c r="D20" s="93" t="s">
        <v>1800</v>
      </c>
      <c r="E20" s="90">
        <f t="shared" si="1"/>
        <v>2016</v>
      </c>
      <c r="F20" s="90"/>
      <c r="G20" s="1"/>
      <c r="H20" s="2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61">
        <v>17.0</v>
      </c>
      <c r="B21" s="61" t="s">
        <v>50</v>
      </c>
      <c r="C21" s="61">
        <v>1.4116045E7</v>
      </c>
      <c r="D21" s="93" t="s">
        <v>1801</v>
      </c>
      <c r="E21" s="90">
        <f t="shared" si="1"/>
        <v>2016</v>
      </c>
      <c r="F21" s="90"/>
      <c r="G21" s="1"/>
      <c r="H21" s="2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61">
        <v>18.0</v>
      </c>
      <c r="B22" s="61" t="s">
        <v>50</v>
      </c>
      <c r="C22" s="61">
        <v>1.4116046E7</v>
      </c>
      <c r="D22" s="93" t="s">
        <v>1802</v>
      </c>
      <c r="E22" s="90">
        <f t="shared" si="1"/>
        <v>2016</v>
      </c>
      <c r="F22" s="90"/>
      <c r="G22" s="1"/>
      <c r="H22" s="2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61">
        <v>19.0</v>
      </c>
      <c r="B23" s="61" t="s">
        <v>50</v>
      </c>
      <c r="C23" s="61">
        <v>1.4116063E7</v>
      </c>
      <c r="D23" s="93" t="s">
        <v>1803</v>
      </c>
      <c r="E23" s="90">
        <f t="shared" si="1"/>
        <v>2016</v>
      </c>
      <c r="F23" s="90"/>
      <c r="G23" s="1"/>
      <c r="H23" s="2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61">
        <v>20.0</v>
      </c>
      <c r="B24" s="61" t="s">
        <v>50</v>
      </c>
      <c r="C24" s="61">
        <v>1.4116067E7</v>
      </c>
      <c r="D24" s="93" t="s">
        <v>1804</v>
      </c>
      <c r="E24" s="90">
        <f t="shared" si="1"/>
        <v>2016</v>
      </c>
      <c r="F24" s="90"/>
      <c r="G24" s="1"/>
      <c r="H24" s="2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61">
        <v>21.0</v>
      </c>
      <c r="B25" s="61" t="s">
        <v>50</v>
      </c>
      <c r="C25" s="61">
        <v>1.4116076E7</v>
      </c>
      <c r="D25" s="93" t="s">
        <v>1805</v>
      </c>
      <c r="E25" s="90">
        <f t="shared" si="1"/>
        <v>2016</v>
      </c>
      <c r="F25" s="90"/>
      <c r="G25" s="1"/>
      <c r="H25" s="2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61">
        <v>22.0</v>
      </c>
      <c r="B26" s="61" t="s">
        <v>50</v>
      </c>
      <c r="C26" s="61">
        <v>1.4116083E7</v>
      </c>
      <c r="D26" s="93" t="s">
        <v>1806</v>
      </c>
      <c r="E26" s="90">
        <f t="shared" si="1"/>
        <v>2016</v>
      </c>
      <c r="F26" s="90"/>
      <c r="G26" s="1"/>
      <c r="H26" s="2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61">
        <v>23.0</v>
      </c>
      <c r="B27" s="61" t="s">
        <v>50</v>
      </c>
      <c r="C27" s="61">
        <v>1.4116085E7</v>
      </c>
      <c r="D27" s="93" t="s">
        <v>1807</v>
      </c>
      <c r="E27" s="90">
        <f t="shared" si="1"/>
        <v>2016</v>
      </c>
      <c r="F27" s="90"/>
      <c r="G27" s="1"/>
      <c r="H27" s="2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61">
        <v>24.0</v>
      </c>
      <c r="B28" s="61" t="s">
        <v>50</v>
      </c>
      <c r="C28" s="61">
        <v>1.4116088E7</v>
      </c>
      <c r="D28" s="93" t="s">
        <v>1808</v>
      </c>
      <c r="E28" s="90">
        <f t="shared" si="1"/>
        <v>2016</v>
      </c>
      <c r="F28" s="90"/>
      <c r="G28" s="1"/>
      <c r="H28" s="2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61">
        <v>25.0</v>
      </c>
      <c r="B29" s="61" t="s">
        <v>50</v>
      </c>
      <c r="C29" s="61">
        <v>1.4116091E7</v>
      </c>
      <c r="D29" s="93" t="s">
        <v>1809</v>
      </c>
      <c r="E29" s="90">
        <f t="shared" si="1"/>
        <v>2016</v>
      </c>
      <c r="F29" s="90"/>
      <c r="G29" s="1"/>
      <c r="H29" s="2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61">
        <v>26.0</v>
      </c>
      <c r="B30" s="61" t="s">
        <v>50</v>
      </c>
      <c r="C30" s="61">
        <v>1.4116107E7</v>
      </c>
      <c r="D30" s="93" t="s">
        <v>1810</v>
      </c>
      <c r="E30" s="90">
        <f t="shared" si="1"/>
        <v>2016</v>
      </c>
      <c r="F30" s="90"/>
      <c r="G30" s="1"/>
      <c r="H30" s="2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61">
        <v>27.0</v>
      </c>
      <c r="B31" s="61" t="s">
        <v>50</v>
      </c>
      <c r="C31" s="61">
        <v>1.4116111E7</v>
      </c>
      <c r="D31" s="93" t="s">
        <v>1811</v>
      </c>
      <c r="E31" s="90">
        <f t="shared" si="1"/>
        <v>2016</v>
      </c>
      <c r="F31" s="90"/>
      <c r="G31" s="1"/>
      <c r="H31" s="2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61">
        <v>28.0</v>
      </c>
      <c r="B32" s="61" t="s">
        <v>50</v>
      </c>
      <c r="C32" s="61">
        <v>1.4116141E7</v>
      </c>
      <c r="D32" s="93" t="s">
        <v>1812</v>
      </c>
      <c r="E32" s="90">
        <f t="shared" si="1"/>
        <v>2016</v>
      </c>
      <c r="F32" s="90"/>
      <c r="G32" s="1"/>
      <c r="H32" s="2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61">
        <v>29.0</v>
      </c>
      <c r="B33" s="61" t="s">
        <v>50</v>
      </c>
      <c r="C33" s="61">
        <v>1.4116155E7</v>
      </c>
      <c r="D33" s="93" t="s">
        <v>1813</v>
      </c>
      <c r="E33" s="90">
        <f t="shared" si="1"/>
        <v>2016</v>
      </c>
      <c r="F33" s="90"/>
      <c r="G33" s="1"/>
      <c r="H33" s="2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61">
        <v>30.0</v>
      </c>
      <c r="B34" s="61" t="s">
        <v>50</v>
      </c>
      <c r="C34" s="61">
        <v>1.4116156E7</v>
      </c>
      <c r="D34" s="93" t="s">
        <v>1814</v>
      </c>
      <c r="E34" s="90">
        <f t="shared" si="1"/>
        <v>2016</v>
      </c>
      <c r="F34" s="90"/>
      <c r="G34" s="1"/>
      <c r="H34" s="2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61">
        <v>31.0</v>
      </c>
      <c r="B35" s="61" t="s">
        <v>50</v>
      </c>
      <c r="C35" s="61">
        <v>1.4116157E7</v>
      </c>
      <c r="D35" s="93" t="s">
        <v>1815</v>
      </c>
      <c r="E35" s="90">
        <f t="shared" si="1"/>
        <v>2016</v>
      </c>
      <c r="F35" s="90"/>
      <c r="G35" s="1"/>
      <c r="H35" s="2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61">
        <v>32.0</v>
      </c>
      <c r="B36" s="61" t="s">
        <v>50</v>
      </c>
      <c r="C36" s="61">
        <v>1.4116159E7</v>
      </c>
      <c r="D36" s="93" t="s">
        <v>1816</v>
      </c>
      <c r="E36" s="90">
        <f t="shared" si="1"/>
        <v>2016</v>
      </c>
      <c r="F36" s="90"/>
      <c r="G36" s="1"/>
      <c r="H36" s="2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61">
        <v>33.0</v>
      </c>
      <c r="B37" s="61" t="s">
        <v>50</v>
      </c>
      <c r="C37" s="61">
        <v>1.4116163E7</v>
      </c>
      <c r="D37" s="93" t="s">
        <v>1817</v>
      </c>
      <c r="E37" s="90">
        <f t="shared" si="1"/>
        <v>2016</v>
      </c>
      <c r="F37" s="90"/>
      <c r="G37" s="1"/>
      <c r="H37" s="2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61">
        <v>34.0</v>
      </c>
      <c r="B38" s="61" t="s">
        <v>50</v>
      </c>
      <c r="C38" s="61">
        <v>1.4116168E7</v>
      </c>
      <c r="D38" s="93" t="s">
        <v>1818</v>
      </c>
      <c r="E38" s="90">
        <f t="shared" si="1"/>
        <v>2016</v>
      </c>
      <c r="F38" s="90"/>
      <c r="G38" s="1"/>
      <c r="H38" s="2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61">
        <v>35.0</v>
      </c>
      <c r="B39" s="61" t="s">
        <v>50</v>
      </c>
      <c r="C39" s="61">
        <v>1.411617E7</v>
      </c>
      <c r="D39" s="93" t="s">
        <v>1819</v>
      </c>
      <c r="E39" s="90">
        <f t="shared" si="1"/>
        <v>2016</v>
      </c>
      <c r="F39" s="90"/>
      <c r="G39" s="1"/>
      <c r="H39" s="2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61">
        <v>36.0</v>
      </c>
      <c r="B40" s="61" t="s">
        <v>50</v>
      </c>
      <c r="C40" s="61">
        <v>1.4116176E7</v>
      </c>
      <c r="D40" s="93" t="s">
        <v>1820</v>
      </c>
      <c r="E40" s="90">
        <f t="shared" si="1"/>
        <v>2016</v>
      </c>
      <c r="F40" s="90"/>
      <c r="G40" s="1"/>
      <c r="H40" s="2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61">
        <v>37.0</v>
      </c>
      <c r="B41" s="61" t="s">
        <v>50</v>
      </c>
      <c r="C41" s="61">
        <v>1.4116178E7</v>
      </c>
      <c r="D41" s="93" t="s">
        <v>1821</v>
      </c>
      <c r="E41" s="90">
        <f t="shared" si="1"/>
        <v>2016</v>
      </c>
      <c r="F41" s="90"/>
      <c r="G41" s="1"/>
      <c r="H41" s="2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61">
        <v>38.0</v>
      </c>
      <c r="B42" s="61" t="s">
        <v>50</v>
      </c>
      <c r="C42" s="61">
        <v>1.4117009E7</v>
      </c>
      <c r="D42" s="93" t="s">
        <v>1822</v>
      </c>
      <c r="E42" s="90">
        <f t="shared" si="1"/>
        <v>2017</v>
      </c>
      <c r="F42" s="90"/>
      <c r="G42" s="1"/>
      <c r="H42" s="2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61">
        <v>39.0</v>
      </c>
      <c r="B43" s="61" t="s">
        <v>50</v>
      </c>
      <c r="C43" s="61">
        <v>1.411701E7</v>
      </c>
      <c r="D43" s="93" t="s">
        <v>1823</v>
      </c>
      <c r="E43" s="90">
        <f t="shared" si="1"/>
        <v>2017</v>
      </c>
      <c r="F43" s="90"/>
      <c r="G43" s="1"/>
      <c r="H43" s="2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61">
        <v>40.0</v>
      </c>
      <c r="B44" s="61" t="s">
        <v>50</v>
      </c>
      <c r="C44" s="61">
        <v>1.4117011E7</v>
      </c>
      <c r="D44" s="93" t="s">
        <v>1824</v>
      </c>
      <c r="E44" s="90">
        <f t="shared" si="1"/>
        <v>2017</v>
      </c>
      <c r="F44" s="90"/>
      <c r="G44" s="1"/>
      <c r="H44" s="2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61">
        <v>41.0</v>
      </c>
      <c r="B45" s="61" t="s">
        <v>50</v>
      </c>
      <c r="C45" s="61">
        <v>1.4117019E7</v>
      </c>
      <c r="D45" s="93" t="s">
        <v>1825</v>
      </c>
      <c r="E45" s="90">
        <f t="shared" si="1"/>
        <v>2017</v>
      </c>
      <c r="F45" s="90"/>
      <c r="G45" s="1"/>
      <c r="H45" s="2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61">
        <v>42.0</v>
      </c>
      <c r="B46" s="61" t="s">
        <v>50</v>
      </c>
      <c r="C46" s="61">
        <v>1.411702E7</v>
      </c>
      <c r="D46" s="93" t="s">
        <v>1826</v>
      </c>
      <c r="E46" s="90">
        <f t="shared" si="1"/>
        <v>2017</v>
      </c>
      <c r="F46" s="90"/>
      <c r="G46" s="1"/>
      <c r="H46" s="2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61">
        <v>43.0</v>
      </c>
      <c r="B47" s="61" t="s">
        <v>50</v>
      </c>
      <c r="C47" s="61">
        <v>1.4117027E7</v>
      </c>
      <c r="D47" s="93" t="s">
        <v>1827</v>
      </c>
      <c r="E47" s="90">
        <f t="shared" si="1"/>
        <v>2017</v>
      </c>
      <c r="F47" s="90"/>
      <c r="G47" s="1"/>
      <c r="H47" s="2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61">
        <v>44.0</v>
      </c>
      <c r="B48" s="61" t="s">
        <v>50</v>
      </c>
      <c r="C48" s="61">
        <v>1.4117042E7</v>
      </c>
      <c r="D48" s="93" t="s">
        <v>1828</v>
      </c>
      <c r="E48" s="90">
        <f t="shared" si="1"/>
        <v>2017</v>
      </c>
      <c r="F48" s="90"/>
      <c r="G48" s="1"/>
      <c r="H48" s="2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61">
        <v>45.0</v>
      </c>
      <c r="B49" s="61" t="s">
        <v>50</v>
      </c>
      <c r="C49" s="61">
        <v>1.4117044E7</v>
      </c>
      <c r="D49" s="93" t="s">
        <v>1829</v>
      </c>
      <c r="E49" s="90">
        <f t="shared" si="1"/>
        <v>2017</v>
      </c>
      <c r="F49" s="90"/>
      <c r="G49" s="1"/>
      <c r="H49" s="2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61">
        <v>46.0</v>
      </c>
      <c r="B50" s="61" t="s">
        <v>50</v>
      </c>
      <c r="C50" s="61">
        <v>1.4117045E7</v>
      </c>
      <c r="D50" s="93" t="s">
        <v>1830</v>
      </c>
      <c r="E50" s="90">
        <f t="shared" si="1"/>
        <v>2017</v>
      </c>
      <c r="F50" s="90"/>
      <c r="G50" s="1"/>
      <c r="H50" s="2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61">
        <v>47.0</v>
      </c>
      <c r="B51" s="61" t="s">
        <v>50</v>
      </c>
      <c r="C51" s="61">
        <v>1.4117048E7</v>
      </c>
      <c r="D51" s="93" t="s">
        <v>1831</v>
      </c>
      <c r="E51" s="90">
        <f t="shared" si="1"/>
        <v>2017</v>
      </c>
      <c r="F51" s="90"/>
      <c r="G51" s="1"/>
      <c r="H51" s="2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61">
        <v>48.0</v>
      </c>
      <c r="B52" s="61" t="s">
        <v>50</v>
      </c>
      <c r="C52" s="61">
        <v>1.411705E7</v>
      </c>
      <c r="D52" s="93" t="s">
        <v>1832</v>
      </c>
      <c r="E52" s="90">
        <f t="shared" si="1"/>
        <v>2017</v>
      </c>
      <c r="F52" s="90"/>
      <c r="G52" s="1"/>
      <c r="H52" s="2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61">
        <v>49.0</v>
      </c>
      <c r="B53" s="61" t="s">
        <v>50</v>
      </c>
      <c r="C53" s="61">
        <v>1.4117052E7</v>
      </c>
      <c r="D53" s="93" t="s">
        <v>1833</v>
      </c>
      <c r="E53" s="90">
        <f t="shared" si="1"/>
        <v>2017</v>
      </c>
      <c r="F53" s="90"/>
      <c r="G53" s="1"/>
      <c r="H53" s="2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61">
        <v>50.0</v>
      </c>
      <c r="B54" s="61" t="s">
        <v>50</v>
      </c>
      <c r="C54" s="61">
        <v>1.4117059E7</v>
      </c>
      <c r="D54" s="93" t="s">
        <v>1834</v>
      </c>
      <c r="E54" s="90">
        <f t="shared" si="1"/>
        <v>2017</v>
      </c>
      <c r="F54" s="90"/>
      <c r="G54" s="1"/>
      <c r="H54" s="2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61">
        <v>51.0</v>
      </c>
      <c r="B55" s="61" t="s">
        <v>50</v>
      </c>
      <c r="C55" s="61">
        <v>1.4117064E7</v>
      </c>
      <c r="D55" s="93" t="s">
        <v>1835</v>
      </c>
      <c r="E55" s="90">
        <f t="shared" si="1"/>
        <v>2017</v>
      </c>
      <c r="F55" s="90"/>
      <c r="G55" s="1"/>
      <c r="H55" s="2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61">
        <v>52.0</v>
      </c>
      <c r="B56" s="61" t="s">
        <v>50</v>
      </c>
      <c r="C56" s="61">
        <v>1.4117074E7</v>
      </c>
      <c r="D56" s="93" t="s">
        <v>1836</v>
      </c>
      <c r="E56" s="90">
        <f t="shared" si="1"/>
        <v>2017</v>
      </c>
      <c r="F56" s="90"/>
      <c r="G56" s="1"/>
      <c r="H56" s="2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61">
        <v>53.0</v>
      </c>
      <c r="B57" s="61" t="s">
        <v>50</v>
      </c>
      <c r="C57" s="61">
        <v>1.4117075E7</v>
      </c>
      <c r="D57" s="93" t="s">
        <v>1837</v>
      </c>
      <c r="E57" s="90">
        <f t="shared" si="1"/>
        <v>2017</v>
      </c>
      <c r="F57" s="90"/>
      <c r="G57" s="1"/>
      <c r="H57" s="2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61">
        <v>54.0</v>
      </c>
      <c r="B58" s="61" t="s">
        <v>50</v>
      </c>
      <c r="C58" s="61">
        <v>1.4117076E7</v>
      </c>
      <c r="D58" s="93" t="s">
        <v>1838</v>
      </c>
      <c r="E58" s="90">
        <f t="shared" si="1"/>
        <v>2017</v>
      </c>
      <c r="F58" s="90"/>
      <c r="G58" s="1"/>
      <c r="H58" s="2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61">
        <v>55.0</v>
      </c>
      <c r="B59" s="61" t="s">
        <v>50</v>
      </c>
      <c r="C59" s="61">
        <v>1.4117077E7</v>
      </c>
      <c r="D59" s="93" t="s">
        <v>1839</v>
      </c>
      <c r="E59" s="90">
        <f t="shared" si="1"/>
        <v>2017</v>
      </c>
      <c r="F59" s="90"/>
      <c r="G59" s="1"/>
      <c r="H59" s="2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61">
        <v>56.0</v>
      </c>
      <c r="B60" s="61" t="s">
        <v>50</v>
      </c>
      <c r="C60" s="61">
        <v>1.4117083E7</v>
      </c>
      <c r="D60" s="93" t="s">
        <v>1840</v>
      </c>
      <c r="E60" s="90">
        <f t="shared" si="1"/>
        <v>2017</v>
      </c>
      <c r="F60" s="90"/>
      <c r="G60" s="1"/>
      <c r="H60" s="2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61">
        <v>57.0</v>
      </c>
      <c r="B61" s="61" t="s">
        <v>50</v>
      </c>
      <c r="C61" s="61">
        <v>1.411709E7</v>
      </c>
      <c r="D61" s="93" t="s">
        <v>1841</v>
      </c>
      <c r="E61" s="90">
        <f t="shared" si="1"/>
        <v>2017</v>
      </c>
      <c r="F61" s="90"/>
      <c r="G61" s="1"/>
      <c r="H61" s="2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61">
        <v>58.0</v>
      </c>
      <c r="B62" s="61" t="s">
        <v>50</v>
      </c>
      <c r="C62" s="61">
        <v>1.4117097E7</v>
      </c>
      <c r="D62" s="93" t="s">
        <v>1842</v>
      </c>
      <c r="E62" s="90">
        <f t="shared" si="1"/>
        <v>2017</v>
      </c>
      <c r="F62" s="90"/>
      <c r="G62" s="1"/>
      <c r="H62" s="2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61">
        <v>59.0</v>
      </c>
      <c r="B63" s="61" t="s">
        <v>50</v>
      </c>
      <c r="C63" s="61">
        <v>1.41171E7</v>
      </c>
      <c r="D63" s="93" t="s">
        <v>1843</v>
      </c>
      <c r="E63" s="90">
        <f t="shared" si="1"/>
        <v>2017</v>
      </c>
      <c r="F63" s="90"/>
      <c r="G63" s="1"/>
      <c r="H63" s="2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61">
        <v>60.0</v>
      </c>
      <c r="B64" s="61" t="s">
        <v>50</v>
      </c>
      <c r="C64" s="61">
        <v>1.4117102E7</v>
      </c>
      <c r="D64" s="93" t="s">
        <v>1844</v>
      </c>
      <c r="E64" s="90">
        <f t="shared" si="1"/>
        <v>2017</v>
      </c>
      <c r="F64" s="90"/>
      <c r="G64" s="1"/>
      <c r="H64" s="2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61">
        <v>61.0</v>
      </c>
      <c r="B65" s="61" t="s">
        <v>50</v>
      </c>
      <c r="C65" s="61">
        <v>1.4117104E7</v>
      </c>
      <c r="D65" s="93" t="s">
        <v>1845</v>
      </c>
      <c r="E65" s="90">
        <f t="shared" si="1"/>
        <v>2017</v>
      </c>
      <c r="F65" s="90"/>
      <c r="G65" s="1"/>
      <c r="H65" s="2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61">
        <v>62.0</v>
      </c>
      <c r="B66" s="61" t="s">
        <v>50</v>
      </c>
      <c r="C66" s="61">
        <v>1.4117106E7</v>
      </c>
      <c r="D66" s="93" t="s">
        <v>1846</v>
      </c>
      <c r="E66" s="90">
        <f t="shared" si="1"/>
        <v>2017</v>
      </c>
      <c r="F66" s="90"/>
      <c r="G66" s="1"/>
      <c r="H66" s="2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61">
        <v>63.0</v>
      </c>
      <c r="B67" s="61" t="s">
        <v>50</v>
      </c>
      <c r="C67" s="61">
        <v>1.4117108E7</v>
      </c>
      <c r="D67" s="93" t="s">
        <v>1847</v>
      </c>
      <c r="E67" s="90">
        <f t="shared" si="1"/>
        <v>2017</v>
      </c>
      <c r="F67" s="90"/>
      <c r="G67" s="1"/>
      <c r="H67" s="2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61">
        <v>64.0</v>
      </c>
      <c r="B68" s="61" t="s">
        <v>50</v>
      </c>
      <c r="C68" s="61">
        <v>1.4117111E7</v>
      </c>
      <c r="D68" s="93" t="s">
        <v>1848</v>
      </c>
      <c r="E68" s="90">
        <f t="shared" si="1"/>
        <v>2017</v>
      </c>
      <c r="F68" s="90"/>
      <c r="G68" s="1"/>
      <c r="H68" s="2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61">
        <v>65.0</v>
      </c>
      <c r="B69" s="61" t="s">
        <v>50</v>
      </c>
      <c r="C69" s="61">
        <v>1.4117123E7</v>
      </c>
      <c r="D69" s="93" t="s">
        <v>1849</v>
      </c>
      <c r="E69" s="90">
        <f t="shared" si="1"/>
        <v>2017</v>
      </c>
      <c r="F69" s="90"/>
      <c r="G69" s="1"/>
      <c r="H69" s="2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61">
        <v>66.0</v>
      </c>
      <c r="B70" s="61" t="s">
        <v>50</v>
      </c>
      <c r="C70" s="61">
        <v>1.4117134E7</v>
      </c>
      <c r="D70" s="93" t="s">
        <v>1850</v>
      </c>
      <c r="E70" s="90">
        <f t="shared" si="1"/>
        <v>2017</v>
      </c>
      <c r="F70" s="90"/>
      <c r="G70" s="1"/>
      <c r="H70" s="2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61">
        <v>67.0</v>
      </c>
      <c r="B71" s="61" t="s">
        <v>50</v>
      </c>
      <c r="C71" s="61">
        <v>1.4117143E7</v>
      </c>
      <c r="D71" s="93" t="s">
        <v>1851</v>
      </c>
      <c r="E71" s="90">
        <f t="shared" si="1"/>
        <v>2017</v>
      </c>
      <c r="F71" s="90"/>
      <c r="G71" s="1"/>
      <c r="H71" s="2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61">
        <v>68.0</v>
      </c>
      <c r="B72" s="61" t="s">
        <v>50</v>
      </c>
      <c r="C72" s="61">
        <v>1.4117146E7</v>
      </c>
      <c r="D72" s="93" t="s">
        <v>1852</v>
      </c>
      <c r="E72" s="90">
        <f t="shared" si="1"/>
        <v>2017</v>
      </c>
      <c r="F72" s="90"/>
      <c r="G72" s="1"/>
      <c r="H72" s="2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61">
        <v>69.0</v>
      </c>
      <c r="B73" s="61" t="s">
        <v>50</v>
      </c>
      <c r="C73" s="61">
        <v>1.4117155E7</v>
      </c>
      <c r="D73" s="93" t="s">
        <v>1853</v>
      </c>
      <c r="E73" s="90">
        <f t="shared" si="1"/>
        <v>2017</v>
      </c>
      <c r="F73" s="90"/>
      <c r="G73" s="1"/>
      <c r="H73" s="2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61">
        <v>70.0</v>
      </c>
      <c r="B74" s="61" t="s">
        <v>50</v>
      </c>
      <c r="C74" s="61">
        <v>1.4117159E7</v>
      </c>
      <c r="D74" s="93" t="s">
        <v>1854</v>
      </c>
      <c r="E74" s="90">
        <f t="shared" si="1"/>
        <v>2017</v>
      </c>
      <c r="F74" s="90"/>
      <c r="G74" s="1"/>
      <c r="H74" s="2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61">
        <v>71.0</v>
      </c>
      <c r="B75" s="61" t="s">
        <v>50</v>
      </c>
      <c r="C75" s="61">
        <v>1.4117172E7</v>
      </c>
      <c r="D75" s="93" t="s">
        <v>1855</v>
      </c>
      <c r="E75" s="90">
        <f t="shared" si="1"/>
        <v>2017</v>
      </c>
      <c r="F75" s="90"/>
      <c r="G75" s="1"/>
      <c r="H75" s="2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61">
        <v>72.0</v>
      </c>
      <c r="B76" s="61" t="s">
        <v>50</v>
      </c>
      <c r="C76" s="61">
        <v>1.4117175E7</v>
      </c>
      <c r="D76" s="93" t="s">
        <v>1856</v>
      </c>
      <c r="E76" s="90">
        <f t="shared" si="1"/>
        <v>2017</v>
      </c>
      <c r="F76" s="90"/>
      <c r="G76" s="1"/>
      <c r="H76" s="2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61">
        <v>73.0</v>
      </c>
      <c r="B77" s="61" t="s">
        <v>50</v>
      </c>
      <c r="C77" s="61">
        <v>1.4117178E7</v>
      </c>
      <c r="D77" s="93" t="s">
        <v>1857</v>
      </c>
      <c r="E77" s="90">
        <f t="shared" si="1"/>
        <v>2017</v>
      </c>
      <c r="F77" s="90"/>
      <c r="G77" s="1"/>
      <c r="H77" s="2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61">
        <v>74.0</v>
      </c>
      <c r="B78" s="61" t="s">
        <v>50</v>
      </c>
      <c r="C78" s="61">
        <v>1.411718E7</v>
      </c>
      <c r="D78" s="93" t="s">
        <v>1858</v>
      </c>
      <c r="E78" s="90">
        <f t="shared" si="1"/>
        <v>2017</v>
      </c>
      <c r="F78" s="90"/>
      <c r="G78" s="1"/>
      <c r="H78" s="2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61">
        <v>75.0</v>
      </c>
      <c r="B79" s="61" t="s">
        <v>50</v>
      </c>
      <c r="C79" s="61">
        <v>1.18140004E8</v>
      </c>
      <c r="D79" s="93" t="s">
        <v>1859</v>
      </c>
      <c r="E79" s="90">
        <f t="shared" ref="E79:E153" si="2">HLOOKUP(MID(C79,2,2),$L$1:$S$2,2,FALSE)</f>
        <v>2018</v>
      </c>
      <c r="F79" s="90"/>
      <c r="G79" s="1"/>
      <c r="H79" s="2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61">
        <v>76.0</v>
      </c>
      <c r="B80" s="61" t="s">
        <v>50</v>
      </c>
      <c r="C80" s="61">
        <v>1.18140009E8</v>
      </c>
      <c r="D80" s="93" t="s">
        <v>1860</v>
      </c>
      <c r="E80" s="90">
        <f t="shared" si="2"/>
        <v>2018</v>
      </c>
      <c r="F80" s="90"/>
      <c r="G80" s="1"/>
      <c r="H80" s="2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61">
        <v>77.0</v>
      </c>
      <c r="B81" s="61" t="s">
        <v>50</v>
      </c>
      <c r="C81" s="61">
        <v>1.18140013E8</v>
      </c>
      <c r="D81" s="93" t="s">
        <v>1861</v>
      </c>
      <c r="E81" s="90">
        <f t="shared" si="2"/>
        <v>2018</v>
      </c>
      <c r="F81" s="90"/>
      <c r="G81" s="1"/>
      <c r="H81" s="2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61">
        <v>78.0</v>
      </c>
      <c r="B82" s="61" t="s">
        <v>50</v>
      </c>
      <c r="C82" s="61">
        <v>1.18140014E8</v>
      </c>
      <c r="D82" s="93" t="s">
        <v>1862</v>
      </c>
      <c r="E82" s="90">
        <f t="shared" si="2"/>
        <v>2018</v>
      </c>
      <c r="F82" s="90"/>
      <c r="G82" s="1"/>
      <c r="H82" s="2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61">
        <v>79.0</v>
      </c>
      <c r="B83" s="61" t="s">
        <v>50</v>
      </c>
      <c r="C83" s="61">
        <v>1.18140019E8</v>
      </c>
      <c r="D83" s="93" t="s">
        <v>1863</v>
      </c>
      <c r="E83" s="90">
        <f t="shared" si="2"/>
        <v>2018</v>
      </c>
      <c r="F83" s="90"/>
      <c r="G83" s="1"/>
      <c r="H83" s="2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61">
        <v>80.0</v>
      </c>
      <c r="B84" s="61" t="s">
        <v>50</v>
      </c>
      <c r="C84" s="61">
        <v>1.18140026E8</v>
      </c>
      <c r="D84" s="93" t="s">
        <v>1864</v>
      </c>
      <c r="E84" s="90">
        <f t="shared" si="2"/>
        <v>2018</v>
      </c>
      <c r="F84" s="90"/>
      <c r="G84" s="1"/>
      <c r="H84" s="2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61">
        <v>81.0</v>
      </c>
      <c r="B85" s="61" t="s">
        <v>50</v>
      </c>
      <c r="C85" s="61">
        <v>1.18140038E8</v>
      </c>
      <c r="D85" s="93" t="s">
        <v>1865</v>
      </c>
      <c r="E85" s="90">
        <f t="shared" si="2"/>
        <v>2018</v>
      </c>
      <c r="F85" s="90"/>
      <c r="G85" s="1"/>
      <c r="H85" s="2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61">
        <v>82.0</v>
      </c>
      <c r="B86" s="61" t="s">
        <v>50</v>
      </c>
      <c r="C86" s="61">
        <v>1.18140039E8</v>
      </c>
      <c r="D86" s="93" t="s">
        <v>1866</v>
      </c>
      <c r="E86" s="90">
        <f t="shared" si="2"/>
        <v>2018</v>
      </c>
      <c r="F86" s="90"/>
      <c r="G86" s="1"/>
      <c r="H86" s="2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61">
        <v>83.0</v>
      </c>
      <c r="B87" s="61" t="s">
        <v>50</v>
      </c>
      <c r="C87" s="61">
        <v>1.18140046E8</v>
      </c>
      <c r="D87" s="93" t="s">
        <v>1867</v>
      </c>
      <c r="E87" s="90">
        <f t="shared" si="2"/>
        <v>2018</v>
      </c>
      <c r="F87" s="90"/>
      <c r="G87" s="1"/>
      <c r="H87" s="2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61">
        <v>84.0</v>
      </c>
      <c r="B88" s="61" t="s">
        <v>50</v>
      </c>
      <c r="C88" s="61">
        <v>1.18140053E8</v>
      </c>
      <c r="D88" s="93" t="s">
        <v>1868</v>
      </c>
      <c r="E88" s="90">
        <f t="shared" si="2"/>
        <v>2018</v>
      </c>
      <c r="F88" s="90"/>
      <c r="G88" s="1"/>
      <c r="H88" s="2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61">
        <v>85.0</v>
      </c>
      <c r="B89" s="61" t="s">
        <v>50</v>
      </c>
      <c r="C89" s="61">
        <v>1.18140071E8</v>
      </c>
      <c r="D89" s="93" t="s">
        <v>1869</v>
      </c>
      <c r="E89" s="90">
        <f t="shared" si="2"/>
        <v>2018</v>
      </c>
      <c r="F89" s="90"/>
      <c r="G89" s="1"/>
      <c r="H89" s="2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61">
        <v>86.0</v>
      </c>
      <c r="B90" s="61" t="s">
        <v>50</v>
      </c>
      <c r="C90" s="61">
        <v>1.18140072E8</v>
      </c>
      <c r="D90" s="93" t="s">
        <v>1870</v>
      </c>
      <c r="E90" s="90">
        <f t="shared" si="2"/>
        <v>2018</v>
      </c>
      <c r="F90" s="90"/>
      <c r="G90" s="1"/>
      <c r="H90" s="2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61">
        <v>87.0</v>
      </c>
      <c r="B91" s="61" t="s">
        <v>50</v>
      </c>
      <c r="C91" s="61">
        <v>1.18140075E8</v>
      </c>
      <c r="D91" s="93" t="s">
        <v>1871</v>
      </c>
      <c r="E91" s="90">
        <f t="shared" si="2"/>
        <v>2018</v>
      </c>
      <c r="F91" s="90"/>
      <c r="G91" s="1"/>
      <c r="H91" s="2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61">
        <v>88.0</v>
      </c>
      <c r="B92" s="61" t="s">
        <v>50</v>
      </c>
      <c r="C92" s="61">
        <v>1.18140085E8</v>
      </c>
      <c r="D92" s="93" t="s">
        <v>1872</v>
      </c>
      <c r="E92" s="90">
        <f t="shared" si="2"/>
        <v>2018</v>
      </c>
      <c r="F92" s="90"/>
      <c r="G92" s="1"/>
      <c r="H92" s="2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61">
        <v>89.0</v>
      </c>
      <c r="B93" s="61" t="s">
        <v>50</v>
      </c>
      <c r="C93" s="61">
        <v>1.18140096E8</v>
      </c>
      <c r="D93" s="93" t="s">
        <v>1873</v>
      </c>
      <c r="E93" s="90">
        <f t="shared" si="2"/>
        <v>2018</v>
      </c>
      <c r="F93" s="90"/>
      <c r="G93" s="1"/>
      <c r="H93" s="2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61">
        <v>90.0</v>
      </c>
      <c r="B94" s="61" t="s">
        <v>50</v>
      </c>
      <c r="C94" s="61">
        <v>1.18140098E8</v>
      </c>
      <c r="D94" s="93" t="s">
        <v>1874</v>
      </c>
      <c r="E94" s="90">
        <f t="shared" si="2"/>
        <v>2018</v>
      </c>
      <c r="F94" s="90"/>
      <c r="G94" s="1"/>
      <c r="H94" s="2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61">
        <v>91.0</v>
      </c>
      <c r="B95" s="61" t="s">
        <v>50</v>
      </c>
      <c r="C95" s="61">
        <v>1.18140111E8</v>
      </c>
      <c r="D95" s="93" t="s">
        <v>1875</v>
      </c>
      <c r="E95" s="90">
        <f t="shared" si="2"/>
        <v>2018</v>
      </c>
      <c r="F95" s="90"/>
      <c r="G95" s="1"/>
      <c r="H95" s="2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61">
        <v>92.0</v>
      </c>
      <c r="B96" s="61" t="s">
        <v>50</v>
      </c>
      <c r="C96" s="61">
        <v>1.18140139E8</v>
      </c>
      <c r="D96" s="93" t="s">
        <v>1876</v>
      </c>
      <c r="E96" s="90">
        <f t="shared" si="2"/>
        <v>2018</v>
      </c>
      <c r="F96" s="90"/>
      <c r="G96" s="1"/>
      <c r="H96" s="2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61">
        <v>93.0</v>
      </c>
      <c r="B97" s="61" t="s">
        <v>50</v>
      </c>
      <c r="C97" s="61">
        <v>1.18140143E8</v>
      </c>
      <c r="D97" s="93" t="s">
        <v>1877</v>
      </c>
      <c r="E97" s="90">
        <f t="shared" si="2"/>
        <v>2018</v>
      </c>
      <c r="F97" s="90"/>
      <c r="G97" s="1"/>
      <c r="H97" s="2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61">
        <v>94.0</v>
      </c>
      <c r="B98" s="61" t="s">
        <v>50</v>
      </c>
      <c r="C98" s="61">
        <v>1.18140152E8</v>
      </c>
      <c r="D98" s="93" t="s">
        <v>1878</v>
      </c>
      <c r="E98" s="90">
        <f t="shared" si="2"/>
        <v>2018</v>
      </c>
      <c r="F98" s="90"/>
      <c r="G98" s="1"/>
      <c r="H98" s="2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61">
        <v>95.0</v>
      </c>
      <c r="B99" s="61" t="s">
        <v>50</v>
      </c>
      <c r="C99" s="61">
        <v>1.18140157E8</v>
      </c>
      <c r="D99" s="93" t="s">
        <v>1879</v>
      </c>
      <c r="E99" s="90">
        <f t="shared" si="2"/>
        <v>2018</v>
      </c>
      <c r="F99" s="90"/>
      <c r="G99" s="1"/>
      <c r="H99" s="2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61">
        <v>96.0</v>
      </c>
      <c r="B100" s="61" t="s">
        <v>50</v>
      </c>
      <c r="C100" s="61">
        <v>1.18140159E8</v>
      </c>
      <c r="D100" s="93" t="s">
        <v>1880</v>
      </c>
      <c r="E100" s="90">
        <f t="shared" si="2"/>
        <v>2018</v>
      </c>
      <c r="F100" s="90"/>
      <c r="G100" s="1"/>
      <c r="H100" s="2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61">
        <v>97.0</v>
      </c>
      <c r="B101" s="61" t="s">
        <v>50</v>
      </c>
      <c r="C101" s="61">
        <v>1.18140164E8</v>
      </c>
      <c r="D101" s="93" t="s">
        <v>1881</v>
      </c>
      <c r="E101" s="90">
        <f t="shared" si="2"/>
        <v>2018</v>
      </c>
      <c r="F101" s="90"/>
      <c r="G101" s="1"/>
      <c r="H101" s="2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61">
        <v>98.0</v>
      </c>
      <c r="B102" s="61" t="s">
        <v>50</v>
      </c>
      <c r="C102" s="61">
        <v>1.18140178E8</v>
      </c>
      <c r="D102" s="93" t="s">
        <v>1882</v>
      </c>
      <c r="E102" s="90">
        <f t="shared" si="2"/>
        <v>2018</v>
      </c>
      <c r="F102" s="90"/>
      <c r="G102" s="1"/>
      <c r="H102" s="2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61">
        <v>99.0</v>
      </c>
      <c r="B103" s="61" t="s">
        <v>50</v>
      </c>
      <c r="C103" s="61">
        <v>1.18140181E8</v>
      </c>
      <c r="D103" s="93" t="s">
        <v>1883</v>
      </c>
      <c r="E103" s="90">
        <f t="shared" si="2"/>
        <v>2018</v>
      </c>
      <c r="F103" s="90"/>
      <c r="G103" s="1"/>
      <c r="H103" s="2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61">
        <v>100.0</v>
      </c>
      <c r="B104" s="61" t="s">
        <v>50</v>
      </c>
      <c r="C104" s="61">
        <v>1.18140186E8</v>
      </c>
      <c r="D104" s="93" t="s">
        <v>1884</v>
      </c>
      <c r="E104" s="90">
        <f t="shared" si="2"/>
        <v>2018</v>
      </c>
      <c r="F104" s="90"/>
      <c r="G104" s="1"/>
      <c r="H104" s="2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61">
        <v>101.0</v>
      </c>
      <c r="B105" s="61" t="s">
        <v>50</v>
      </c>
      <c r="C105" s="61">
        <v>1.18140188E8</v>
      </c>
      <c r="D105" s="93" t="s">
        <v>1885</v>
      </c>
      <c r="E105" s="90">
        <f t="shared" si="2"/>
        <v>2018</v>
      </c>
      <c r="F105" s="90"/>
      <c r="G105" s="1"/>
      <c r="H105" s="2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61">
        <v>102.0</v>
      </c>
      <c r="B106" s="61" t="s">
        <v>50</v>
      </c>
      <c r="C106" s="61">
        <v>1.18140191E8</v>
      </c>
      <c r="D106" s="93" t="s">
        <v>1886</v>
      </c>
      <c r="E106" s="90">
        <f t="shared" si="2"/>
        <v>2018</v>
      </c>
      <c r="F106" s="90"/>
      <c r="G106" s="1"/>
      <c r="H106" s="2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61">
        <v>103.0</v>
      </c>
      <c r="B107" s="61" t="s">
        <v>50</v>
      </c>
      <c r="C107" s="61">
        <v>1.18140192E8</v>
      </c>
      <c r="D107" s="93" t="s">
        <v>1887</v>
      </c>
      <c r="E107" s="90">
        <f t="shared" si="2"/>
        <v>2018</v>
      </c>
      <c r="F107" s="90"/>
      <c r="G107" s="1"/>
      <c r="H107" s="2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61">
        <v>104.0</v>
      </c>
      <c r="B108" s="61" t="s">
        <v>50</v>
      </c>
      <c r="C108" s="61">
        <v>1.18140194E8</v>
      </c>
      <c r="D108" s="93" t="s">
        <v>1888</v>
      </c>
      <c r="E108" s="90">
        <f t="shared" si="2"/>
        <v>2018</v>
      </c>
      <c r="F108" s="90"/>
      <c r="G108" s="1"/>
      <c r="H108" s="2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61">
        <v>105.0</v>
      </c>
      <c r="B109" s="61" t="s">
        <v>50</v>
      </c>
      <c r="C109" s="61">
        <v>1.18140196E8</v>
      </c>
      <c r="D109" s="93" t="s">
        <v>1889</v>
      </c>
      <c r="E109" s="90">
        <f t="shared" si="2"/>
        <v>2018</v>
      </c>
      <c r="F109" s="90"/>
      <c r="G109" s="1"/>
      <c r="H109" s="2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61">
        <v>106.0</v>
      </c>
      <c r="B110" s="61" t="s">
        <v>50</v>
      </c>
      <c r="C110" s="61">
        <v>1.19140015E8</v>
      </c>
      <c r="D110" s="93" t="s">
        <v>1890</v>
      </c>
      <c r="E110" s="90">
        <f t="shared" si="2"/>
        <v>2019</v>
      </c>
      <c r="F110" s="90"/>
      <c r="G110" s="1"/>
      <c r="H110" s="2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61">
        <v>107.0</v>
      </c>
      <c r="B111" s="61" t="s">
        <v>50</v>
      </c>
      <c r="C111" s="61">
        <v>1.1914002E8</v>
      </c>
      <c r="D111" s="93" t="s">
        <v>1891</v>
      </c>
      <c r="E111" s="90">
        <f t="shared" si="2"/>
        <v>2019</v>
      </c>
      <c r="F111" s="90"/>
      <c r="G111" s="1"/>
      <c r="H111" s="2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61">
        <v>108.0</v>
      </c>
      <c r="B112" s="61" t="s">
        <v>50</v>
      </c>
      <c r="C112" s="61">
        <v>1.19140025E8</v>
      </c>
      <c r="D112" s="93" t="s">
        <v>1892</v>
      </c>
      <c r="E112" s="90">
        <f t="shared" si="2"/>
        <v>2019</v>
      </c>
      <c r="F112" s="90"/>
      <c r="G112" s="1"/>
      <c r="H112" s="2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61">
        <v>109.0</v>
      </c>
      <c r="B113" s="61" t="s">
        <v>50</v>
      </c>
      <c r="C113" s="61">
        <v>1.19140032E8</v>
      </c>
      <c r="D113" s="93" t="s">
        <v>1893</v>
      </c>
      <c r="E113" s="90">
        <f t="shared" si="2"/>
        <v>2019</v>
      </c>
      <c r="F113" s="90"/>
      <c r="G113" s="1"/>
      <c r="H113" s="2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61">
        <v>110.0</v>
      </c>
      <c r="B114" s="61" t="s">
        <v>50</v>
      </c>
      <c r="C114" s="61">
        <v>1.19140033E8</v>
      </c>
      <c r="D114" s="93" t="s">
        <v>1894</v>
      </c>
      <c r="E114" s="90">
        <f t="shared" si="2"/>
        <v>2019</v>
      </c>
      <c r="F114" s="90"/>
      <c r="G114" s="1"/>
      <c r="H114" s="2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61">
        <v>111.0</v>
      </c>
      <c r="B115" s="61" t="s">
        <v>50</v>
      </c>
      <c r="C115" s="61">
        <v>1.19140035E8</v>
      </c>
      <c r="D115" s="93" t="s">
        <v>1895</v>
      </c>
      <c r="E115" s="90">
        <f t="shared" si="2"/>
        <v>2019</v>
      </c>
      <c r="F115" s="90"/>
      <c r="G115" s="1"/>
      <c r="H115" s="2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61">
        <v>112.0</v>
      </c>
      <c r="B116" s="61" t="s">
        <v>50</v>
      </c>
      <c r="C116" s="61">
        <v>1.19140046E8</v>
      </c>
      <c r="D116" s="93" t="s">
        <v>1896</v>
      </c>
      <c r="E116" s="90">
        <f t="shared" si="2"/>
        <v>2019</v>
      </c>
      <c r="F116" s="90"/>
      <c r="G116" s="1"/>
      <c r="H116" s="2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61">
        <v>113.0</v>
      </c>
      <c r="B117" s="61" t="s">
        <v>50</v>
      </c>
      <c r="C117" s="61">
        <v>1.19140069E8</v>
      </c>
      <c r="D117" s="93" t="s">
        <v>1897</v>
      </c>
      <c r="E117" s="90">
        <f t="shared" si="2"/>
        <v>2019</v>
      </c>
      <c r="F117" s="90"/>
      <c r="G117" s="1"/>
      <c r="H117" s="2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61">
        <v>114.0</v>
      </c>
      <c r="B118" s="61" t="s">
        <v>50</v>
      </c>
      <c r="C118" s="61">
        <v>1.19140076E8</v>
      </c>
      <c r="D118" s="93" t="s">
        <v>1898</v>
      </c>
      <c r="E118" s="90">
        <f t="shared" si="2"/>
        <v>2019</v>
      </c>
      <c r="F118" s="90"/>
      <c r="G118" s="1"/>
      <c r="H118" s="2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61">
        <v>115.0</v>
      </c>
      <c r="B119" s="61" t="s">
        <v>50</v>
      </c>
      <c r="C119" s="61">
        <v>1.19140092E8</v>
      </c>
      <c r="D119" s="93" t="s">
        <v>1899</v>
      </c>
      <c r="E119" s="90">
        <f t="shared" si="2"/>
        <v>2019</v>
      </c>
      <c r="F119" s="90"/>
      <c r="G119" s="1"/>
      <c r="H119" s="2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61">
        <v>116.0</v>
      </c>
      <c r="B120" s="61" t="s">
        <v>50</v>
      </c>
      <c r="C120" s="61">
        <v>1.191401E8</v>
      </c>
      <c r="D120" s="93" t="s">
        <v>1900</v>
      </c>
      <c r="E120" s="90">
        <f t="shared" si="2"/>
        <v>2019</v>
      </c>
      <c r="F120" s="90"/>
      <c r="G120" s="1"/>
      <c r="H120" s="2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61">
        <v>117.0</v>
      </c>
      <c r="B121" s="61" t="s">
        <v>50</v>
      </c>
      <c r="C121" s="61">
        <v>1.19140106E8</v>
      </c>
      <c r="D121" s="93" t="s">
        <v>1901</v>
      </c>
      <c r="E121" s="90">
        <f t="shared" si="2"/>
        <v>2019</v>
      </c>
      <c r="F121" s="90"/>
      <c r="G121" s="1"/>
      <c r="H121" s="2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61">
        <v>118.0</v>
      </c>
      <c r="B122" s="61" t="s">
        <v>50</v>
      </c>
      <c r="C122" s="61">
        <v>1.19140112E8</v>
      </c>
      <c r="D122" s="93" t="s">
        <v>1902</v>
      </c>
      <c r="E122" s="90">
        <f t="shared" si="2"/>
        <v>2019</v>
      </c>
      <c r="F122" s="90"/>
      <c r="G122" s="1"/>
      <c r="H122" s="2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61">
        <v>119.0</v>
      </c>
      <c r="B123" s="61" t="s">
        <v>50</v>
      </c>
      <c r="C123" s="61">
        <v>1.19140113E8</v>
      </c>
      <c r="D123" s="93" t="s">
        <v>1903</v>
      </c>
      <c r="E123" s="90">
        <f t="shared" si="2"/>
        <v>2019</v>
      </c>
      <c r="F123" s="90"/>
      <c r="G123" s="1"/>
      <c r="H123" s="2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61">
        <v>120.0</v>
      </c>
      <c r="B124" s="61" t="s">
        <v>50</v>
      </c>
      <c r="C124" s="61">
        <v>1.19140123E8</v>
      </c>
      <c r="D124" s="93" t="s">
        <v>1904</v>
      </c>
      <c r="E124" s="90">
        <f t="shared" si="2"/>
        <v>2019</v>
      </c>
      <c r="F124" s="90"/>
      <c r="G124" s="1"/>
      <c r="H124" s="2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61">
        <v>121.0</v>
      </c>
      <c r="B125" s="61" t="s">
        <v>50</v>
      </c>
      <c r="C125" s="61">
        <v>1.19140132E8</v>
      </c>
      <c r="D125" s="93" t="s">
        <v>1905</v>
      </c>
      <c r="E125" s="90">
        <f t="shared" si="2"/>
        <v>2019</v>
      </c>
      <c r="F125" s="90"/>
      <c r="G125" s="1"/>
      <c r="H125" s="2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61">
        <v>122.0</v>
      </c>
      <c r="B126" s="61" t="s">
        <v>50</v>
      </c>
      <c r="C126" s="61">
        <v>1.19140142E8</v>
      </c>
      <c r="D126" s="93" t="s">
        <v>1906</v>
      </c>
      <c r="E126" s="90">
        <f t="shared" si="2"/>
        <v>2019</v>
      </c>
      <c r="F126" s="90"/>
      <c r="G126" s="1"/>
      <c r="H126" s="2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61">
        <v>123.0</v>
      </c>
      <c r="B127" s="61" t="s">
        <v>50</v>
      </c>
      <c r="C127" s="61">
        <v>1.19140164E8</v>
      </c>
      <c r="D127" s="93" t="s">
        <v>1907</v>
      </c>
      <c r="E127" s="90">
        <f t="shared" si="2"/>
        <v>2019</v>
      </c>
      <c r="F127" s="90"/>
      <c r="G127" s="1"/>
      <c r="H127" s="2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61">
        <v>124.0</v>
      </c>
      <c r="B128" s="61" t="s">
        <v>50</v>
      </c>
      <c r="C128" s="61">
        <v>1.19140166E8</v>
      </c>
      <c r="D128" s="93" t="s">
        <v>1908</v>
      </c>
      <c r="E128" s="90">
        <f t="shared" si="2"/>
        <v>2019</v>
      </c>
      <c r="F128" s="90"/>
      <c r="G128" s="1"/>
      <c r="H128" s="2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61">
        <v>125.0</v>
      </c>
      <c r="B129" s="61" t="s">
        <v>50</v>
      </c>
      <c r="C129" s="61">
        <v>1.19140169E8</v>
      </c>
      <c r="D129" s="93" t="s">
        <v>1909</v>
      </c>
      <c r="E129" s="90">
        <f t="shared" si="2"/>
        <v>2019</v>
      </c>
      <c r="F129" s="90"/>
      <c r="G129" s="1"/>
      <c r="H129" s="2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61">
        <v>126.0</v>
      </c>
      <c r="B130" s="61" t="s">
        <v>50</v>
      </c>
      <c r="C130" s="61">
        <v>1.19140171E8</v>
      </c>
      <c r="D130" s="93" t="s">
        <v>1910</v>
      </c>
      <c r="E130" s="90">
        <f t="shared" si="2"/>
        <v>2019</v>
      </c>
      <c r="F130" s="90"/>
      <c r="G130" s="1"/>
      <c r="H130" s="2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61">
        <v>127.0</v>
      </c>
      <c r="B131" s="61" t="s">
        <v>50</v>
      </c>
      <c r="C131" s="61">
        <v>1.19140175E8</v>
      </c>
      <c r="D131" s="93" t="s">
        <v>1911</v>
      </c>
      <c r="E131" s="90">
        <f t="shared" si="2"/>
        <v>2019</v>
      </c>
      <c r="F131" s="90"/>
      <c r="G131" s="1"/>
      <c r="H131" s="2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61">
        <v>128.0</v>
      </c>
      <c r="B132" s="61" t="s">
        <v>50</v>
      </c>
      <c r="C132" s="61">
        <v>1.19140189E8</v>
      </c>
      <c r="D132" s="93" t="s">
        <v>1912</v>
      </c>
      <c r="E132" s="90">
        <f t="shared" si="2"/>
        <v>2019</v>
      </c>
      <c r="F132" s="90"/>
      <c r="G132" s="1"/>
      <c r="H132" s="2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61">
        <v>129.0</v>
      </c>
      <c r="B133" s="61" t="s">
        <v>50</v>
      </c>
      <c r="C133" s="61">
        <v>1.191402E8</v>
      </c>
      <c r="D133" s="93" t="s">
        <v>1913</v>
      </c>
      <c r="E133" s="90">
        <f t="shared" si="2"/>
        <v>2019</v>
      </c>
      <c r="F133" s="90"/>
      <c r="G133" s="1"/>
      <c r="H133" s="2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61">
        <v>130.0</v>
      </c>
      <c r="B134" s="61" t="s">
        <v>50</v>
      </c>
      <c r="C134" s="61">
        <v>1.19140204E8</v>
      </c>
      <c r="D134" s="93" t="s">
        <v>1914</v>
      </c>
      <c r="E134" s="90">
        <f t="shared" si="2"/>
        <v>2019</v>
      </c>
      <c r="F134" s="90"/>
      <c r="G134" s="1"/>
      <c r="H134" s="2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61">
        <v>131.0</v>
      </c>
      <c r="B135" s="61" t="s">
        <v>50</v>
      </c>
      <c r="C135" s="61">
        <v>1.19140208E8</v>
      </c>
      <c r="D135" s="93" t="s">
        <v>1915</v>
      </c>
      <c r="E135" s="90">
        <f t="shared" si="2"/>
        <v>2019</v>
      </c>
      <c r="F135" s="90"/>
      <c r="G135" s="1"/>
      <c r="H135" s="2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61">
        <v>132.0</v>
      </c>
      <c r="B136" s="61" t="s">
        <v>50</v>
      </c>
      <c r="C136" s="61">
        <v>1.1914021E8</v>
      </c>
      <c r="D136" s="93" t="s">
        <v>1916</v>
      </c>
      <c r="E136" s="90">
        <f t="shared" si="2"/>
        <v>2019</v>
      </c>
      <c r="F136" s="90"/>
      <c r="G136" s="1"/>
      <c r="H136" s="2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61">
        <v>133.0</v>
      </c>
      <c r="B137" s="61" t="s">
        <v>50</v>
      </c>
      <c r="C137" s="61">
        <v>1.19140211E8</v>
      </c>
      <c r="D137" s="93" t="s">
        <v>1917</v>
      </c>
      <c r="E137" s="90">
        <f t="shared" si="2"/>
        <v>2019</v>
      </c>
      <c r="F137" s="90"/>
      <c r="G137" s="1"/>
      <c r="H137" s="2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61">
        <v>134.0</v>
      </c>
      <c r="B138" s="61" t="s">
        <v>50</v>
      </c>
      <c r="C138" s="61">
        <v>1.19140219E8</v>
      </c>
      <c r="D138" s="93" t="s">
        <v>1918</v>
      </c>
      <c r="E138" s="90">
        <f t="shared" si="2"/>
        <v>2019</v>
      </c>
      <c r="F138" s="90"/>
      <c r="G138" s="1"/>
      <c r="H138" s="2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61">
        <v>135.0</v>
      </c>
      <c r="B139" s="61" t="s">
        <v>50</v>
      </c>
      <c r="C139" s="61">
        <v>1.19140226E8</v>
      </c>
      <c r="D139" s="93" t="s">
        <v>1919</v>
      </c>
      <c r="E139" s="90">
        <f t="shared" si="2"/>
        <v>2019</v>
      </c>
      <c r="F139" s="90"/>
      <c r="G139" s="1"/>
      <c r="H139" s="2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61">
        <v>136.0</v>
      </c>
      <c r="B140" s="61" t="s">
        <v>50</v>
      </c>
      <c r="C140" s="61">
        <v>1.20140047E8</v>
      </c>
      <c r="D140" s="93" t="s">
        <v>1920</v>
      </c>
      <c r="E140" s="90">
        <f t="shared" si="2"/>
        <v>2020</v>
      </c>
      <c r="F140" s="90"/>
      <c r="G140" s="1"/>
      <c r="H140" s="2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61">
        <v>137.0</v>
      </c>
      <c r="B141" s="61" t="s">
        <v>50</v>
      </c>
      <c r="C141" s="61">
        <v>1.20140051E8</v>
      </c>
      <c r="D141" s="93" t="s">
        <v>1921</v>
      </c>
      <c r="E141" s="90">
        <f t="shared" si="2"/>
        <v>2020</v>
      </c>
      <c r="F141" s="90"/>
      <c r="G141" s="1"/>
      <c r="H141" s="2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61">
        <v>138.0</v>
      </c>
      <c r="B142" s="61" t="s">
        <v>50</v>
      </c>
      <c r="C142" s="61">
        <v>1.20140052E8</v>
      </c>
      <c r="D142" s="93" t="s">
        <v>1922</v>
      </c>
      <c r="E142" s="90">
        <f t="shared" si="2"/>
        <v>2020</v>
      </c>
      <c r="F142" s="90"/>
      <c r="G142" s="1"/>
      <c r="H142" s="2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61">
        <v>139.0</v>
      </c>
      <c r="B143" s="61" t="s">
        <v>50</v>
      </c>
      <c r="C143" s="61">
        <v>1.20140066E8</v>
      </c>
      <c r="D143" s="93" t="s">
        <v>1923</v>
      </c>
      <c r="E143" s="90">
        <f t="shared" si="2"/>
        <v>2020</v>
      </c>
      <c r="F143" s="90"/>
      <c r="G143" s="1"/>
      <c r="H143" s="2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61">
        <v>140.0</v>
      </c>
      <c r="B144" s="61" t="s">
        <v>50</v>
      </c>
      <c r="C144" s="61">
        <v>1.20140083E8</v>
      </c>
      <c r="D144" s="93" t="s">
        <v>1924</v>
      </c>
      <c r="E144" s="90">
        <f t="shared" si="2"/>
        <v>2020</v>
      </c>
      <c r="F144" s="90"/>
      <c r="G144" s="1"/>
      <c r="H144" s="2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61">
        <v>141.0</v>
      </c>
      <c r="B145" s="61" t="s">
        <v>50</v>
      </c>
      <c r="C145" s="61">
        <v>1.20140164E8</v>
      </c>
      <c r="D145" s="93" t="s">
        <v>1925</v>
      </c>
      <c r="E145" s="90">
        <f t="shared" si="2"/>
        <v>2020</v>
      </c>
      <c r="F145" s="90"/>
      <c r="G145" s="1"/>
      <c r="H145" s="2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61">
        <v>142.0</v>
      </c>
      <c r="B146" s="61" t="s">
        <v>50</v>
      </c>
      <c r="C146" s="61">
        <v>1.20140173E8</v>
      </c>
      <c r="D146" s="93" t="s">
        <v>1926</v>
      </c>
      <c r="E146" s="90">
        <f t="shared" si="2"/>
        <v>2020</v>
      </c>
      <c r="F146" s="90"/>
      <c r="G146" s="1"/>
      <c r="H146" s="2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61">
        <v>143.0</v>
      </c>
      <c r="B147" s="61" t="s">
        <v>50</v>
      </c>
      <c r="C147" s="61">
        <v>1.20140202E8</v>
      </c>
      <c r="D147" s="93" t="s">
        <v>1927</v>
      </c>
      <c r="E147" s="90">
        <f t="shared" si="2"/>
        <v>2020</v>
      </c>
      <c r="F147" s="90"/>
      <c r="G147" s="1"/>
      <c r="H147" s="2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61">
        <v>144.0</v>
      </c>
      <c r="B148" s="61" t="s">
        <v>50</v>
      </c>
      <c r="C148" s="61">
        <v>1.20140214E8</v>
      </c>
      <c r="D148" s="93" t="s">
        <v>298</v>
      </c>
      <c r="E148" s="90">
        <f t="shared" si="2"/>
        <v>2020</v>
      </c>
      <c r="F148" s="90"/>
      <c r="G148" s="1"/>
      <c r="H148" s="2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61">
        <v>145.0</v>
      </c>
      <c r="B149" s="61" t="s">
        <v>50</v>
      </c>
      <c r="C149" s="61">
        <v>1.20140215E8</v>
      </c>
      <c r="D149" s="93" t="s">
        <v>1928</v>
      </c>
      <c r="E149" s="90">
        <f t="shared" si="2"/>
        <v>2020</v>
      </c>
      <c r="F149" s="90"/>
      <c r="G149" s="1"/>
      <c r="H149" s="2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61">
        <v>146.0</v>
      </c>
      <c r="B150" s="61" t="s">
        <v>50</v>
      </c>
      <c r="C150" s="61">
        <v>1.2014022E8</v>
      </c>
      <c r="D150" s="93" t="s">
        <v>1929</v>
      </c>
      <c r="E150" s="90">
        <f t="shared" si="2"/>
        <v>2020</v>
      </c>
      <c r="F150" s="90"/>
      <c r="G150" s="1"/>
      <c r="H150" s="2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61">
        <v>147.0</v>
      </c>
      <c r="B151" s="61" t="s">
        <v>50</v>
      </c>
      <c r="C151" s="61">
        <v>1.20140247E8</v>
      </c>
      <c r="D151" s="93" t="s">
        <v>1930</v>
      </c>
      <c r="E151" s="90">
        <f t="shared" si="2"/>
        <v>2020</v>
      </c>
      <c r="F151" s="90"/>
      <c r="G151" s="1"/>
      <c r="H151" s="2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61">
        <v>148.0</v>
      </c>
      <c r="B152" s="61" t="s">
        <v>50</v>
      </c>
      <c r="C152" s="61">
        <v>1.20140249E8</v>
      </c>
      <c r="D152" s="93" t="s">
        <v>1931</v>
      </c>
      <c r="E152" s="90">
        <f t="shared" si="2"/>
        <v>2020</v>
      </c>
      <c r="F152" s="90"/>
      <c r="G152" s="1"/>
      <c r="H152" s="2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61">
        <v>149.0</v>
      </c>
      <c r="B153" s="61" t="s">
        <v>50</v>
      </c>
      <c r="C153" s="61">
        <v>1.2014025E8</v>
      </c>
      <c r="D153" s="93" t="s">
        <v>1932</v>
      </c>
      <c r="E153" s="90">
        <f t="shared" si="2"/>
        <v>2020</v>
      </c>
      <c r="F153" s="90"/>
      <c r="G153" s="1"/>
      <c r="H153" s="2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61">
        <v>150.0</v>
      </c>
      <c r="B154" s="61" t="s">
        <v>50</v>
      </c>
      <c r="C154" s="75">
        <v>1.19140206E8</v>
      </c>
      <c r="D154" s="177" t="s">
        <v>1933</v>
      </c>
      <c r="E154" s="178">
        <v>2019.0</v>
      </c>
      <c r="F154" s="178"/>
      <c r="G154" s="1"/>
      <c r="H154" s="2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61">
        <v>151.0</v>
      </c>
      <c r="B155" s="61" t="s">
        <v>50</v>
      </c>
      <c r="C155" s="62">
        <v>1.20140172E8</v>
      </c>
      <c r="D155" s="63" t="s">
        <v>1934</v>
      </c>
      <c r="E155" s="178">
        <v>2020.0</v>
      </c>
      <c r="F155" s="178"/>
      <c r="G155" s="1"/>
      <c r="H155" s="2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61">
        <v>152.0</v>
      </c>
      <c r="B156" s="61" t="s">
        <v>50</v>
      </c>
      <c r="C156" s="62">
        <v>1.20140146E8</v>
      </c>
      <c r="D156" s="63" t="s">
        <v>1935</v>
      </c>
      <c r="E156" s="90">
        <f t="shared" ref="E156:E157" si="3">HLOOKUP(MID(C156,2,2),$L$1:$S$2,2,FALSE)</f>
        <v>2020</v>
      </c>
      <c r="F156" s="90"/>
      <c r="G156" s="1"/>
      <c r="H156" s="2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61">
        <v>153.0</v>
      </c>
      <c r="B157" s="61" t="s">
        <v>50</v>
      </c>
      <c r="C157" s="62">
        <v>1.2014011E8</v>
      </c>
      <c r="D157" s="63" t="s">
        <v>1936</v>
      </c>
      <c r="E157" s="90">
        <f t="shared" si="3"/>
        <v>2020</v>
      </c>
      <c r="F157" s="90"/>
      <c r="G157" s="1"/>
      <c r="H157" s="2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61">
        <v>154.0</v>
      </c>
      <c r="B158" s="61" t="s">
        <v>50</v>
      </c>
      <c r="C158" s="62">
        <v>1.2014016E8</v>
      </c>
      <c r="D158" s="63" t="s">
        <v>1937</v>
      </c>
      <c r="E158" s="22">
        <v>2020.0</v>
      </c>
      <c r="F158" s="22"/>
      <c r="G158" s="1"/>
      <c r="H158" s="2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61">
        <v>155.0</v>
      </c>
      <c r="B159" s="61" t="s">
        <v>50</v>
      </c>
      <c r="C159" s="62">
        <v>1.20140205E8</v>
      </c>
      <c r="D159" s="63" t="s">
        <v>1938</v>
      </c>
      <c r="E159" s="22">
        <v>2020.0</v>
      </c>
      <c r="F159" s="22"/>
      <c r="G159" s="1"/>
      <c r="H159" s="2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61">
        <v>156.0</v>
      </c>
      <c r="B160" s="61" t="s">
        <v>50</v>
      </c>
      <c r="C160" s="88">
        <v>1.2114016E8</v>
      </c>
      <c r="D160" s="89" t="s">
        <v>1939</v>
      </c>
      <c r="E160" s="61">
        <v>2021.0</v>
      </c>
      <c r="F160" s="61"/>
      <c r="G160" s="1"/>
      <c r="H160" s="2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61">
        <v>157.0</v>
      </c>
      <c r="B161" s="61" t="s">
        <v>50</v>
      </c>
      <c r="C161" s="62">
        <v>1.18140033E8</v>
      </c>
      <c r="D161" s="63" t="s">
        <v>1940</v>
      </c>
      <c r="E161" s="62">
        <v>2018.0</v>
      </c>
      <c r="F161" s="62"/>
      <c r="G161" s="1"/>
      <c r="H161" s="2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61">
        <v>158.0</v>
      </c>
      <c r="B162" s="179">
        <v>44464.0</v>
      </c>
      <c r="C162" s="88">
        <v>1.21140218E8</v>
      </c>
      <c r="D162" s="89" t="s">
        <v>1941</v>
      </c>
      <c r="E162" s="61">
        <v>2021.0</v>
      </c>
      <c r="F162" s="61"/>
      <c r="G162" s="180"/>
      <c r="H162" s="18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61">
        <v>159.0</v>
      </c>
      <c r="B163" s="165" t="s">
        <v>1942</v>
      </c>
      <c r="C163" s="62">
        <v>1.4115019E7</v>
      </c>
      <c r="D163" s="63" t="s">
        <v>1943</v>
      </c>
      <c r="E163" s="62">
        <v>2015.0</v>
      </c>
      <c r="F163" s="62"/>
      <c r="G163" s="182"/>
      <c r="H163" s="18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61">
        <v>160.0</v>
      </c>
      <c r="B164" s="61" t="s">
        <v>50</v>
      </c>
      <c r="C164" s="62">
        <v>1.4116009E7</v>
      </c>
      <c r="D164" s="63" t="s">
        <v>1944</v>
      </c>
      <c r="E164" s="62">
        <v>2016.0</v>
      </c>
      <c r="F164" s="62"/>
      <c r="G164" s="1"/>
      <c r="H164" s="184"/>
      <c r="I164" s="18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61">
        <v>161.0</v>
      </c>
      <c r="B165" s="165" t="s">
        <v>1945</v>
      </c>
      <c r="C165" s="62">
        <v>1.411503E7</v>
      </c>
      <c r="D165" s="63" t="s">
        <v>1946</v>
      </c>
      <c r="E165" s="62">
        <v>2015.0</v>
      </c>
      <c r="F165" s="62"/>
      <c r="G165" s="183"/>
      <c r="H165" s="186"/>
      <c r="I165" s="18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61">
        <v>162.0</v>
      </c>
      <c r="B166" s="165" t="s">
        <v>1947</v>
      </c>
      <c r="C166" s="62">
        <v>1.4116119E7</v>
      </c>
      <c r="D166" s="63" t="s">
        <v>1948</v>
      </c>
      <c r="E166" s="62">
        <v>2016.0</v>
      </c>
      <c r="F166" s="62"/>
      <c r="G166" s="182"/>
      <c r="H166" s="186"/>
      <c r="I166" s="18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61">
        <v>163.0</v>
      </c>
      <c r="B167" s="165" t="s">
        <v>1949</v>
      </c>
      <c r="C167" s="62">
        <v>1.4116053E7</v>
      </c>
      <c r="D167" s="63" t="s">
        <v>1950</v>
      </c>
      <c r="E167" s="62">
        <v>2016.0</v>
      </c>
      <c r="F167" s="62"/>
      <c r="G167" s="182"/>
      <c r="H167" s="186"/>
      <c r="I167" s="18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61">
        <v>164.0</v>
      </c>
      <c r="B168" s="165" t="s">
        <v>1951</v>
      </c>
      <c r="C168" s="62">
        <v>1.18140029E8</v>
      </c>
      <c r="D168" s="63" t="s">
        <v>1952</v>
      </c>
      <c r="E168" s="62">
        <v>2018.0</v>
      </c>
      <c r="F168" s="62"/>
      <c r="G168" s="187"/>
      <c r="H168" s="186"/>
      <c r="I168" s="18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61">
        <v>165.0</v>
      </c>
      <c r="B169" s="165" t="s">
        <v>1953</v>
      </c>
      <c r="C169" s="62">
        <v>1.20140094E8</v>
      </c>
      <c r="D169" s="63" t="s">
        <v>1954</v>
      </c>
      <c r="E169" s="62">
        <v>2020.0</v>
      </c>
      <c r="F169" s="62"/>
      <c r="G169" s="180"/>
      <c r="H169" s="188" t="s">
        <v>1955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61">
        <v>166.0</v>
      </c>
      <c r="B170" s="165" t="s">
        <v>1956</v>
      </c>
      <c r="C170" s="88">
        <v>1.21140096E8</v>
      </c>
      <c r="D170" s="89" t="s">
        <v>1957</v>
      </c>
      <c r="E170" s="61">
        <v>2021.0</v>
      </c>
      <c r="F170" s="61"/>
      <c r="G170" s="180"/>
      <c r="H170" s="189" t="s">
        <v>1958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61">
        <v>167.0</v>
      </c>
      <c r="B171" s="165" t="s">
        <v>1959</v>
      </c>
      <c r="C171" s="62">
        <v>1.20140251E8</v>
      </c>
      <c r="D171" s="63" t="s">
        <v>1960</v>
      </c>
      <c r="E171" s="62">
        <v>2020.0</v>
      </c>
      <c r="F171" s="62"/>
      <c r="G171" s="180"/>
      <c r="H171" s="189" t="s">
        <v>1961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61">
        <v>168.0</v>
      </c>
      <c r="B172" s="190">
        <v>44812.0</v>
      </c>
      <c r="C172" s="62">
        <v>1.4116109E7</v>
      </c>
      <c r="D172" s="63" t="s">
        <v>1962</v>
      </c>
      <c r="E172" s="62">
        <v>2016.0</v>
      </c>
      <c r="F172" s="165"/>
      <c r="G172" s="180"/>
      <c r="H172" s="189" t="s">
        <v>1963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61">
        <v>169.0</v>
      </c>
      <c r="B173" s="191">
        <v>44818.0</v>
      </c>
      <c r="C173" s="94">
        <v>1.22140094E8</v>
      </c>
      <c r="D173" s="95" t="s">
        <v>1964</v>
      </c>
      <c r="E173" s="94">
        <v>2022.0</v>
      </c>
      <c r="F173" s="165"/>
      <c r="G173" s="180"/>
      <c r="H173" s="189" t="s">
        <v>1965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61">
        <v>170.0</v>
      </c>
      <c r="B174" s="191">
        <v>44819.0</v>
      </c>
      <c r="C174" s="62">
        <v>1.4116069E7</v>
      </c>
      <c r="D174" s="63" t="s">
        <v>1966</v>
      </c>
      <c r="E174" s="62">
        <v>2016.0</v>
      </c>
      <c r="F174" s="165"/>
      <c r="G174" s="180"/>
      <c r="H174" s="189" t="s">
        <v>1967</v>
      </c>
      <c r="I174" s="55" t="s">
        <v>1968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61">
        <v>171.0</v>
      </c>
      <c r="B175" s="191">
        <v>44820.0</v>
      </c>
      <c r="C175" s="62">
        <v>1.4117163E7</v>
      </c>
      <c r="D175" s="63" t="s">
        <v>1969</v>
      </c>
      <c r="E175" s="62">
        <v>2017.0</v>
      </c>
      <c r="F175" s="165"/>
      <c r="G175" s="180"/>
      <c r="H175" s="189" t="s">
        <v>1970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61">
        <v>172.0</v>
      </c>
      <c r="B176" s="191">
        <v>44823.0</v>
      </c>
      <c r="C176" s="94">
        <v>1.22140142E8</v>
      </c>
      <c r="D176" s="95" t="s">
        <v>1971</v>
      </c>
      <c r="E176" s="94">
        <v>2022.0</v>
      </c>
      <c r="F176" s="165"/>
      <c r="G176" s="180"/>
      <c r="H176" s="189" t="s">
        <v>1972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61">
        <v>173.0</v>
      </c>
      <c r="B177" s="191">
        <v>44824.0</v>
      </c>
      <c r="C177" s="94">
        <v>1.22140158E8</v>
      </c>
      <c r="D177" s="95" t="s">
        <v>1973</v>
      </c>
      <c r="E177" s="94">
        <v>2022.0</v>
      </c>
      <c r="F177" s="165"/>
      <c r="G177" s="180"/>
      <c r="H177" s="189" t="s">
        <v>1974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61">
        <v>174.0</v>
      </c>
      <c r="B178" s="191">
        <v>44833.0</v>
      </c>
      <c r="C178" s="94">
        <v>1.22140041E8</v>
      </c>
      <c r="D178" s="95" t="s">
        <v>1975</v>
      </c>
      <c r="E178" s="94">
        <v>2022.0</v>
      </c>
      <c r="F178" s="165"/>
      <c r="G178" s="180"/>
      <c r="H178" s="189" t="s">
        <v>1976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61">
        <v>175.0</v>
      </c>
      <c r="B179" s="191">
        <v>44865.0</v>
      </c>
      <c r="C179" s="94">
        <v>1.22140047E8</v>
      </c>
      <c r="D179" s="95" t="s">
        <v>1977</v>
      </c>
      <c r="E179" s="94">
        <v>2022.0</v>
      </c>
      <c r="F179" s="165"/>
      <c r="G179" s="180"/>
      <c r="H179" s="189" t="s">
        <v>1978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61">
        <v>176.0</v>
      </c>
      <c r="B180" s="191">
        <v>44895.0</v>
      </c>
      <c r="C180" s="192">
        <v>1.19140084E8</v>
      </c>
      <c r="D180" s="193" t="s">
        <v>1979</v>
      </c>
      <c r="E180" s="192">
        <v>2019.0</v>
      </c>
      <c r="F180" s="165"/>
      <c r="G180" s="180"/>
      <c r="H180" s="189" t="s">
        <v>1980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61">
        <v>177.0</v>
      </c>
      <c r="B181" s="165" t="s">
        <v>1981</v>
      </c>
      <c r="C181" s="62">
        <v>1.20140115E8</v>
      </c>
      <c r="D181" s="63" t="s">
        <v>1982</v>
      </c>
      <c r="E181" s="62">
        <v>2020.0</v>
      </c>
      <c r="F181" s="165"/>
      <c r="G181" s="1"/>
      <c r="H181" s="189" t="s">
        <v>1983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61">
        <v>178.0</v>
      </c>
      <c r="B182" s="165" t="s">
        <v>1984</v>
      </c>
      <c r="C182" s="62">
        <v>1.4116145E7</v>
      </c>
      <c r="D182" s="63" t="s">
        <v>1985</v>
      </c>
      <c r="E182" s="62">
        <v>2016.0</v>
      </c>
      <c r="F182" s="165"/>
      <c r="G182" s="1"/>
      <c r="H182" s="2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61">
        <v>179.0</v>
      </c>
      <c r="B183" s="190">
        <v>45019.0</v>
      </c>
      <c r="C183" s="94">
        <v>1.22140096E8</v>
      </c>
      <c r="D183" s="95" t="s">
        <v>1986</v>
      </c>
      <c r="E183" s="94">
        <v>2022.0</v>
      </c>
      <c r="F183" s="165"/>
      <c r="G183" s="1"/>
      <c r="H183" s="2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61">
        <v>180.0</v>
      </c>
      <c r="B184" s="165" t="s">
        <v>1987</v>
      </c>
      <c r="C184" s="94">
        <v>1.22140068E8</v>
      </c>
      <c r="D184" s="95" t="s">
        <v>1988</v>
      </c>
      <c r="E184" s="94">
        <v>2022.0</v>
      </c>
      <c r="F184" s="165"/>
      <c r="G184" s="1"/>
      <c r="H184" s="2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61">
        <v>181.0</v>
      </c>
      <c r="B185" s="165"/>
      <c r="C185" s="94">
        <v>1.2214012E8</v>
      </c>
      <c r="D185" s="95" t="s">
        <v>1989</v>
      </c>
      <c r="E185" s="94">
        <v>2022.0</v>
      </c>
      <c r="F185" s="165" t="s">
        <v>1990</v>
      </c>
      <c r="G185" s="1"/>
      <c r="H185" s="2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61">
        <v>182.0</v>
      </c>
      <c r="B186" s="165" t="s">
        <v>1991</v>
      </c>
      <c r="C186" s="62">
        <v>1.4117119E7</v>
      </c>
      <c r="D186" s="63" t="s">
        <v>1992</v>
      </c>
      <c r="E186" s="62">
        <v>2017.0</v>
      </c>
      <c r="F186" s="165"/>
      <c r="G186" s="1"/>
      <c r="H186" s="2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61">
        <v>183.0</v>
      </c>
      <c r="B187" s="165" t="s">
        <v>1991</v>
      </c>
      <c r="C187" s="62">
        <v>1.1814001E8</v>
      </c>
      <c r="D187" s="63" t="s">
        <v>1993</v>
      </c>
      <c r="E187" s="62">
        <v>2018.0</v>
      </c>
      <c r="F187" s="165"/>
      <c r="G187" s="1"/>
      <c r="H187" s="2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61">
        <v>184.0</v>
      </c>
      <c r="B188" s="165" t="s">
        <v>1994</v>
      </c>
      <c r="C188" s="62">
        <v>1.4116115E7</v>
      </c>
      <c r="D188" s="63" t="s">
        <v>1995</v>
      </c>
      <c r="E188" s="62">
        <v>2016.0</v>
      </c>
      <c r="F188" s="165"/>
      <c r="G188" s="1"/>
      <c r="H188" s="2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61">
        <v>185.0</v>
      </c>
      <c r="B189" s="165" t="s">
        <v>1994</v>
      </c>
      <c r="C189" s="62">
        <v>1.4116146E7</v>
      </c>
      <c r="D189" s="63" t="s">
        <v>1996</v>
      </c>
      <c r="E189" s="62">
        <v>2016.0</v>
      </c>
      <c r="F189" s="165"/>
      <c r="G189" s="1"/>
      <c r="H189" s="2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61">
        <v>186.0</v>
      </c>
      <c r="B190" s="61" t="s">
        <v>1997</v>
      </c>
      <c r="C190" s="62">
        <v>1.4116095E7</v>
      </c>
      <c r="D190" s="63" t="s">
        <v>1998</v>
      </c>
      <c r="E190" s="62">
        <v>2016.0</v>
      </c>
      <c r="F190" s="194"/>
      <c r="G190" s="1"/>
      <c r="H190" s="2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61">
        <v>187.0</v>
      </c>
      <c r="B191" s="61" t="s">
        <v>1999</v>
      </c>
      <c r="C191" s="88">
        <v>1.21140065E8</v>
      </c>
      <c r="D191" s="89" t="s">
        <v>2000</v>
      </c>
      <c r="E191" s="61">
        <v>2021.0</v>
      </c>
      <c r="F191" s="194"/>
      <c r="G191" s="1"/>
      <c r="H191" s="2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61">
        <v>188.0</v>
      </c>
      <c r="B192" s="61" t="s">
        <v>2001</v>
      </c>
      <c r="C192" s="88">
        <v>1.21140211E8</v>
      </c>
      <c r="D192" s="89" t="s">
        <v>2002</v>
      </c>
      <c r="E192" s="61">
        <v>2021.0</v>
      </c>
      <c r="F192" s="194"/>
      <c r="G192" s="1"/>
      <c r="H192" s="2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61">
        <v>189.0</v>
      </c>
      <c r="B193" s="195"/>
      <c r="C193" s="62">
        <v>1.20140026E8</v>
      </c>
      <c r="D193" s="63" t="s">
        <v>2003</v>
      </c>
      <c r="E193" s="62">
        <v>2020.0</v>
      </c>
      <c r="F193" s="196" t="s">
        <v>2004</v>
      </c>
      <c r="G193" s="1"/>
      <c r="H193" s="2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61">
        <v>190.0</v>
      </c>
      <c r="B194" s="195"/>
      <c r="C194" s="62">
        <v>1.20140054E8</v>
      </c>
      <c r="D194" s="63" t="s">
        <v>2005</v>
      </c>
      <c r="E194" s="62">
        <v>2020.0</v>
      </c>
      <c r="F194" s="66"/>
      <c r="G194" s="1"/>
      <c r="H194" s="2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61">
        <v>191.0</v>
      </c>
      <c r="B195" s="195"/>
      <c r="C195" s="62">
        <v>1.20140195E8</v>
      </c>
      <c r="D195" s="63" t="s">
        <v>2006</v>
      </c>
      <c r="E195" s="62">
        <v>2020.0</v>
      </c>
      <c r="F195" s="66"/>
      <c r="G195" s="1"/>
      <c r="H195" s="2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61">
        <v>192.0</v>
      </c>
      <c r="B196" s="195"/>
      <c r="C196" s="62">
        <v>1.2014023E8</v>
      </c>
      <c r="D196" s="63" t="s">
        <v>2007</v>
      </c>
      <c r="E196" s="62">
        <v>2020.0</v>
      </c>
      <c r="F196" s="66"/>
      <c r="G196" s="1"/>
      <c r="H196" s="2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61">
        <v>193.0</v>
      </c>
      <c r="B197" s="195"/>
      <c r="C197" s="62">
        <v>1.20140252E8</v>
      </c>
      <c r="D197" s="63" t="s">
        <v>2008</v>
      </c>
      <c r="E197" s="62">
        <v>2020.0</v>
      </c>
      <c r="F197" s="66"/>
      <c r="G197" s="1"/>
      <c r="H197" s="2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61">
        <v>194.0</v>
      </c>
      <c r="B198" s="195"/>
      <c r="C198" s="88">
        <v>1.21140036E8</v>
      </c>
      <c r="D198" s="89" t="s">
        <v>2009</v>
      </c>
      <c r="E198" s="61">
        <v>2021.0</v>
      </c>
      <c r="F198" s="66"/>
      <c r="G198" s="1"/>
      <c r="H198" s="2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61">
        <v>195.0</v>
      </c>
      <c r="B199" s="195"/>
      <c r="C199" s="88">
        <v>1.2114004E8</v>
      </c>
      <c r="D199" s="89" t="s">
        <v>2010</v>
      </c>
      <c r="E199" s="61">
        <v>2021.0</v>
      </c>
      <c r="F199" s="66"/>
      <c r="G199" s="1"/>
      <c r="H199" s="2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61">
        <v>196.0</v>
      </c>
      <c r="B200" s="195"/>
      <c r="C200" s="88">
        <v>1.21140198E8</v>
      </c>
      <c r="D200" s="89" t="s">
        <v>2011</v>
      </c>
      <c r="E200" s="61">
        <v>2021.0</v>
      </c>
      <c r="F200" s="66"/>
      <c r="G200" s="1"/>
      <c r="H200" s="2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61">
        <v>197.0</v>
      </c>
      <c r="B201" s="195"/>
      <c r="C201" s="88">
        <v>1.21140209E8</v>
      </c>
      <c r="D201" s="89" t="s">
        <v>2012</v>
      </c>
      <c r="E201" s="61">
        <v>2021.0</v>
      </c>
      <c r="F201" s="66"/>
      <c r="G201" s="1"/>
      <c r="H201" s="2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61">
        <v>198.0</v>
      </c>
      <c r="B202" s="195"/>
      <c r="C202" s="88">
        <v>1.21140231E8</v>
      </c>
      <c r="D202" s="89" t="s">
        <v>2013</v>
      </c>
      <c r="E202" s="61">
        <v>2021.0</v>
      </c>
      <c r="F202" s="66"/>
      <c r="G202" s="1"/>
      <c r="H202" s="2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61">
        <v>199.0</v>
      </c>
      <c r="B203" s="195"/>
      <c r="C203" s="94">
        <v>1.22140188E8</v>
      </c>
      <c r="D203" s="95" t="s">
        <v>2014</v>
      </c>
      <c r="E203" s="94">
        <v>2022.0</v>
      </c>
      <c r="F203" s="66"/>
      <c r="G203" s="1"/>
      <c r="H203" s="2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61">
        <v>200.0</v>
      </c>
      <c r="B204" s="195"/>
      <c r="C204" s="94">
        <v>1.22140204E8</v>
      </c>
      <c r="D204" s="95" t="s">
        <v>2015</v>
      </c>
      <c r="E204" s="94">
        <v>2022.0</v>
      </c>
      <c r="F204" s="66"/>
      <c r="G204" s="1"/>
      <c r="H204" s="2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61">
        <v>201.0</v>
      </c>
      <c r="B205" s="195"/>
      <c r="C205" s="88">
        <v>1.21140104E8</v>
      </c>
      <c r="D205" s="89" t="s">
        <v>2016</v>
      </c>
      <c r="E205" s="61">
        <v>2021.0</v>
      </c>
      <c r="F205" s="20"/>
      <c r="G205" s="1"/>
      <c r="H205" s="2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61">
        <v>202.0</v>
      </c>
      <c r="B206" s="61" t="s">
        <v>2017</v>
      </c>
      <c r="C206" s="94">
        <v>1.22140214E8</v>
      </c>
      <c r="D206" s="95" t="s">
        <v>2018</v>
      </c>
      <c r="E206" s="94">
        <v>2022.0</v>
      </c>
      <c r="F206" s="194"/>
      <c r="G206" s="1"/>
      <c r="H206" s="2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61">
        <v>203.0</v>
      </c>
      <c r="B207" s="61" t="s">
        <v>2019</v>
      </c>
      <c r="C207" s="94">
        <v>1.22140226E8</v>
      </c>
      <c r="D207" s="95" t="s">
        <v>2020</v>
      </c>
      <c r="E207" s="94">
        <v>2022.0</v>
      </c>
      <c r="F207" s="194"/>
      <c r="G207" s="1"/>
      <c r="H207" s="2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61">
        <v>204.0</v>
      </c>
      <c r="B208" s="61" t="s">
        <v>2019</v>
      </c>
      <c r="C208" s="94">
        <v>1.2214023E8</v>
      </c>
      <c r="D208" s="95" t="s">
        <v>2021</v>
      </c>
      <c r="E208" s="94">
        <v>2022.0</v>
      </c>
      <c r="F208" s="194"/>
      <c r="G208" s="1"/>
      <c r="H208" s="2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61">
        <v>205.0</v>
      </c>
      <c r="B209" s="61" t="s">
        <v>2022</v>
      </c>
      <c r="C209" s="97">
        <v>1.23140059E8</v>
      </c>
      <c r="D209" s="98" t="s">
        <v>2023</v>
      </c>
      <c r="E209" s="97">
        <v>2023.0</v>
      </c>
      <c r="F209" s="194"/>
      <c r="G209" s="1"/>
      <c r="H209" s="2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61">
        <v>206.0</v>
      </c>
      <c r="B210" s="61" t="s">
        <v>2024</v>
      </c>
      <c r="C210" s="94">
        <v>1.22140225E8</v>
      </c>
      <c r="D210" s="95" t="s">
        <v>2025</v>
      </c>
      <c r="E210" s="94">
        <v>2022.0</v>
      </c>
      <c r="F210" s="194"/>
      <c r="G210" s="1"/>
      <c r="H210" s="2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61">
        <v>207.0</v>
      </c>
      <c r="B211" s="61" t="s">
        <v>2026</v>
      </c>
      <c r="C211" s="88">
        <v>1.21140064E8</v>
      </c>
      <c r="D211" s="89" t="s">
        <v>2027</v>
      </c>
      <c r="E211" s="61">
        <v>2021.0</v>
      </c>
      <c r="F211" s="194"/>
      <c r="G211" s="1"/>
      <c r="H211" s="2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61">
        <v>208.0</v>
      </c>
      <c r="B212" s="115" t="s">
        <v>2028</v>
      </c>
      <c r="C212" s="197">
        <v>1.23140158E8</v>
      </c>
      <c r="D212" s="198" t="s">
        <v>2029</v>
      </c>
      <c r="E212" s="197">
        <v>2023.0</v>
      </c>
      <c r="F212" s="199" t="s">
        <v>2030</v>
      </c>
      <c r="G212" s="1"/>
      <c r="H212" s="2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61">
        <v>209.0</v>
      </c>
      <c r="B213" s="115" t="s">
        <v>2028</v>
      </c>
      <c r="C213" s="62">
        <v>1.4117068E7</v>
      </c>
      <c r="D213" s="63" t="s">
        <v>2031</v>
      </c>
      <c r="E213" s="62">
        <v>2017.0</v>
      </c>
      <c r="F213" s="200"/>
      <c r="G213" s="1"/>
      <c r="H213" s="2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61">
        <v>210.0</v>
      </c>
      <c r="B214" s="201" t="s">
        <v>50</v>
      </c>
      <c r="C214" s="94">
        <v>1.22140227E8</v>
      </c>
      <c r="D214" s="95" t="s">
        <v>2032</v>
      </c>
      <c r="E214" s="94">
        <v>2022.0</v>
      </c>
      <c r="F214" s="200"/>
      <c r="G214" s="1"/>
      <c r="H214" s="167" t="s">
        <v>1781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61">
        <v>211.0</v>
      </c>
      <c r="B215" s="66"/>
      <c r="C215" s="94">
        <v>1.22140228E8</v>
      </c>
      <c r="D215" s="95" t="s">
        <v>2033</v>
      </c>
      <c r="E215" s="94">
        <v>2022.0</v>
      </c>
      <c r="F215" s="200"/>
      <c r="G215" s="1"/>
      <c r="H215" s="167" t="s">
        <v>1781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61">
        <v>212.0</v>
      </c>
      <c r="B216" s="66"/>
      <c r="C216" s="94">
        <v>1.22140229E8</v>
      </c>
      <c r="D216" s="95" t="s">
        <v>2034</v>
      </c>
      <c r="E216" s="94">
        <v>2022.0</v>
      </c>
      <c r="F216" s="200"/>
      <c r="G216" s="1"/>
      <c r="H216" s="167" t="s">
        <v>1781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61">
        <v>213.0</v>
      </c>
      <c r="B217" s="20"/>
      <c r="C217" s="94">
        <v>1.22140091E8</v>
      </c>
      <c r="D217" s="95" t="s">
        <v>2035</v>
      </c>
      <c r="E217" s="94">
        <v>2022.0</v>
      </c>
      <c r="F217" s="200"/>
      <c r="G217" s="1"/>
      <c r="H217" s="167" t="s">
        <v>1781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153"/>
      <c r="B218" s="153"/>
      <c r="C218" s="153"/>
      <c r="D218" s="101"/>
      <c r="E218" s="5"/>
      <c r="F218" s="5"/>
      <c r="G218" s="1"/>
      <c r="H218" s="2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153"/>
      <c r="B219" s="153"/>
      <c r="C219" s="153"/>
      <c r="D219" s="101"/>
      <c r="E219" s="5"/>
      <c r="F219" s="5"/>
      <c r="G219" s="1"/>
      <c r="H219" s="2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153"/>
      <c r="B220" s="153"/>
      <c r="C220" s="153"/>
      <c r="D220" s="101"/>
      <c r="E220" s="5"/>
      <c r="F220" s="5"/>
      <c r="G220" s="1"/>
      <c r="H220" s="2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153"/>
      <c r="B221" s="153"/>
      <c r="C221" s="153"/>
      <c r="D221" s="101"/>
      <c r="E221" s="5"/>
      <c r="F221" s="5"/>
      <c r="G221" s="1"/>
      <c r="H221" s="2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153"/>
      <c r="B222" s="153"/>
      <c r="C222" s="153"/>
      <c r="D222" s="101"/>
      <c r="E222" s="5"/>
      <c r="F222" s="5"/>
      <c r="G222" s="1"/>
      <c r="H222" s="2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153"/>
      <c r="B223" s="153"/>
      <c r="C223" s="153"/>
      <c r="D223" s="101"/>
      <c r="E223" s="5"/>
      <c r="F223" s="5"/>
      <c r="G223" s="1"/>
      <c r="H223" s="2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153"/>
      <c r="B224" s="153"/>
      <c r="C224" s="153"/>
      <c r="D224" s="101"/>
      <c r="E224" s="5"/>
      <c r="F224" s="5"/>
      <c r="G224" s="1"/>
      <c r="H224" s="2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153"/>
      <c r="B225" s="153"/>
      <c r="C225" s="153"/>
      <c r="D225" s="101"/>
      <c r="E225" s="5"/>
      <c r="F225" s="5"/>
      <c r="G225" s="1"/>
      <c r="H225" s="2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153"/>
      <c r="B226" s="153"/>
      <c r="C226" s="153"/>
      <c r="D226" s="101"/>
      <c r="E226" s="5"/>
      <c r="F226" s="5"/>
      <c r="G226" s="1"/>
      <c r="H226" s="2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153"/>
      <c r="B227" s="153"/>
      <c r="C227" s="153"/>
      <c r="D227" s="101"/>
      <c r="E227" s="5"/>
      <c r="F227" s="5"/>
      <c r="G227" s="1"/>
      <c r="H227" s="2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153"/>
      <c r="B228" s="153"/>
      <c r="C228" s="153"/>
      <c r="D228" s="101"/>
      <c r="E228" s="5"/>
      <c r="F228" s="5"/>
      <c r="G228" s="1"/>
      <c r="H228" s="2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153"/>
      <c r="B229" s="153"/>
      <c r="C229" s="153"/>
      <c r="D229" s="101"/>
      <c r="E229" s="5"/>
      <c r="F229" s="5"/>
      <c r="G229" s="1"/>
      <c r="H229" s="2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153"/>
      <c r="B230" s="153"/>
      <c r="C230" s="153"/>
      <c r="D230" s="101"/>
      <c r="E230" s="5"/>
      <c r="F230" s="5"/>
      <c r="G230" s="1"/>
      <c r="H230" s="2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153"/>
      <c r="B231" s="153"/>
      <c r="C231" s="153"/>
      <c r="D231" s="101"/>
      <c r="E231" s="5"/>
      <c r="F231" s="5"/>
      <c r="G231" s="1"/>
      <c r="H231" s="2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153"/>
      <c r="B232" s="153"/>
      <c r="C232" s="153"/>
      <c r="D232" s="101"/>
      <c r="E232" s="5"/>
      <c r="F232" s="5"/>
      <c r="G232" s="1"/>
      <c r="H232" s="2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153"/>
      <c r="B233" s="153"/>
      <c r="C233" s="153"/>
      <c r="D233" s="101"/>
      <c r="E233" s="5"/>
      <c r="F233" s="5"/>
      <c r="G233" s="1"/>
      <c r="H233" s="2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153"/>
      <c r="B234" s="153"/>
      <c r="C234" s="153"/>
      <c r="D234" s="101"/>
      <c r="E234" s="5"/>
      <c r="F234" s="5"/>
      <c r="G234" s="1"/>
      <c r="H234" s="2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153"/>
      <c r="B235" s="153"/>
      <c r="C235" s="153"/>
      <c r="D235" s="101"/>
      <c r="E235" s="5"/>
      <c r="F235" s="5"/>
      <c r="G235" s="1"/>
      <c r="H235" s="2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153"/>
      <c r="B236" s="153"/>
      <c r="C236" s="153"/>
      <c r="D236" s="101"/>
      <c r="E236" s="5"/>
      <c r="F236" s="5"/>
      <c r="G236" s="1"/>
      <c r="H236" s="2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153"/>
      <c r="B237" s="153"/>
      <c r="C237" s="153"/>
      <c r="D237" s="101"/>
      <c r="E237" s="5"/>
      <c r="F237" s="5"/>
      <c r="G237" s="1"/>
      <c r="H237" s="2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153"/>
      <c r="B238" s="153"/>
      <c r="C238" s="153"/>
      <c r="D238" s="101"/>
      <c r="E238" s="5"/>
      <c r="F238" s="5"/>
      <c r="G238" s="1"/>
      <c r="H238" s="2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153"/>
      <c r="B239" s="153"/>
      <c r="C239" s="153"/>
      <c r="D239" s="101"/>
      <c r="E239" s="5"/>
      <c r="F239" s="5"/>
      <c r="G239" s="1"/>
      <c r="H239" s="2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153"/>
      <c r="B240" s="153"/>
      <c r="C240" s="153"/>
      <c r="D240" s="101"/>
      <c r="E240" s="5"/>
      <c r="F240" s="5"/>
      <c r="G240" s="1"/>
      <c r="H240" s="2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153"/>
      <c r="B241" s="153"/>
      <c r="C241" s="153"/>
      <c r="D241" s="101"/>
      <c r="E241" s="5"/>
      <c r="F241" s="5"/>
      <c r="G241" s="1"/>
      <c r="H241" s="2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153"/>
      <c r="B242" s="153"/>
      <c r="C242" s="153"/>
      <c r="D242" s="101"/>
      <c r="E242" s="5"/>
      <c r="F242" s="5"/>
      <c r="G242" s="1"/>
      <c r="H242" s="2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153"/>
      <c r="B243" s="153"/>
      <c r="C243" s="153"/>
      <c r="D243" s="101"/>
      <c r="E243" s="5"/>
      <c r="F243" s="5"/>
      <c r="G243" s="1"/>
      <c r="H243" s="2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153"/>
      <c r="B244" s="153"/>
      <c r="C244" s="153"/>
      <c r="D244" s="101"/>
      <c r="E244" s="5"/>
      <c r="F244" s="5"/>
      <c r="G244" s="1"/>
      <c r="H244" s="2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153"/>
      <c r="B245" s="153"/>
      <c r="C245" s="153"/>
      <c r="D245" s="101"/>
      <c r="E245" s="5"/>
      <c r="F245" s="5"/>
      <c r="G245" s="1"/>
      <c r="H245" s="2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153"/>
      <c r="B246" s="153"/>
      <c r="C246" s="153"/>
      <c r="D246" s="101"/>
      <c r="E246" s="5"/>
      <c r="F246" s="5"/>
      <c r="G246" s="1"/>
      <c r="H246" s="2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153"/>
      <c r="B247" s="153"/>
      <c r="C247" s="153"/>
      <c r="D247" s="101"/>
      <c r="E247" s="5"/>
      <c r="F247" s="5"/>
      <c r="G247" s="1"/>
      <c r="H247" s="2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153"/>
      <c r="B248" s="153"/>
      <c r="C248" s="153"/>
      <c r="D248" s="101"/>
      <c r="E248" s="5"/>
      <c r="F248" s="5"/>
      <c r="G248" s="1"/>
      <c r="H248" s="2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153"/>
      <c r="B249" s="153"/>
      <c r="C249" s="153"/>
      <c r="D249" s="101"/>
      <c r="E249" s="5"/>
      <c r="F249" s="5"/>
      <c r="G249" s="1"/>
      <c r="H249" s="2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153"/>
      <c r="B250" s="153"/>
      <c r="C250" s="153"/>
      <c r="D250" s="101"/>
      <c r="E250" s="5"/>
      <c r="F250" s="5"/>
      <c r="G250" s="1"/>
      <c r="H250" s="2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153"/>
      <c r="B251" s="153"/>
      <c r="C251" s="153"/>
      <c r="D251" s="101"/>
      <c r="E251" s="5"/>
      <c r="F251" s="5"/>
      <c r="G251" s="1"/>
      <c r="H251" s="2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153"/>
      <c r="B252" s="153"/>
      <c r="C252" s="153"/>
      <c r="D252" s="101"/>
      <c r="E252" s="5"/>
      <c r="F252" s="5"/>
      <c r="G252" s="1"/>
      <c r="H252" s="2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153"/>
      <c r="B253" s="153"/>
      <c r="C253" s="153"/>
      <c r="D253" s="101"/>
      <c r="E253" s="5"/>
      <c r="F253" s="5"/>
      <c r="G253" s="1"/>
      <c r="H253" s="2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153"/>
      <c r="B254" s="153"/>
      <c r="C254" s="153"/>
      <c r="D254" s="101"/>
      <c r="E254" s="5"/>
      <c r="F254" s="5"/>
      <c r="G254" s="1"/>
      <c r="H254" s="2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153"/>
      <c r="B255" s="153"/>
      <c r="C255" s="153"/>
      <c r="D255" s="101"/>
      <c r="E255" s="5"/>
      <c r="F255" s="5"/>
      <c r="G255" s="1"/>
      <c r="H255" s="2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153"/>
      <c r="B256" s="153"/>
      <c r="C256" s="153"/>
      <c r="D256" s="101"/>
      <c r="E256" s="5"/>
      <c r="F256" s="5"/>
      <c r="G256" s="1"/>
      <c r="H256" s="2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153"/>
      <c r="B257" s="153"/>
      <c r="C257" s="153"/>
      <c r="D257" s="101"/>
      <c r="E257" s="5"/>
      <c r="F257" s="5"/>
      <c r="G257" s="1"/>
      <c r="H257" s="2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153"/>
      <c r="B258" s="153"/>
      <c r="C258" s="153"/>
      <c r="D258" s="101"/>
      <c r="E258" s="5"/>
      <c r="F258" s="5"/>
      <c r="G258" s="1"/>
      <c r="H258" s="2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153"/>
      <c r="B259" s="153"/>
      <c r="C259" s="153"/>
      <c r="D259" s="101"/>
      <c r="E259" s="5"/>
      <c r="F259" s="5"/>
      <c r="G259" s="1"/>
      <c r="H259" s="2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153"/>
      <c r="B260" s="153"/>
      <c r="C260" s="153"/>
      <c r="D260" s="101"/>
      <c r="E260" s="5"/>
      <c r="F260" s="5"/>
      <c r="G260" s="1"/>
      <c r="H260" s="2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153"/>
      <c r="B261" s="153"/>
      <c r="C261" s="153"/>
      <c r="D261" s="101"/>
      <c r="E261" s="5"/>
      <c r="F261" s="5"/>
      <c r="G261" s="1"/>
      <c r="H261" s="2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153"/>
      <c r="B262" s="153"/>
      <c r="C262" s="153"/>
      <c r="D262" s="101"/>
      <c r="E262" s="5"/>
      <c r="F262" s="5"/>
      <c r="G262" s="1"/>
      <c r="H262" s="2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153"/>
      <c r="B263" s="153"/>
      <c r="C263" s="153"/>
      <c r="D263" s="101"/>
      <c r="E263" s="5"/>
      <c r="F263" s="5"/>
      <c r="G263" s="1"/>
      <c r="H263" s="2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153"/>
      <c r="B264" s="153"/>
      <c r="C264" s="153"/>
      <c r="D264" s="101"/>
      <c r="E264" s="5"/>
      <c r="F264" s="5"/>
      <c r="G264" s="1"/>
      <c r="H264" s="2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153"/>
      <c r="B265" s="153"/>
      <c r="C265" s="153"/>
      <c r="D265" s="101"/>
      <c r="E265" s="5"/>
      <c r="F265" s="5"/>
      <c r="G265" s="1"/>
      <c r="H265" s="2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153"/>
      <c r="B266" s="153"/>
      <c r="C266" s="153"/>
      <c r="D266" s="101"/>
      <c r="E266" s="5"/>
      <c r="F266" s="5"/>
      <c r="G266" s="1"/>
      <c r="H266" s="2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153"/>
      <c r="B267" s="153"/>
      <c r="C267" s="153"/>
      <c r="D267" s="101"/>
      <c r="E267" s="5"/>
      <c r="F267" s="5"/>
      <c r="G267" s="1"/>
      <c r="H267" s="2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153"/>
      <c r="B268" s="153"/>
      <c r="C268" s="153"/>
      <c r="D268" s="101"/>
      <c r="E268" s="5"/>
      <c r="F268" s="5"/>
      <c r="G268" s="1"/>
      <c r="H268" s="2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153"/>
      <c r="B269" s="153"/>
      <c r="C269" s="153"/>
      <c r="D269" s="101"/>
      <c r="E269" s="5"/>
      <c r="F269" s="5"/>
      <c r="G269" s="1"/>
      <c r="H269" s="2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153"/>
      <c r="B270" s="153"/>
      <c r="C270" s="153"/>
      <c r="D270" s="101"/>
      <c r="E270" s="5"/>
      <c r="F270" s="5"/>
      <c r="G270" s="1"/>
      <c r="H270" s="2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153"/>
      <c r="B271" s="153"/>
      <c r="C271" s="153"/>
      <c r="D271" s="101"/>
      <c r="E271" s="5"/>
      <c r="F271" s="5"/>
      <c r="G271" s="1"/>
      <c r="H271" s="2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153"/>
      <c r="B272" s="153"/>
      <c r="C272" s="153"/>
      <c r="D272" s="101"/>
      <c r="E272" s="5"/>
      <c r="F272" s="5"/>
      <c r="G272" s="1"/>
      <c r="H272" s="2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153"/>
      <c r="B273" s="153"/>
      <c r="C273" s="153"/>
      <c r="D273" s="101"/>
      <c r="E273" s="5"/>
      <c r="F273" s="5"/>
      <c r="G273" s="1"/>
      <c r="H273" s="2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153"/>
      <c r="B274" s="153"/>
      <c r="C274" s="153"/>
      <c r="D274" s="101"/>
      <c r="E274" s="5"/>
      <c r="F274" s="5"/>
      <c r="G274" s="1"/>
      <c r="H274" s="2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153"/>
      <c r="B275" s="153"/>
      <c r="C275" s="153"/>
      <c r="D275" s="101"/>
      <c r="E275" s="5"/>
      <c r="F275" s="5"/>
      <c r="G275" s="1"/>
      <c r="H275" s="2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153"/>
      <c r="B276" s="153"/>
      <c r="C276" s="153"/>
      <c r="D276" s="101"/>
      <c r="E276" s="5"/>
      <c r="F276" s="5"/>
      <c r="G276" s="1"/>
      <c r="H276" s="2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153"/>
      <c r="B277" s="153"/>
      <c r="C277" s="153"/>
      <c r="D277" s="101"/>
      <c r="E277" s="5"/>
      <c r="F277" s="5"/>
      <c r="G277" s="1"/>
      <c r="H277" s="2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153"/>
      <c r="B278" s="153"/>
      <c r="C278" s="153"/>
      <c r="D278" s="101"/>
      <c r="E278" s="5"/>
      <c r="F278" s="5"/>
      <c r="G278" s="1"/>
      <c r="H278" s="2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153"/>
      <c r="B279" s="153"/>
      <c r="C279" s="153"/>
      <c r="D279" s="101"/>
      <c r="E279" s="5"/>
      <c r="F279" s="5"/>
      <c r="G279" s="1"/>
      <c r="H279" s="2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153"/>
      <c r="B280" s="153"/>
      <c r="C280" s="153"/>
      <c r="D280" s="101"/>
      <c r="E280" s="5"/>
      <c r="F280" s="5"/>
      <c r="G280" s="1"/>
      <c r="H280" s="2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153"/>
      <c r="B281" s="153"/>
      <c r="C281" s="153"/>
      <c r="D281" s="101"/>
      <c r="E281" s="5"/>
      <c r="F281" s="5"/>
      <c r="G281" s="1"/>
      <c r="H281" s="2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153"/>
      <c r="B282" s="153"/>
      <c r="C282" s="153"/>
      <c r="D282" s="101"/>
      <c r="E282" s="5"/>
      <c r="F282" s="5"/>
      <c r="G282" s="1"/>
      <c r="H282" s="2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153"/>
      <c r="B283" s="153"/>
      <c r="C283" s="153"/>
      <c r="D283" s="101"/>
      <c r="E283" s="5"/>
      <c r="F283" s="5"/>
      <c r="G283" s="1"/>
      <c r="H283" s="2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153"/>
      <c r="B284" s="153"/>
      <c r="C284" s="153"/>
      <c r="D284" s="101"/>
      <c r="E284" s="5"/>
      <c r="F284" s="5"/>
      <c r="G284" s="1"/>
      <c r="H284" s="2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153"/>
      <c r="B285" s="153"/>
      <c r="C285" s="153"/>
      <c r="D285" s="101"/>
      <c r="E285" s="5"/>
      <c r="F285" s="5"/>
      <c r="G285" s="1"/>
      <c r="H285" s="2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153"/>
      <c r="B286" s="153"/>
      <c r="C286" s="153"/>
      <c r="D286" s="101"/>
      <c r="E286" s="5"/>
      <c r="F286" s="5"/>
      <c r="G286" s="1"/>
      <c r="H286" s="2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153"/>
      <c r="B287" s="153"/>
      <c r="C287" s="153"/>
      <c r="D287" s="101"/>
      <c r="E287" s="5"/>
      <c r="F287" s="5"/>
      <c r="G287" s="1"/>
      <c r="H287" s="2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153"/>
      <c r="B288" s="153"/>
      <c r="C288" s="153"/>
      <c r="D288" s="101"/>
      <c r="E288" s="5"/>
      <c r="F288" s="5"/>
      <c r="G288" s="1"/>
      <c r="H288" s="2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153"/>
      <c r="B289" s="153"/>
      <c r="C289" s="153"/>
      <c r="D289" s="101"/>
      <c r="E289" s="5"/>
      <c r="F289" s="5"/>
      <c r="G289" s="1"/>
      <c r="H289" s="2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153"/>
      <c r="B290" s="153"/>
      <c r="C290" s="153"/>
      <c r="D290" s="101"/>
      <c r="E290" s="5"/>
      <c r="F290" s="5"/>
      <c r="G290" s="1"/>
      <c r="H290" s="2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153"/>
      <c r="B291" s="153"/>
      <c r="C291" s="153"/>
      <c r="D291" s="101"/>
      <c r="E291" s="5"/>
      <c r="F291" s="5"/>
      <c r="G291" s="1"/>
      <c r="H291" s="2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153"/>
      <c r="B292" s="153"/>
      <c r="C292" s="153"/>
      <c r="D292" s="101"/>
      <c r="E292" s="5"/>
      <c r="F292" s="5"/>
      <c r="G292" s="1"/>
      <c r="H292" s="2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153"/>
      <c r="B293" s="153"/>
      <c r="C293" s="153"/>
      <c r="D293" s="101"/>
      <c r="E293" s="5"/>
      <c r="F293" s="5"/>
      <c r="G293" s="1"/>
      <c r="H293" s="2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153"/>
      <c r="B294" s="153"/>
      <c r="C294" s="153"/>
      <c r="D294" s="101"/>
      <c r="E294" s="5"/>
      <c r="F294" s="5"/>
      <c r="G294" s="1"/>
      <c r="H294" s="2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153"/>
      <c r="B295" s="153"/>
      <c r="C295" s="153"/>
      <c r="D295" s="101"/>
      <c r="E295" s="5"/>
      <c r="F295" s="5"/>
      <c r="G295" s="1"/>
      <c r="H295" s="2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153"/>
      <c r="B296" s="153"/>
      <c r="C296" s="153"/>
      <c r="D296" s="101"/>
      <c r="E296" s="5"/>
      <c r="F296" s="5"/>
      <c r="G296" s="1"/>
      <c r="H296" s="2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153"/>
      <c r="B297" s="153"/>
      <c r="C297" s="153"/>
      <c r="D297" s="101"/>
      <c r="E297" s="5"/>
      <c r="F297" s="5"/>
      <c r="G297" s="1"/>
      <c r="H297" s="2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153"/>
      <c r="B298" s="153"/>
      <c r="C298" s="153"/>
      <c r="D298" s="101"/>
      <c r="E298" s="5"/>
      <c r="F298" s="5"/>
      <c r="G298" s="1"/>
      <c r="H298" s="2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153"/>
      <c r="B299" s="153"/>
      <c r="C299" s="153"/>
      <c r="D299" s="101"/>
      <c r="E299" s="5"/>
      <c r="F299" s="5"/>
      <c r="G299" s="1"/>
      <c r="H299" s="2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153"/>
      <c r="B300" s="153"/>
      <c r="C300" s="153"/>
      <c r="D300" s="101"/>
      <c r="E300" s="5"/>
      <c r="F300" s="5"/>
      <c r="G300" s="1"/>
      <c r="H300" s="2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153"/>
      <c r="B301" s="153"/>
      <c r="C301" s="153"/>
      <c r="D301" s="101"/>
      <c r="E301" s="5"/>
      <c r="F301" s="5"/>
      <c r="G301" s="1"/>
      <c r="H301" s="2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153"/>
      <c r="B302" s="153"/>
      <c r="C302" s="153"/>
      <c r="D302" s="101"/>
      <c r="E302" s="5"/>
      <c r="F302" s="5"/>
      <c r="G302" s="1"/>
      <c r="H302" s="2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153"/>
      <c r="B303" s="153"/>
      <c r="C303" s="153"/>
      <c r="D303" s="101"/>
      <c r="E303" s="5"/>
      <c r="F303" s="5"/>
      <c r="G303" s="1"/>
      <c r="H303" s="2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153"/>
      <c r="B304" s="153"/>
      <c r="C304" s="153"/>
      <c r="D304" s="101"/>
      <c r="E304" s="5"/>
      <c r="F304" s="5"/>
      <c r="G304" s="1"/>
      <c r="H304" s="2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153"/>
      <c r="B305" s="153"/>
      <c r="C305" s="153"/>
      <c r="D305" s="101"/>
      <c r="E305" s="5"/>
      <c r="F305" s="5"/>
      <c r="G305" s="1"/>
      <c r="H305" s="2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153"/>
      <c r="B306" s="153"/>
      <c r="C306" s="153"/>
      <c r="D306" s="101"/>
      <c r="E306" s="5"/>
      <c r="F306" s="5"/>
      <c r="G306" s="1"/>
      <c r="H306" s="2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153"/>
      <c r="B307" s="153"/>
      <c r="C307" s="153"/>
      <c r="D307" s="101"/>
      <c r="E307" s="5"/>
      <c r="F307" s="5"/>
      <c r="G307" s="1"/>
      <c r="H307" s="2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153"/>
      <c r="B308" s="153"/>
      <c r="C308" s="153"/>
      <c r="D308" s="101"/>
      <c r="E308" s="5"/>
      <c r="F308" s="5"/>
      <c r="G308" s="1"/>
      <c r="H308" s="2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153"/>
      <c r="B309" s="153"/>
      <c r="C309" s="153"/>
      <c r="D309" s="101"/>
      <c r="E309" s="5"/>
      <c r="F309" s="5"/>
      <c r="G309" s="1"/>
      <c r="H309" s="2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153"/>
      <c r="B310" s="153"/>
      <c r="C310" s="153"/>
      <c r="D310" s="101"/>
      <c r="E310" s="5"/>
      <c r="F310" s="5"/>
      <c r="G310" s="1"/>
      <c r="H310" s="2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153"/>
      <c r="B311" s="153"/>
      <c r="C311" s="153"/>
      <c r="D311" s="101"/>
      <c r="E311" s="5"/>
      <c r="F311" s="5"/>
      <c r="G311" s="1"/>
      <c r="H311" s="2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153"/>
      <c r="B312" s="153"/>
      <c r="C312" s="153"/>
      <c r="D312" s="101"/>
      <c r="E312" s="5"/>
      <c r="F312" s="5"/>
      <c r="G312" s="1"/>
      <c r="H312" s="2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153"/>
      <c r="B313" s="153"/>
      <c r="C313" s="153"/>
      <c r="D313" s="101"/>
      <c r="E313" s="5"/>
      <c r="F313" s="5"/>
      <c r="G313" s="1"/>
      <c r="H313" s="2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153"/>
      <c r="B314" s="153"/>
      <c r="C314" s="153"/>
      <c r="D314" s="101"/>
      <c r="E314" s="5"/>
      <c r="F314" s="5"/>
      <c r="G314" s="1"/>
      <c r="H314" s="2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153"/>
      <c r="B315" s="153"/>
      <c r="C315" s="153"/>
      <c r="D315" s="101"/>
      <c r="E315" s="5"/>
      <c r="F315" s="5"/>
      <c r="G315" s="1"/>
      <c r="H315" s="2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153"/>
      <c r="B316" s="153"/>
      <c r="C316" s="153"/>
      <c r="D316" s="101"/>
      <c r="E316" s="5"/>
      <c r="F316" s="5"/>
      <c r="G316" s="1"/>
      <c r="H316" s="2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153"/>
      <c r="B317" s="153"/>
      <c r="C317" s="153"/>
      <c r="D317" s="101"/>
      <c r="E317" s="5"/>
      <c r="F317" s="5"/>
      <c r="G317" s="1"/>
      <c r="H317" s="2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153"/>
      <c r="B318" s="153"/>
      <c r="C318" s="153"/>
      <c r="D318" s="101"/>
      <c r="E318" s="5"/>
      <c r="F318" s="5"/>
      <c r="G318" s="1"/>
      <c r="H318" s="2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153"/>
      <c r="B319" s="153"/>
      <c r="C319" s="153"/>
      <c r="D319" s="101"/>
      <c r="E319" s="5"/>
      <c r="F319" s="5"/>
      <c r="G319" s="1"/>
      <c r="H319" s="2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153"/>
      <c r="B320" s="153"/>
      <c r="C320" s="153"/>
      <c r="D320" s="101"/>
      <c r="E320" s="5"/>
      <c r="F320" s="5"/>
      <c r="G320" s="1"/>
      <c r="H320" s="2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153"/>
      <c r="B321" s="153"/>
      <c r="C321" s="153"/>
      <c r="D321" s="101"/>
      <c r="E321" s="5"/>
      <c r="F321" s="5"/>
      <c r="G321" s="1"/>
      <c r="H321" s="2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153"/>
      <c r="B322" s="153"/>
      <c r="C322" s="153"/>
      <c r="D322" s="101"/>
      <c r="E322" s="5"/>
      <c r="F322" s="5"/>
      <c r="G322" s="1"/>
      <c r="H322" s="2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153"/>
      <c r="B323" s="153"/>
      <c r="C323" s="153"/>
      <c r="D323" s="101"/>
      <c r="E323" s="5"/>
      <c r="F323" s="5"/>
      <c r="G323" s="1"/>
      <c r="H323" s="2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153"/>
      <c r="B324" s="153"/>
      <c r="C324" s="153"/>
      <c r="D324" s="101"/>
      <c r="E324" s="5"/>
      <c r="F324" s="5"/>
      <c r="G324" s="1"/>
      <c r="H324" s="2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153"/>
      <c r="B325" s="153"/>
      <c r="C325" s="153"/>
      <c r="D325" s="101"/>
      <c r="E325" s="5"/>
      <c r="F325" s="5"/>
      <c r="G325" s="1"/>
      <c r="H325" s="2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153"/>
      <c r="B326" s="153"/>
      <c r="C326" s="153"/>
      <c r="D326" s="101"/>
      <c r="E326" s="5"/>
      <c r="F326" s="5"/>
      <c r="G326" s="1"/>
      <c r="H326" s="2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153"/>
      <c r="B327" s="153"/>
      <c r="C327" s="153"/>
      <c r="D327" s="101"/>
      <c r="E327" s="5"/>
      <c r="F327" s="5"/>
      <c r="G327" s="1"/>
      <c r="H327" s="2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153"/>
      <c r="B328" s="153"/>
      <c r="C328" s="153"/>
      <c r="D328" s="101"/>
      <c r="E328" s="5"/>
      <c r="F328" s="5"/>
      <c r="G328" s="1"/>
      <c r="H328" s="2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153"/>
      <c r="B329" s="153"/>
      <c r="C329" s="153"/>
      <c r="D329" s="101"/>
      <c r="E329" s="5"/>
      <c r="F329" s="5"/>
      <c r="G329" s="1"/>
      <c r="H329" s="2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153"/>
      <c r="B330" s="153"/>
      <c r="C330" s="153"/>
      <c r="D330" s="101"/>
      <c r="E330" s="5"/>
      <c r="F330" s="5"/>
      <c r="G330" s="1"/>
      <c r="H330" s="2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153"/>
      <c r="B331" s="153"/>
      <c r="C331" s="153"/>
      <c r="D331" s="101"/>
      <c r="E331" s="5"/>
      <c r="F331" s="5"/>
      <c r="G331" s="1"/>
      <c r="H331" s="2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153"/>
      <c r="B332" s="153"/>
      <c r="C332" s="153"/>
      <c r="D332" s="101"/>
      <c r="E332" s="5"/>
      <c r="F332" s="5"/>
      <c r="G332" s="1"/>
      <c r="H332" s="2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153"/>
      <c r="B333" s="153"/>
      <c r="C333" s="153"/>
      <c r="D333" s="101"/>
      <c r="E333" s="5"/>
      <c r="F333" s="5"/>
      <c r="G333" s="1"/>
      <c r="H333" s="2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153"/>
      <c r="B334" s="153"/>
      <c r="C334" s="153"/>
      <c r="D334" s="101"/>
      <c r="E334" s="5"/>
      <c r="F334" s="5"/>
      <c r="G334" s="1"/>
      <c r="H334" s="2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153"/>
      <c r="B335" s="153"/>
      <c r="C335" s="153"/>
      <c r="D335" s="101"/>
      <c r="E335" s="5"/>
      <c r="F335" s="5"/>
      <c r="G335" s="1"/>
      <c r="H335" s="2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153"/>
      <c r="B336" s="153"/>
      <c r="C336" s="153"/>
      <c r="D336" s="101"/>
      <c r="E336" s="5"/>
      <c r="F336" s="5"/>
      <c r="G336" s="1"/>
      <c r="H336" s="2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153"/>
      <c r="B337" s="153"/>
      <c r="C337" s="153"/>
      <c r="D337" s="101"/>
      <c r="E337" s="5"/>
      <c r="F337" s="5"/>
      <c r="G337" s="1"/>
      <c r="H337" s="2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153"/>
      <c r="B338" s="153"/>
      <c r="C338" s="153"/>
      <c r="D338" s="101"/>
      <c r="E338" s="5"/>
      <c r="F338" s="5"/>
      <c r="G338" s="1"/>
      <c r="H338" s="2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153"/>
      <c r="B339" s="153"/>
      <c r="C339" s="153"/>
      <c r="D339" s="101"/>
      <c r="E339" s="5"/>
      <c r="F339" s="5"/>
      <c r="G339" s="1"/>
      <c r="H339" s="2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153"/>
      <c r="B340" s="153"/>
      <c r="C340" s="153"/>
      <c r="D340" s="101"/>
      <c r="E340" s="5"/>
      <c r="F340" s="5"/>
      <c r="G340" s="1"/>
      <c r="H340" s="2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153"/>
      <c r="B341" s="153"/>
      <c r="C341" s="153"/>
      <c r="D341" s="101"/>
      <c r="E341" s="5"/>
      <c r="F341" s="5"/>
      <c r="G341" s="1"/>
      <c r="H341" s="2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153"/>
      <c r="B342" s="153"/>
      <c r="C342" s="153"/>
      <c r="D342" s="101"/>
      <c r="E342" s="5"/>
      <c r="F342" s="5"/>
      <c r="G342" s="1"/>
      <c r="H342" s="2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153"/>
      <c r="B343" s="153"/>
      <c r="C343" s="153"/>
      <c r="D343" s="101"/>
      <c r="E343" s="5"/>
      <c r="F343" s="5"/>
      <c r="G343" s="1"/>
      <c r="H343" s="2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153"/>
      <c r="B344" s="153"/>
      <c r="C344" s="153"/>
      <c r="D344" s="101"/>
      <c r="E344" s="5"/>
      <c r="F344" s="5"/>
      <c r="G344" s="1"/>
      <c r="H344" s="2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153"/>
      <c r="B345" s="153"/>
      <c r="C345" s="153"/>
      <c r="D345" s="101"/>
      <c r="E345" s="5"/>
      <c r="F345" s="5"/>
      <c r="G345" s="1"/>
      <c r="H345" s="2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153"/>
      <c r="B346" s="153"/>
      <c r="C346" s="153"/>
      <c r="D346" s="101"/>
      <c r="E346" s="5"/>
      <c r="F346" s="5"/>
      <c r="G346" s="1"/>
      <c r="H346" s="2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153"/>
      <c r="B347" s="153"/>
      <c r="C347" s="153"/>
      <c r="D347" s="101"/>
      <c r="E347" s="5"/>
      <c r="F347" s="5"/>
      <c r="G347" s="1"/>
      <c r="H347" s="2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153"/>
      <c r="B348" s="153"/>
      <c r="C348" s="153"/>
      <c r="D348" s="101"/>
      <c r="E348" s="5"/>
      <c r="F348" s="5"/>
      <c r="G348" s="1"/>
      <c r="H348" s="2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153"/>
      <c r="B349" s="153"/>
      <c r="C349" s="153"/>
      <c r="D349" s="101"/>
      <c r="E349" s="5"/>
      <c r="F349" s="5"/>
      <c r="G349" s="1"/>
      <c r="H349" s="2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153"/>
      <c r="B350" s="153"/>
      <c r="C350" s="153"/>
      <c r="D350" s="101"/>
      <c r="E350" s="5"/>
      <c r="F350" s="5"/>
      <c r="G350" s="1"/>
      <c r="H350" s="2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153"/>
      <c r="B351" s="153"/>
      <c r="C351" s="153"/>
      <c r="D351" s="101"/>
      <c r="E351" s="5"/>
      <c r="F351" s="5"/>
      <c r="G351" s="1"/>
      <c r="H351" s="2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153"/>
      <c r="B352" s="153"/>
      <c r="C352" s="153"/>
      <c r="D352" s="101"/>
      <c r="E352" s="5"/>
      <c r="F352" s="5"/>
      <c r="G352" s="1"/>
      <c r="H352" s="2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153"/>
      <c r="B353" s="153"/>
      <c r="C353" s="153"/>
      <c r="D353" s="101"/>
      <c r="E353" s="5"/>
      <c r="F353" s="5"/>
      <c r="G353" s="1"/>
      <c r="H353" s="2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153"/>
      <c r="B354" s="153"/>
      <c r="C354" s="153"/>
      <c r="D354" s="101"/>
      <c r="E354" s="5"/>
      <c r="F354" s="5"/>
      <c r="G354" s="1"/>
      <c r="H354" s="2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153"/>
      <c r="B355" s="153"/>
      <c r="C355" s="153"/>
      <c r="D355" s="101"/>
      <c r="E355" s="5"/>
      <c r="F355" s="5"/>
      <c r="G355" s="1"/>
      <c r="H355" s="2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153"/>
      <c r="B356" s="153"/>
      <c r="C356" s="153"/>
      <c r="D356" s="101"/>
      <c r="E356" s="5"/>
      <c r="F356" s="5"/>
      <c r="G356" s="1"/>
      <c r="H356" s="2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153"/>
      <c r="B357" s="153"/>
      <c r="C357" s="153"/>
      <c r="D357" s="101"/>
      <c r="E357" s="5"/>
      <c r="F357" s="5"/>
      <c r="G357" s="1"/>
      <c r="H357" s="2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153"/>
      <c r="B358" s="153"/>
      <c r="C358" s="153"/>
      <c r="D358" s="101"/>
      <c r="E358" s="5"/>
      <c r="F358" s="5"/>
      <c r="G358" s="1"/>
      <c r="H358" s="2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153"/>
      <c r="B359" s="153"/>
      <c r="C359" s="153"/>
      <c r="D359" s="101"/>
      <c r="E359" s="5"/>
      <c r="F359" s="5"/>
      <c r="G359" s="1"/>
      <c r="H359" s="2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153"/>
      <c r="B360" s="153"/>
      <c r="C360" s="153"/>
      <c r="D360" s="101"/>
      <c r="E360" s="5"/>
      <c r="F360" s="5"/>
      <c r="G360" s="1"/>
      <c r="H360" s="2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153"/>
      <c r="B361" s="153"/>
      <c r="C361" s="153"/>
      <c r="D361" s="101"/>
      <c r="E361" s="5"/>
      <c r="F361" s="5"/>
      <c r="G361" s="1"/>
      <c r="H361" s="2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153"/>
      <c r="B362" s="153"/>
      <c r="C362" s="153"/>
      <c r="D362" s="101"/>
      <c r="E362" s="5"/>
      <c r="F362" s="5"/>
      <c r="G362" s="1"/>
      <c r="H362" s="2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153"/>
      <c r="B363" s="153"/>
      <c r="C363" s="153"/>
      <c r="D363" s="101"/>
      <c r="E363" s="5"/>
      <c r="F363" s="5"/>
      <c r="G363" s="1"/>
      <c r="H363" s="2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153"/>
      <c r="B364" s="153"/>
      <c r="C364" s="153"/>
      <c r="D364" s="101"/>
      <c r="E364" s="5"/>
      <c r="F364" s="5"/>
      <c r="G364" s="1"/>
      <c r="H364" s="2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153"/>
      <c r="B365" s="153"/>
      <c r="C365" s="153"/>
      <c r="D365" s="101"/>
      <c r="E365" s="5"/>
      <c r="F365" s="5"/>
      <c r="G365" s="1"/>
      <c r="H365" s="2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153"/>
      <c r="B366" s="153"/>
      <c r="C366" s="153"/>
      <c r="D366" s="101"/>
      <c r="E366" s="5"/>
      <c r="F366" s="5"/>
      <c r="G366" s="1"/>
      <c r="H366" s="2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153"/>
      <c r="B367" s="153"/>
      <c r="C367" s="153"/>
      <c r="D367" s="101"/>
      <c r="E367" s="5"/>
      <c r="F367" s="5"/>
      <c r="G367" s="1"/>
      <c r="H367" s="2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153"/>
      <c r="B368" s="153"/>
      <c r="C368" s="153"/>
      <c r="D368" s="101"/>
      <c r="E368" s="5"/>
      <c r="F368" s="5"/>
      <c r="G368" s="1"/>
      <c r="H368" s="2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153"/>
      <c r="B369" s="153"/>
      <c r="C369" s="153"/>
      <c r="D369" s="101"/>
      <c r="E369" s="5"/>
      <c r="F369" s="5"/>
      <c r="G369" s="1"/>
      <c r="H369" s="2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153"/>
      <c r="B370" s="153"/>
      <c r="C370" s="153"/>
      <c r="D370" s="101"/>
      <c r="E370" s="5"/>
      <c r="F370" s="5"/>
      <c r="G370" s="1"/>
      <c r="H370" s="2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153"/>
      <c r="B371" s="153"/>
      <c r="C371" s="153"/>
      <c r="D371" s="101"/>
      <c r="E371" s="5"/>
      <c r="F371" s="5"/>
      <c r="G371" s="1"/>
      <c r="H371" s="2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153"/>
      <c r="B372" s="153"/>
      <c r="C372" s="153"/>
      <c r="D372" s="101"/>
      <c r="E372" s="5"/>
      <c r="F372" s="5"/>
      <c r="G372" s="1"/>
      <c r="H372" s="2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153"/>
      <c r="B373" s="153"/>
      <c r="C373" s="153"/>
      <c r="D373" s="101"/>
      <c r="E373" s="5"/>
      <c r="F373" s="5"/>
      <c r="G373" s="1"/>
      <c r="H373" s="2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153"/>
      <c r="B374" s="153"/>
      <c r="C374" s="153"/>
      <c r="D374" s="101"/>
      <c r="E374" s="5"/>
      <c r="F374" s="5"/>
      <c r="G374" s="1"/>
      <c r="H374" s="2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153"/>
      <c r="B375" s="153"/>
      <c r="C375" s="153"/>
      <c r="D375" s="101"/>
      <c r="E375" s="5"/>
      <c r="F375" s="5"/>
      <c r="G375" s="1"/>
      <c r="H375" s="2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153"/>
      <c r="B376" s="153"/>
      <c r="C376" s="153"/>
      <c r="D376" s="101"/>
      <c r="E376" s="5"/>
      <c r="F376" s="5"/>
      <c r="G376" s="1"/>
      <c r="H376" s="2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153"/>
      <c r="B377" s="153"/>
      <c r="C377" s="153"/>
      <c r="D377" s="101"/>
      <c r="E377" s="5"/>
      <c r="F377" s="5"/>
      <c r="G377" s="1"/>
      <c r="H377" s="2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153"/>
      <c r="B378" s="153"/>
      <c r="C378" s="153"/>
      <c r="D378" s="101"/>
      <c r="E378" s="5"/>
      <c r="F378" s="5"/>
      <c r="G378" s="1"/>
      <c r="H378" s="2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153"/>
      <c r="B379" s="153"/>
      <c r="C379" s="153"/>
      <c r="D379" s="101"/>
      <c r="E379" s="5"/>
      <c r="F379" s="5"/>
      <c r="G379" s="1"/>
      <c r="H379" s="2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153"/>
      <c r="B380" s="153"/>
      <c r="C380" s="153"/>
      <c r="D380" s="101"/>
      <c r="E380" s="5"/>
      <c r="F380" s="5"/>
      <c r="G380" s="1"/>
      <c r="H380" s="2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153"/>
      <c r="B381" s="153"/>
      <c r="C381" s="153"/>
      <c r="D381" s="101"/>
      <c r="E381" s="5"/>
      <c r="F381" s="5"/>
      <c r="G381" s="1"/>
      <c r="H381" s="2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153"/>
      <c r="B382" s="153"/>
      <c r="C382" s="153"/>
      <c r="D382" s="101"/>
      <c r="E382" s="5"/>
      <c r="F382" s="5"/>
      <c r="G382" s="1"/>
      <c r="H382" s="2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153"/>
      <c r="B383" s="153"/>
      <c r="C383" s="153"/>
      <c r="D383" s="101"/>
      <c r="E383" s="5"/>
      <c r="F383" s="5"/>
      <c r="G383" s="1"/>
      <c r="H383" s="2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153"/>
      <c r="B384" s="153"/>
      <c r="C384" s="153"/>
      <c r="D384" s="101"/>
      <c r="E384" s="5"/>
      <c r="F384" s="5"/>
      <c r="G384" s="1"/>
      <c r="H384" s="2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153"/>
      <c r="B385" s="153"/>
      <c r="C385" s="153"/>
      <c r="D385" s="101"/>
      <c r="E385" s="5"/>
      <c r="F385" s="5"/>
      <c r="G385" s="1"/>
      <c r="H385" s="2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153"/>
      <c r="B386" s="153"/>
      <c r="C386" s="153"/>
      <c r="D386" s="101"/>
      <c r="E386" s="5"/>
      <c r="F386" s="5"/>
      <c r="G386" s="1"/>
      <c r="H386" s="2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153"/>
      <c r="B387" s="153"/>
      <c r="C387" s="153"/>
      <c r="D387" s="101"/>
      <c r="E387" s="5"/>
      <c r="F387" s="5"/>
      <c r="G387" s="1"/>
      <c r="H387" s="2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153"/>
      <c r="B388" s="153"/>
      <c r="C388" s="153"/>
      <c r="D388" s="101"/>
      <c r="E388" s="5"/>
      <c r="F388" s="5"/>
      <c r="G388" s="1"/>
      <c r="H388" s="2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153"/>
      <c r="B389" s="153"/>
      <c r="C389" s="153"/>
      <c r="D389" s="101"/>
      <c r="E389" s="5"/>
      <c r="F389" s="5"/>
      <c r="G389" s="1"/>
      <c r="H389" s="2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153"/>
      <c r="B390" s="153"/>
      <c r="C390" s="153"/>
      <c r="D390" s="101"/>
      <c r="E390" s="5"/>
      <c r="F390" s="5"/>
      <c r="G390" s="1"/>
      <c r="H390" s="2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153"/>
      <c r="B391" s="153"/>
      <c r="C391" s="153"/>
      <c r="D391" s="101"/>
      <c r="E391" s="5"/>
      <c r="F391" s="5"/>
      <c r="G391" s="1"/>
      <c r="H391" s="2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153"/>
      <c r="B392" s="153"/>
      <c r="C392" s="153"/>
      <c r="D392" s="101"/>
      <c r="E392" s="5"/>
      <c r="F392" s="5"/>
      <c r="G392" s="1"/>
      <c r="H392" s="2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153"/>
      <c r="B393" s="153"/>
      <c r="C393" s="153"/>
      <c r="D393" s="101"/>
      <c r="E393" s="5"/>
      <c r="F393" s="5"/>
      <c r="G393" s="1"/>
      <c r="H393" s="2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153"/>
      <c r="B394" s="153"/>
      <c r="C394" s="153"/>
      <c r="D394" s="101"/>
      <c r="E394" s="5"/>
      <c r="F394" s="5"/>
      <c r="G394" s="1"/>
      <c r="H394" s="2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153"/>
      <c r="B395" s="153"/>
      <c r="C395" s="153"/>
      <c r="D395" s="101"/>
      <c r="E395" s="5"/>
      <c r="F395" s="5"/>
      <c r="G395" s="1"/>
      <c r="H395" s="2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153"/>
      <c r="B396" s="153"/>
      <c r="C396" s="153"/>
      <c r="D396" s="101"/>
      <c r="E396" s="5"/>
      <c r="F396" s="5"/>
      <c r="G396" s="1"/>
      <c r="H396" s="2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153"/>
      <c r="B397" s="153"/>
      <c r="C397" s="153"/>
      <c r="D397" s="101"/>
      <c r="E397" s="5"/>
      <c r="F397" s="5"/>
      <c r="G397" s="1"/>
      <c r="H397" s="2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153"/>
      <c r="B398" s="153"/>
      <c r="C398" s="153"/>
      <c r="D398" s="101"/>
      <c r="E398" s="5"/>
      <c r="F398" s="5"/>
      <c r="G398" s="1"/>
      <c r="H398" s="2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153"/>
      <c r="B399" s="153"/>
      <c r="C399" s="153"/>
      <c r="D399" s="101"/>
      <c r="E399" s="5"/>
      <c r="F399" s="5"/>
      <c r="G399" s="1"/>
      <c r="H399" s="2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153"/>
      <c r="B400" s="153"/>
      <c r="C400" s="153"/>
      <c r="D400" s="101"/>
      <c r="E400" s="5"/>
      <c r="F400" s="5"/>
      <c r="G400" s="1"/>
      <c r="H400" s="2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153"/>
      <c r="B401" s="153"/>
      <c r="C401" s="153"/>
      <c r="D401" s="101"/>
      <c r="E401" s="5"/>
      <c r="F401" s="5"/>
      <c r="G401" s="1"/>
      <c r="H401" s="2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153"/>
      <c r="B402" s="153"/>
      <c r="C402" s="153"/>
      <c r="D402" s="101"/>
      <c r="E402" s="5"/>
      <c r="F402" s="5"/>
      <c r="G402" s="1"/>
      <c r="H402" s="2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153"/>
      <c r="B403" s="153"/>
      <c r="C403" s="153"/>
      <c r="D403" s="101"/>
      <c r="E403" s="5"/>
      <c r="F403" s="5"/>
      <c r="G403" s="1"/>
      <c r="H403" s="2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153"/>
      <c r="B404" s="153"/>
      <c r="C404" s="153"/>
      <c r="D404" s="101"/>
      <c r="E404" s="5"/>
      <c r="F404" s="5"/>
      <c r="G404" s="1"/>
      <c r="H404" s="2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153"/>
      <c r="B405" s="153"/>
      <c r="C405" s="153"/>
      <c r="D405" s="101"/>
      <c r="E405" s="5"/>
      <c r="F405" s="5"/>
      <c r="G405" s="1"/>
      <c r="H405" s="2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153"/>
      <c r="B406" s="153"/>
      <c r="C406" s="153"/>
      <c r="D406" s="101"/>
      <c r="E406" s="5"/>
      <c r="F406" s="5"/>
      <c r="G406" s="1"/>
      <c r="H406" s="2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153"/>
      <c r="B407" s="153"/>
      <c r="C407" s="153"/>
      <c r="D407" s="101"/>
      <c r="E407" s="5"/>
      <c r="F407" s="5"/>
      <c r="G407" s="1"/>
      <c r="H407" s="2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153"/>
      <c r="B408" s="153"/>
      <c r="C408" s="153"/>
      <c r="D408" s="101"/>
      <c r="E408" s="5"/>
      <c r="F408" s="5"/>
      <c r="G408" s="1"/>
      <c r="H408" s="2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153"/>
      <c r="B409" s="153"/>
      <c r="C409" s="153"/>
      <c r="D409" s="101"/>
      <c r="E409" s="5"/>
      <c r="F409" s="5"/>
      <c r="G409" s="1"/>
      <c r="H409" s="2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153"/>
      <c r="B410" s="153"/>
      <c r="C410" s="153"/>
      <c r="D410" s="101"/>
      <c r="E410" s="5"/>
      <c r="F410" s="5"/>
      <c r="G410" s="1"/>
      <c r="H410" s="2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153"/>
      <c r="B411" s="153"/>
      <c r="C411" s="153"/>
      <c r="D411" s="101"/>
      <c r="E411" s="5"/>
      <c r="F411" s="5"/>
      <c r="G411" s="1"/>
      <c r="H411" s="2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153"/>
      <c r="B412" s="153"/>
      <c r="C412" s="153"/>
      <c r="D412" s="101"/>
      <c r="E412" s="5"/>
      <c r="F412" s="5"/>
      <c r="G412" s="1"/>
      <c r="H412" s="2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153"/>
      <c r="B413" s="153"/>
      <c r="C413" s="153"/>
      <c r="D413" s="101"/>
      <c r="E413" s="5"/>
      <c r="F413" s="5"/>
      <c r="G413" s="1"/>
      <c r="H413" s="2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153"/>
      <c r="B414" s="153"/>
      <c r="C414" s="153"/>
      <c r="D414" s="101"/>
      <c r="E414" s="5"/>
      <c r="F414" s="5"/>
      <c r="G414" s="1"/>
      <c r="H414" s="2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153"/>
      <c r="B415" s="153"/>
      <c r="C415" s="153"/>
      <c r="D415" s="101"/>
      <c r="E415" s="5"/>
      <c r="F415" s="5"/>
      <c r="G415" s="1"/>
      <c r="H415" s="2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153"/>
      <c r="B416" s="153"/>
      <c r="C416" s="153"/>
      <c r="D416" s="101"/>
      <c r="E416" s="5"/>
      <c r="F416" s="5"/>
      <c r="G416" s="1"/>
      <c r="H416" s="2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153"/>
      <c r="B417" s="153"/>
      <c r="C417" s="153"/>
      <c r="D417" s="101"/>
      <c r="E417" s="5"/>
      <c r="F417" s="5"/>
      <c r="G417" s="1"/>
      <c r="H417" s="2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153"/>
      <c r="B418" s="153"/>
      <c r="C418" s="153"/>
      <c r="D418" s="101"/>
      <c r="E418" s="5"/>
      <c r="F418" s="5"/>
      <c r="G418" s="1"/>
      <c r="H418" s="2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153"/>
      <c r="B419" s="153"/>
      <c r="C419" s="153"/>
      <c r="D419" s="101"/>
      <c r="E419" s="5"/>
      <c r="F419" s="5"/>
      <c r="G419" s="1"/>
      <c r="H419" s="2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153"/>
      <c r="B420" s="153"/>
      <c r="C420" s="153"/>
      <c r="D420" s="101"/>
      <c r="E420" s="5"/>
      <c r="F420" s="5"/>
      <c r="G420" s="1"/>
      <c r="H420" s="2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153"/>
      <c r="B421" s="153"/>
      <c r="C421" s="153"/>
      <c r="D421" s="101"/>
      <c r="E421" s="5"/>
      <c r="F421" s="5"/>
      <c r="G421" s="1"/>
      <c r="H421" s="2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153"/>
      <c r="B422" s="153"/>
      <c r="C422" s="153"/>
      <c r="D422" s="101"/>
      <c r="E422" s="5"/>
      <c r="F422" s="5"/>
      <c r="G422" s="1"/>
      <c r="H422" s="2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153"/>
      <c r="B423" s="153"/>
      <c r="C423" s="153"/>
      <c r="D423" s="101"/>
      <c r="E423" s="5"/>
      <c r="F423" s="5"/>
      <c r="G423" s="1"/>
      <c r="H423" s="2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153"/>
      <c r="B424" s="153"/>
      <c r="C424" s="153"/>
      <c r="D424" s="101"/>
      <c r="E424" s="5"/>
      <c r="F424" s="5"/>
      <c r="G424" s="1"/>
      <c r="H424" s="2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153"/>
      <c r="B425" s="153"/>
      <c r="C425" s="153"/>
      <c r="D425" s="101"/>
      <c r="E425" s="5"/>
      <c r="F425" s="5"/>
      <c r="G425" s="1"/>
      <c r="H425" s="2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153"/>
      <c r="B426" s="153"/>
      <c r="C426" s="153"/>
      <c r="D426" s="101"/>
      <c r="E426" s="5"/>
      <c r="F426" s="5"/>
      <c r="G426" s="1"/>
      <c r="H426" s="2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153"/>
      <c r="B427" s="153"/>
      <c r="C427" s="153"/>
      <c r="D427" s="101"/>
      <c r="E427" s="5"/>
      <c r="F427" s="5"/>
      <c r="G427" s="1"/>
      <c r="H427" s="2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153"/>
      <c r="B428" s="153"/>
      <c r="C428" s="153"/>
      <c r="D428" s="101"/>
      <c r="E428" s="5"/>
      <c r="F428" s="5"/>
      <c r="G428" s="1"/>
      <c r="H428" s="2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153"/>
      <c r="B429" s="153"/>
      <c r="C429" s="153"/>
      <c r="D429" s="101"/>
      <c r="E429" s="5"/>
      <c r="F429" s="5"/>
      <c r="G429" s="1"/>
      <c r="H429" s="2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153"/>
      <c r="B430" s="153"/>
      <c r="C430" s="153"/>
      <c r="D430" s="101"/>
      <c r="E430" s="5"/>
      <c r="F430" s="5"/>
      <c r="G430" s="1"/>
      <c r="H430" s="2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153"/>
      <c r="B431" s="153"/>
      <c r="C431" s="153"/>
      <c r="D431" s="101"/>
      <c r="E431" s="5"/>
      <c r="F431" s="5"/>
      <c r="G431" s="1"/>
      <c r="H431" s="2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153"/>
      <c r="B432" s="153"/>
      <c r="C432" s="153"/>
      <c r="D432" s="101"/>
      <c r="E432" s="5"/>
      <c r="F432" s="5"/>
      <c r="G432" s="1"/>
      <c r="H432" s="2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153"/>
      <c r="B433" s="153"/>
      <c r="C433" s="153"/>
      <c r="D433" s="101"/>
      <c r="E433" s="5"/>
      <c r="F433" s="5"/>
      <c r="G433" s="1"/>
      <c r="H433" s="2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153"/>
      <c r="B434" s="153"/>
      <c r="C434" s="153"/>
      <c r="D434" s="101"/>
      <c r="E434" s="5"/>
      <c r="F434" s="5"/>
      <c r="G434" s="1"/>
      <c r="H434" s="2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153"/>
      <c r="B435" s="153"/>
      <c r="C435" s="153"/>
      <c r="D435" s="101"/>
      <c r="E435" s="5"/>
      <c r="F435" s="5"/>
      <c r="G435" s="1"/>
      <c r="H435" s="2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153"/>
      <c r="B436" s="153"/>
      <c r="C436" s="153"/>
      <c r="D436" s="101"/>
      <c r="E436" s="5"/>
      <c r="F436" s="5"/>
      <c r="G436" s="1"/>
      <c r="H436" s="2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153"/>
      <c r="B437" s="153"/>
      <c r="C437" s="153"/>
      <c r="D437" s="101"/>
      <c r="E437" s="5"/>
      <c r="F437" s="5"/>
      <c r="G437" s="1"/>
      <c r="H437" s="2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153"/>
      <c r="B438" s="153"/>
      <c r="C438" s="153"/>
      <c r="D438" s="101"/>
      <c r="E438" s="5"/>
      <c r="F438" s="5"/>
      <c r="G438" s="1"/>
      <c r="H438" s="2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153"/>
      <c r="B439" s="153"/>
      <c r="C439" s="153"/>
      <c r="D439" s="101"/>
      <c r="E439" s="5"/>
      <c r="F439" s="5"/>
      <c r="G439" s="1"/>
      <c r="H439" s="2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153"/>
      <c r="B440" s="153"/>
      <c r="C440" s="153"/>
      <c r="D440" s="101"/>
      <c r="E440" s="5"/>
      <c r="F440" s="5"/>
      <c r="G440" s="1"/>
      <c r="H440" s="2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153"/>
      <c r="B441" s="153"/>
      <c r="C441" s="153"/>
      <c r="D441" s="101"/>
      <c r="E441" s="5"/>
      <c r="F441" s="5"/>
      <c r="G441" s="1"/>
      <c r="H441" s="2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153"/>
      <c r="B442" s="153"/>
      <c r="C442" s="153"/>
      <c r="D442" s="101"/>
      <c r="E442" s="5"/>
      <c r="F442" s="5"/>
      <c r="G442" s="1"/>
      <c r="H442" s="2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153"/>
      <c r="B443" s="153"/>
      <c r="C443" s="153"/>
      <c r="D443" s="101"/>
      <c r="E443" s="5"/>
      <c r="F443" s="5"/>
      <c r="G443" s="1"/>
      <c r="H443" s="2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153"/>
      <c r="B444" s="153"/>
      <c r="C444" s="153"/>
      <c r="D444" s="101"/>
      <c r="E444" s="5"/>
      <c r="F444" s="5"/>
      <c r="G444" s="1"/>
      <c r="H444" s="2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153"/>
      <c r="B445" s="153"/>
      <c r="C445" s="153"/>
      <c r="D445" s="101"/>
      <c r="E445" s="5"/>
      <c r="F445" s="5"/>
      <c r="G445" s="1"/>
      <c r="H445" s="2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153"/>
      <c r="B446" s="153"/>
      <c r="C446" s="153"/>
      <c r="D446" s="101"/>
      <c r="E446" s="5"/>
      <c r="F446" s="5"/>
      <c r="G446" s="1"/>
      <c r="H446" s="2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153"/>
      <c r="B447" s="153"/>
      <c r="C447" s="153"/>
      <c r="D447" s="101"/>
      <c r="E447" s="5"/>
      <c r="F447" s="5"/>
      <c r="G447" s="1"/>
      <c r="H447" s="2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153"/>
      <c r="B448" s="153"/>
      <c r="C448" s="153"/>
      <c r="D448" s="101"/>
      <c r="E448" s="5"/>
      <c r="F448" s="5"/>
      <c r="G448" s="1"/>
      <c r="H448" s="2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153"/>
      <c r="B449" s="153"/>
      <c r="C449" s="153"/>
      <c r="D449" s="101"/>
      <c r="E449" s="5"/>
      <c r="F449" s="5"/>
      <c r="G449" s="1"/>
      <c r="H449" s="2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153"/>
      <c r="B450" s="153"/>
      <c r="C450" s="153"/>
      <c r="D450" s="101"/>
      <c r="E450" s="5"/>
      <c r="F450" s="5"/>
      <c r="G450" s="1"/>
      <c r="H450" s="2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153"/>
      <c r="B451" s="153"/>
      <c r="C451" s="153"/>
      <c r="D451" s="101"/>
      <c r="E451" s="5"/>
      <c r="F451" s="5"/>
      <c r="G451" s="1"/>
      <c r="H451" s="2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153"/>
      <c r="B452" s="153"/>
      <c r="C452" s="153"/>
      <c r="D452" s="101"/>
      <c r="E452" s="5"/>
      <c r="F452" s="5"/>
      <c r="G452" s="1"/>
      <c r="H452" s="2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153"/>
      <c r="B453" s="153"/>
      <c r="C453" s="153"/>
      <c r="D453" s="101"/>
      <c r="E453" s="5"/>
      <c r="F453" s="5"/>
      <c r="G453" s="1"/>
      <c r="H453" s="2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153"/>
      <c r="B454" s="153"/>
      <c r="C454" s="153"/>
      <c r="D454" s="101"/>
      <c r="E454" s="5"/>
      <c r="F454" s="5"/>
      <c r="G454" s="1"/>
      <c r="H454" s="2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153"/>
      <c r="B455" s="153"/>
      <c r="C455" s="153"/>
      <c r="D455" s="101"/>
      <c r="E455" s="5"/>
      <c r="F455" s="5"/>
      <c r="G455" s="1"/>
      <c r="H455" s="2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153"/>
      <c r="B456" s="153"/>
      <c r="C456" s="153"/>
      <c r="D456" s="101"/>
      <c r="E456" s="5"/>
      <c r="F456" s="5"/>
      <c r="G456" s="1"/>
      <c r="H456" s="2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153"/>
      <c r="B457" s="153"/>
      <c r="C457" s="153"/>
      <c r="D457" s="101"/>
      <c r="E457" s="5"/>
      <c r="F457" s="5"/>
      <c r="G457" s="1"/>
      <c r="H457" s="2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153"/>
      <c r="B458" s="153"/>
      <c r="C458" s="153"/>
      <c r="D458" s="101"/>
      <c r="E458" s="5"/>
      <c r="F458" s="5"/>
      <c r="G458" s="1"/>
      <c r="H458" s="2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153"/>
      <c r="B459" s="153"/>
      <c r="C459" s="153"/>
      <c r="D459" s="101"/>
      <c r="E459" s="5"/>
      <c r="F459" s="5"/>
      <c r="G459" s="1"/>
      <c r="H459" s="2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153"/>
      <c r="B460" s="153"/>
      <c r="C460" s="153"/>
      <c r="D460" s="101"/>
      <c r="E460" s="5"/>
      <c r="F460" s="5"/>
      <c r="G460" s="1"/>
      <c r="H460" s="2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153"/>
      <c r="B461" s="153"/>
      <c r="C461" s="153"/>
      <c r="D461" s="101"/>
      <c r="E461" s="5"/>
      <c r="F461" s="5"/>
      <c r="G461" s="1"/>
      <c r="H461" s="2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153"/>
      <c r="B462" s="153"/>
      <c r="C462" s="153"/>
      <c r="D462" s="101"/>
      <c r="E462" s="5"/>
      <c r="F462" s="5"/>
      <c r="G462" s="1"/>
      <c r="H462" s="2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153"/>
      <c r="B463" s="153"/>
      <c r="C463" s="153"/>
      <c r="D463" s="101"/>
      <c r="E463" s="5"/>
      <c r="F463" s="5"/>
      <c r="G463" s="1"/>
      <c r="H463" s="2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153"/>
      <c r="B464" s="153"/>
      <c r="C464" s="153"/>
      <c r="D464" s="101"/>
      <c r="E464" s="5"/>
      <c r="F464" s="5"/>
      <c r="G464" s="1"/>
      <c r="H464" s="2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153"/>
      <c r="B465" s="153"/>
      <c r="C465" s="153"/>
      <c r="D465" s="101"/>
      <c r="E465" s="5"/>
      <c r="F465" s="5"/>
      <c r="G465" s="1"/>
      <c r="H465" s="2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153"/>
      <c r="B466" s="153"/>
      <c r="C466" s="153"/>
      <c r="D466" s="101"/>
      <c r="E466" s="5"/>
      <c r="F466" s="5"/>
      <c r="G466" s="1"/>
      <c r="H466" s="2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153"/>
      <c r="B467" s="153"/>
      <c r="C467" s="153"/>
      <c r="D467" s="101"/>
      <c r="E467" s="5"/>
      <c r="F467" s="5"/>
      <c r="G467" s="1"/>
      <c r="H467" s="2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153"/>
      <c r="B468" s="153"/>
      <c r="C468" s="153"/>
      <c r="D468" s="101"/>
      <c r="E468" s="5"/>
      <c r="F468" s="5"/>
      <c r="G468" s="1"/>
      <c r="H468" s="2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153"/>
      <c r="B469" s="153"/>
      <c r="C469" s="153"/>
      <c r="D469" s="101"/>
      <c r="E469" s="5"/>
      <c r="F469" s="5"/>
      <c r="G469" s="1"/>
      <c r="H469" s="2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153"/>
      <c r="B470" s="153"/>
      <c r="C470" s="153"/>
      <c r="D470" s="101"/>
      <c r="E470" s="5"/>
      <c r="F470" s="5"/>
      <c r="G470" s="1"/>
      <c r="H470" s="2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153"/>
      <c r="B471" s="153"/>
      <c r="C471" s="153"/>
      <c r="D471" s="101"/>
      <c r="E471" s="5"/>
      <c r="F471" s="5"/>
      <c r="G471" s="1"/>
      <c r="H471" s="2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153"/>
      <c r="B472" s="153"/>
      <c r="C472" s="153"/>
      <c r="D472" s="101"/>
      <c r="E472" s="5"/>
      <c r="F472" s="5"/>
      <c r="G472" s="1"/>
      <c r="H472" s="2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153"/>
      <c r="B473" s="153"/>
      <c r="C473" s="153"/>
      <c r="D473" s="101"/>
      <c r="E473" s="5"/>
      <c r="F473" s="5"/>
      <c r="G473" s="1"/>
      <c r="H473" s="2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153"/>
      <c r="B474" s="153"/>
      <c r="C474" s="153"/>
      <c r="D474" s="101"/>
      <c r="E474" s="5"/>
      <c r="F474" s="5"/>
      <c r="G474" s="1"/>
      <c r="H474" s="2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153"/>
      <c r="B475" s="153"/>
      <c r="C475" s="153"/>
      <c r="D475" s="101"/>
      <c r="E475" s="5"/>
      <c r="F475" s="5"/>
      <c r="G475" s="1"/>
      <c r="H475" s="2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153"/>
      <c r="B476" s="153"/>
      <c r="C476" s="153"/>
      <c r="D476" s="101"/>
      <c r="E476" s="5"/>
      <c r="F476" s="5"/>
      <c r="G476" s="1"/>
      <c r="H476" s="2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153"/>
      <c r="B477" s="153"/>
      <c r="C477" s="153"/>
      <c r="D477" s="101"/>
      <c r="E477" s="5"/>
      <c r="F477" s="5"/>
      <c r="G477" s="1"/>
      <c r="H477" s="2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153"/>
      <c r="B478" s="153"/>
      <c r="C478" s="153"/>
      <c r="D478" s="101"/>
      <c r="E478" s="5"/>
      <c r="F478" s="5"/>
      <c r="G478" s="1"/>
      <c r="H478" s="2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153"/>
      <c r="B479" s="153"/>
      <c r="C479" s="153"/>
      <c r="D479" s="101"/>
      <c r="E479" s="5"/>
      <c r="F479" s="5"/>
      <c r="G479" s="1"/>
      <c r="H479" s="2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153"/>
      <c r="B480" s="153"/>
      <c r="C480" s="153"/>
      <c r="D480" s="101"/>
      <c r="E480" s="5"/>
      <c r="F480" s="5"/>
      <c r="G480" s="1"/>
      <c r="H480" s="2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153"/>
      <c r="B481" s="153"/>
      <c r="C481" s="153"/>
      <c r="D481" s="101"/>
      <c r="E481" s="5"/>
      <c r="F481" s="5"/>
      <c r="G481" s="1"/>
      <c r="H481" s="2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153"/>
      <c r="B482" s="153"/>
      <c r="C482" s="153"/>
      <c r="D482" s="101"/>
      <c r="E482" s="5"/>
      <c r="F482" s="5"/>
      <c r="G482" s="1"/>
      <c r="H482" s="2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153"/>
      <c r="B483" s="153"/>
      <c r="C483" s="153"/>
      <c r="D483" s="101"/>
      <c r="E483" s="5"/>
      <c r="F483" s="5"/>
      <c r="G483" s="1"/>
      <c r="H483" s="2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153"/>
      <c r="B484" s="153"/>
      <c r="C484" s="153"/>
      <c r="D484" s="101"/>
      <c r="E484" s="5"/>
      <c r="F484" s="5"/>
      <c r="G484" s="1"/>
      <c r="H484" s="2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153"/>
      <c r="B485" s="153"/>
      <c r="C485" s="153"/>
      <c r="D485" s="101"/>
      <c r="E485" s="5"/>
      <c r="F485" s="5"/>
      <c r="G485" s="1"/>
      <c r="H485" s="2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153"/>
      <c r="B486" s="153"/>
      <c r="C486" s="153"/>
      <c r="D486" s="101"/>
      <c r="E486" s="5"/>
      <c r="F486" s="5"/>
      <c r="G486" s="1"/>
      <c r="H486" s="2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153"/>
      <c r="B487" s="153"/>
      <c r="C487" s="153"/>
      <c r="D487" s="101"/>
      <c r="E487" s="5"/>
      <c r="F487" s="5"/>
      <c r="G487" s="1"/>
      <c r="H487" s="2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153"/>
      <c r="B488" s="153"/>
      <c r="C488" s="153"/>
      <c r="D488" s="101"/>
      <c r="E488" s="5"/>
      <c r="F488" s="5"/>
      <c r="G488" s="1"/>
      <c r="H488" s="2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153"/>
      <c r="B489" s="153"/>
      <c r="C489" s="153"/>
      <c r="D489" s="101"/>
      <c r="E489" s="5"/>
      <c r="F489" s="5"/>
      <c r="G489" s="1"/>
      <c r="H489" s="2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153"/>
      <c r="B490" s="153"/>
      <c r="C490" s="153"/>
      <c r="D490" s="101"/>
      <c r="E490" s="5"/>
      <c r="F490" s="5"/>
      <c r="G490" s="1"/>
      <c r="H490" s="2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153"/>
      <c r="B491" s="153"/>
      <c r="C491" s="153"/>
      <c r="D491" s="101"/>
      <c r="E491" s="5"/>
      <c r="F491" s="5"/>
      <c r="G491" s="1"/>
      <c r="H491" s="2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153"/>
      <c r="B492" s="153"/>
      <c r="C492" s="153"/>
      <c r="D492" s="101"/>
      <c r="E492" s="5"/>
      <c r="F492" s="5"/>
      <c r="G492" s="1"/>
      <c r="H492" s="2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153"/>
      <c r="B493" s="153"/>
      <c r="C493" s="153"/>
      <c r="D493" s="101"/>
      <c r="E493" s="5"/>
      <c r="F493" s="5"/>
      <c r="G493" s="1"/>
      <c r="H493" s="2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153"/>
      <c r="B494" s="153"/>
      <c r="C494" s="153"/>
      <c r="D494" s="101"/>
      <c r="E494" s="5"/>
      <c r="F494" s="5"/>
      <c r="G494" s="1"/>
      <c r="H494" s="2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153"/>
      <c r="B495" s="153"/>
      <c r="C495" s="153"/>
      <c r="D495" s="101"/>
      <c r="E495" s="5"/>
      <c r="F495" s="5"/>
      <c r="G495" s="1"/>
      <c r="H495" s="2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153"/>
      <c r="B496" s="153"/>
      <c r="C496" s="153"/>
      <c r="D496" s="101"/>
      <c r="E496" s="5"/>
      <c r="F496" s="5"/>
      <c r="G496" s="1"/>
      <c r="H496" s="2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153"/>
      <c r="B497" s="153"/>
      <c r="C497" s="153"/>
      <c r="D497" s="101"/>
      <c r="E497" s="5"/>
      <c r="F497" s="5"/>
      <c r="G497" s="1"/>
      <c r="H497" s="2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153"/>
      <c r="B498" s="153"/>
      <c r="C498" s="153"/>
      <c r="D498" s="101"/>
      <c r="E498" s="5"/>
      <c r="F498" s="5"/>
      <c r="G498" s="1"/>
      <c r="H498" s="2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153"/>
      <c r="B499" s="153"/>
      <c r="C499" s="153"/>
      <c r="D499" s="101"/>
      <c r="E499" s="5"/>
      <c r="F499" s="5"/>
      <c r="G499" s="1"/>
      <c r="H499" s="2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153"/>
      <c r="B500" s="153"/>
      <c r="C500" s="153"/>
      <c r="D500" s="101"/>
      <c r="E500" s="5"/>
      <c r="F500" s="5"/>
      <c r="G500" s="1"/>
      <c r="H500" s="2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153"/>
      <c r="B501" s="153"/>
      <c r="C501" s="153"/>
      <c r="D501" s="101"/>
      <c r="E501" s="5"/>
      <c r="F501" s="5"/>
      <c r="G501" s="1"/>
      <c r="H501" s="2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153"/>
      <c r="B502" s="153"/>
      <c r="C502" s="153"/>
      <c r="D502" s="101"/>
      <c r="E502" s="5"/>
      <c r="F502" s="5"/>
      <c r="G502" s="1"/>
      <c r="H502" s="2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153"/>
      <c r="B503" s="153"/>
      <c r="C503" s="153"/>
      <c r="D503" s="101"/>
      <c r="E503" s="5"/>
      <c r="F503" s="5"/>
      <c r="G503" s="1"/>
      <c r="H503" s="2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153"/>
      <c r="B504" s="153"/>
      <c r="C504" s="153"/>
      <c r="D504" s="101"/>
      <c r="E504" s="5"/>
      <c r="F504" s="5"/>
      <c r="G504" s="1"/>
      <c r="H504" s="2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153"/>
      <c r="B505" s="153"/>
      <c r="C505" s="153"/>
      <c r="D505" s="101"/>
      <c r="E505" s="5"/>
      <c r="F505" s="5"/>
      <c r="G505" s="1"/>
      <c r="H505" s="2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153"/>
      <c r="B506" s="153"/>
      <c r="C506" s="153"/>
      <c r="D506" s="101"/>
      <c r="E506" s="5"/>
      <c r="F506" s="5"/>
      <c r="G506" s="1"/>
      <c r="H506" s="2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153"/>
      <c r="B507" s="153"/>
      <c r="C507" s="153"/>
      <c r="D507" s="101"/>
      <c r="E507" s="5"/>
      <c r="F507" s="5"/>
      <c r="G507" s="1"/>
      <c r="H507" s="2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153"/>
      <c r="B508" s="153"/>
      <c r="C508" s="153"/>
      <c r="D508" s="101"/>
      <c r="E508" s="5"/>
      <c r="F508" s="5"/>
      <c r="G508" s="1"/>
      <c r="H508" s="2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153"/>
      <c r="B509" s="153"/>
      <c r="C509" s="153"/>
      <c r="D509" s="101"/>
      <c r="E509" s="5"/>
      <c r="F509" s="5"/>
      <c r="G509" s="1"/>
      <c r="H509" s="2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153"/>
      <c r="B510" s="153"/>
      <c r="C510" s="153"/>
      <c r="D510" s="101"/>
      <c r="E510" s="5"/>
      <c r="F510" s="5"/>
      <c r="G510" s="1"/>
      <c r="H510" s="2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153"/>
      <c r="B511" s="153"/>
      <c r="C511" s="153"/>
      <c r="D511" s="101"/>
      <c r="E511" s="5"/>
      <c r="F511" s="5"/>
      <c r="G511" s="1"/>
      <c r="H511" s="2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153"/>
      <c r="B512" s="153"/>
      <c r="C512" s="153"/>
      <c r="D512" s="101"/>
      <c r="E512" s="5"/>
      <c r="F512" s="5"/>
      <c r="G512" s="1"/>
      <c r="H512" s="2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153"/>
      <c r="B513" s="153"/>
      <c r="C513" s="153"/>
      <c r="D513" s="101"/>
      <c r="E513" s="5"/>
      <c r="F513" s="5"/>
      <c r="G513" s="1"/>
      <c r="H513" s="2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153"/>
      <c r="B514" s="153"/>
      <c r="C514" s="153"/>
      <c r="D514" s="101"/>
      <c r="E514" s="5"/>
      <c r="F514" s="5"/>
      <c r="G514" s="1"/>
      <c r="H514" s="2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153"/>
      <c r="B515" s="153"/>
      <c r="C515" s="153"/>
      <c r="D515" s="101"/>
      <c r="E515" s="5"/>
      <c r="F515" s="5"/>
      <c r="G515" s="1"/>
      <c r="H515" s="2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153"/>
      <c r="B516" s="153"/>
      <c r="C516" s="153"/>
      <c r="D516" s="101"/>
      <c r="E516" s="5"/>
      <c r="F516" s="5"/>
      <c r="G516" s="1"/>
      <c r="H516" s="2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153"/>
      <c r="B517" s="153"/>
      <c r="C517" s="153"/>
      <c r="D517" s="101"/>
      <c r="E517" s="5"/>
      <c r="F517" s="5"/>
      <c r="G517" s="1"/>
      <c r="H517" s="2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153"/>
      <c r="B518" s="153"/>
      <c r="C518" s="153"/>
      <c r="D518" s="101"/>
      <c r="E518" s="5"/>
      <c r="F518" s="5"/>
      <c r="G518" s="1"/>
      <c r="H518" s="2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153"/>
      <c r="B519" s="153"/>
      <c r="C519" s="153"/>
      <c r="D519" s="101"/>
      <c r="E519" s="5"/>
      <c r="F519" s="5"/>
      <c r="G519" s="1"/>
      <c r="H519" s="2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153"/>
      <c r="B520" s="153"/>
      <c r="C520" s="153"/>
      <c r="D520" s="101"/>
      <c r="E520" s="5"/>
      <c r="F520" s="5"/>
      <c r="G520" s="1"/>
      <c r="H520" s="2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153"/>
      <c r="B521" s="153"/>
      <c r="C521" s="153"/>
      <c r="D521" s="101"/>
      <c r="E521" s="5"/>
      <c r="F521" s="5"/>
      <c r="G521" s="1"/>
      <c r="H521" s="2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153"/>
      <c r="B522" s="153"/>
      <c r="C522" s="153"/>
      <c r="D522" s="101"/>
      <c r="E522" s="5"/>
      <c r="F522" s="5"/>
      <c r="G522" s="1"/>
      <c r="H522" s="2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153"/>
      <c r="B523" s="153"/>
      <c r="C523" s="153"/>
      <c r="D523" s="101"/>
      <c r="E523" s="5"/>
      <c r="F523" s="5"/>
      <c r="G523" s="1"/>
      <c r="H523" s="2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153"/>
      <c r="B524" s="153"/>
      <c r="C524" s="153"/>
      <c r="D524" s="101"/>
      <c r="E524" s="5"/>
      <c r="F524" s="5"/>
      <c r="G524" s="1"/>
      <c r="H524" s="2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153"/>
      <c r="B525" s="153"/>
      <c r="C525" s="153"/>
      <c r="D525" s="101"/>
      <c r="E525" s="5"/>
      <c r="F525" s="5"/>
      <c r="G525" s="1"/>
      <c r="H525" s="2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153"/>
      <c r="B526" s="153"/>
      <c r="C526" s="153"/>
      <c r="D526" s="101"/>
      <c r="E526" s="5"/>
      <c r="F526" s="5"/>
      <c r="G526" s="1"/>
      <c r="H526" s="2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153"/>
      <c r="B527" s="153"/>
      <c r="C527" s="153"/>
      <c r="D527" s="101"/>
      <c r="E527" s="5"/>
      <c r="F527" s="5"/>
      <c r="G527" s="1"/>
      <c r="H527" s="2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153"/>
      <c r="B528" s="153"/>
      <c r="C528" s="153"/>
      <c r="D528" s="101"/>
      <c r="E528" s="5"/>
      <c r="F528" s="5"/>
      <c r="G528" s="1"/>
      <c r="H528" s="2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153"/>
      <c r="B529" s="153"/>
      <c r="C529" s="153"/>
      <c r="D529" s="101"/>
      <c r="E529" s="5"/>
      <c r="F529" s="5"/>
      <c r="G529" s="1"/>
      <c r="H529" s="2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153"/>
      <c r="B530" s="153"/>
      <c r="C530" s="153"/>
      <c r="D530" s="101"/>
      <c r="E530" s="5"/>
      <c r="F530" s="5"/>
      <c r="G530" s="1"/>
      <c r="H530" s="2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153"/>
      <c r="B531" s="153"/>
      <c r="C531" s="153"/>
      <c r="D531" s="101"/>
      <c r="E531" s="5"/>
      <c r="F531" s="5"/>
      <c r="G531" s="1"/>
      <c r="H531" s="2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153"/>
      <c r="B532" s="153"/>
      <c r="C532" s="153"/>
      <c r="D532" s="101"/>
      <c r="E532" s="5"/>
      <c r="F532" s="5"/>
      <c r="G532" s="1"/>
      <c r="H532" s="2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153"/>
      <c r="B533" s="153"/>
      <c r="C533" s="153"/>
      <c r="D533" s="101"/>
      <c r="E533" s="5"/>
      <c r="F533" s="5"/>
      <c r="G533" s="1"/>
      <c r="H533" s="2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153"/>
      <c r="B534" s="153"/>
      <c r="C534" s="153"/>
      <c r="D534" s="101"/>
      <c r="E534" s="5"/>
      <c r="F534" s="5"/>
      <c r="G534" s="1"/>
      <c r="H534" s="2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153"/>
      <c r="B535" s="153"/>
      <c r="C535" s="153"/>
      <c r="D535" s="101"/>
      <c r="E535" s="5"/>
      <c r="F535" s="5"/>
      <c r="G535" s="1"/>
      <c r="H535" s="2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153"/>
      <c r="B536" s="153"/>
      <c r="C536" s="153"/>
      <c r="D536" s="101"/>
      <c r="E536" s="5"/>
      <c r="F536" s="5"/>
      <c r="G536" s="1"/>
      <c r="H536" s="2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153"/>
      <c r="B537" s="153"/>
      <c r="C537" s="153"/>
      <c r="D537" s="101"/>
      <c r="E537" s="5"/>
      <c r="F537" s="5"/>
      <c r="G537" s="1"/>
      <c r="H537" s="2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153"/>
      <c r="B538" s="153"/>
      <c r="C538" s="153"/>
      <c r="D538" s="101"/>
      <c r="E538" s="5"/>
      <c r="F538" s="5"/>
      <c r="G538" s="1"/>
      <c r="H538" s="2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153"/>
      <c r="B539" s="153"/>
      <c r="C539" s="153"/>
      <c r="D539" s="101"/>
      <c r="E539" s="5"/>
      <c r="F539" s="5"/>
      <c r="G539" s="1"/>
      <c r="H539" s="2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153"/>
      <c r="B540" s="153"/>
      <c r="C540" s="153"/>
      <c r="D540" s="101"/>
      <c r="E540" s="5"/>
      <c r="F540" s="5"/>
      <c r="G540" s="1"/>
      <c r="H540" s="2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153"/>
      <c r="B541" s="153"/>
      <c r="C541" s="153"/>
      <c r="D541" s="101"/>
      <c r="E541" s="5"/>
      <c r="F541" s="5"/>
      <c r="G541" s="1"/>
      <c r="H541" s="2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153"/>
      <c r="B542" s="153"/>
      <c r="C542" s="153"/>
      <c r="D542" s="101"/>
      <c r="E542" s="5"/>
      <c r="F542" s="5"/>
      <c r="G542" s="1"/>
      <c r="H542" s="2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153"/>
      <c r="B543" s="153"/>
      <c r="C543" s="153"/>
      <c r="D543" s="101"/>
      <c r="E543" s="5"/>
      <c r="F543" s="5"/>
      <c r="G543" s="1"/>
      <c r="H543" s="2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153"/>
      <c r="B544" s="153"/>
      <c r="C544" s="153"/>
      <c r="D544" s="101"/>
      <c r="E544" s="5"/>
      <c r="F544" s="5"/>
      <c r="G544" s="1"/>
      <c r="H544" s="2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153"/>
      <c r="B545" s="153"/>
      <c r="C545" s="153"/>
      <c r="D545" s="101"/>
      <c r="E545" s="5"/>
      <c r="F545" s="5"/>
      <c r="G545" s="1"/>
      <c r="H545" s="2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153"/>
      <c r="B546" s="153"/>
      <c r="C546" s="153"/>
      <c r="D546" s="101"/>
      <c r="E546" s="5"/>
      <c r="F546" s="5"/>
      <c r="G546" s="1"/>
      <c r="H546" s="2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153"/>
      <c r="B547" s="153"/>
      <c r="C547" s="153"/>
      <c r="D547" s="101"/>
      <c r="E547" s="5"/>
      <c r="F547" s="5"/>
      <c r="G547" s="1"/>
      <c r="H547" s="2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153"/>
      <c r="B548" s="153"/>
      <c r="C548" s="153"/>
      <c r="D548" s="101"/>
      <c r="E548" s="5"/>
      <c r="F548" s="5"/>
      <c r="G548" s="1"/>
      <c r="H548" s="2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153"/>
      <c r="B549" s="153"/>
      <c r="C549" s="153"/>
      <c r="D549" s="101"/>
      <c r="E549" s="5"/>
      <c r="F549" s="5"/>
      <c r="G549" s="1"/>
      <c r="H549" s="2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153"/>
      <c r="B550" s="153"/>
      <c r="C550" s="153"/>
      <c r="D550" s="101"/>
      <c r="E550" s="5"/>
      <c r="F550" s="5"/>
      <c r="G550" s="1"/>
      <c r="H550" s="2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153"/>
      <c r="B551" s="153"/>
      <c r="C551" s="153"/>
      <c r="D551" s="101"/>
      <c r="E551" s="5"/>
      <c r="F551" s="5"/>
      <c r="G551" s="1"/>
      <c r="H551" s="2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153"/>
      <c r="B552" s="153"/>
      <c r="C552" s="153"/>
      <c r="D552" s="101"/>
      <c r="E552" s="5"/>
      <c r="F552" s="5"/>
      <c r="G552" s="1"/>
      <c r="H552" s="2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153"/>
      <c r="B553" s="153"/>
      <c r="C553" s="153"/>
      <c r="D553" s="101"/>
      <c r="E553" s="5"/>
      <c r="F553" s="5"/>
      <c r="G553" s="1"/>
      <c r="H553" s="2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A554" s="153"/>
      <c r="B554" s="153"/>
      <c r="C554" s="153"/>
      <c r="D554" s="101"/>
      <c r="E554" s="5"/>
      <c r="F554" s="5"/>
      <c r="G554" s="1"/>
      <c r="H554" s="2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153"/>
      <c r="B555" s="153"/>
      <c r="C555" s="153"/>
      <c r="D555" s="101"/>
      <c r="E555" s="5"/>
      <c r="F555" s="5"/>
      <c r="G555" s="1"/>
      <c r="H555" s="2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153"/>
      <c r="B556" s="153"/>
      <c r="C556" s="153"/>
      <c r="D556" s="101"/>
      <c r="E556" s="5"/>
      <c r="F556" s="5"/>
      <c r="G556" s="1"/>
      <c r="H556" s="2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153"/>
      <c r="B557" s="153"/>
      <c r="C557" s="153"/>
      <c r="D557" s="101"/>
      <c r="E557" s="5"/>
      <c r="F557" s="5"/>
      <c r="G557" s="1"/>
      <c r="H557" s="2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153"/>
      <c r="B558" s="153"/>
      <c r="C558" s="153"/>
      <c r="D558" s="101"/>
      <c r="E558" s="5"/>
      <c r="F558" s="5"/>
      <c r="G558" s="1"/>
      <c r="H558" s="2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153"/>
      <c r="B559" s="153"/>
      <c r="C559" s="153"/>
      <c r="D559" s="101"/>
      <c r="E559" s="5"/>
      <c r="F559" s="5"/>
      <c r="G559" s="1"/>
      <c r="H559" s="2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153"/>
      <c r="B560" s="153"/>
      <c r="C560" s="153"/>
      <c r="D560" s="101"/>
      <c r="E560" s="5"/>
      <c r="F560" s="5"/>
      <c r="G560" s="1"/>
      <c r="H560" s="2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153"/>
      <c r="B561" s="153"/>
      <c r="C561" s="153"/>
      <c r="D561" s="101"/>
      <c r="E561" s="5"/>
      <c r="F561" s="5"/>
      <c r="G561" s="1"/>
      <c r="H561" s="2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153"/>
      <c r="B562" s="153"/>
      <c r="C562" s="153"/>
      <c r="D562" s="101"/>
      <c r="E562" s="5"/>
      <c r="F562" s="5"/>
      <c r="G562" s="1"/>
      <c r="H562" s="2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153"/>
      <c r="B563" s="153"/>
      <c r="C563" s="153"/>
      <c r="D563" s="101"/>
      <c r="E563" s="5"/>
      <c r="F563" s="5"/>
      <c r="G563" s="1"/>
      <c r="H563" s="2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153"/>
      <c r="B564" s="153"/>
      <c r="C564" s="153"/>
      <c r="D564" s="101"/>
      <c r="E564" s="5"/>
      <c r="F564" s="5"/>
      <c r="G564" s="1"/>
      <c r="H564" s="2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153"/>
      <c r="B565" s="153"/>
      <c r="C565" s="153"/>
      <c r="D565" s="101"/>
      <c r="E565" s="5"/>
      <c r="F565" s="5"/>
      <c r="G565" s="1"/>
      <c r="H565" s="2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153"/>
      <c r="B566" s="153"/>
      <c r="C566" s="153"/>
      <c r="D566" s="101"/>
      <c r="E566" s="5"/>
      <c r="F566" s="5"/>
      <c r="G566" s="1"/>
      <c r="H566" s="2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153"/>
      <c r="B567" s="153"/>
      <c r="C567" s="153"/>
      <c r="D567" s="101"/>
      <c r="E567" s="5"/>
      <c r="F567" s="5"/>
      <c r="G567" s="1"/>
      <c r="H567" s="2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153"/>
      <c r="B568" s="153"/>
      <c r="C568" s="153"/>
      <c r="D568" s="101"/>
      <c r="E568" s="5"/>
      <c r="F568" s="5"/>
      <c r="G568" s="1"/>
      <c r="H568" s="2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153"/>
      <c r="B569" s="153"/>
      <c r="C569" s="153"/>
      <c r="D569" s="101"/>
      <c r="E569" s="5"/>
      <c r="F569" s="5"/>
      <c r="G569" s="1"/>
      <c r="H569" s="2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153"/>
      <c r="B570" s="153"/>
      <c r="C570" s="153"/>
      <c r="D570" s="101"/>
      <c r="E570" s="5"/>
      <c r="F570" s="5"/>
      <c r="G570" s="1"/>
      <c r="H570" s="2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153"/>
      <c r="B571" s="153"/>
      <c r="C571" s="153"/>
      <c r="D571" s="101"/>
      <c r="E571" s="5"/>
      <c r="F571" s="5"/>
      <c r="G571" s="1"/>
      <c r="H571" s="2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153"/>
      <c r="B572" s="153"/>
      <c r="C572" s="153"/>
      <c r="D572" s="101"/>
      <c r="E572" s="5"/>
      <c r="F572" s="5"/>
      <c r="G572" s="1"/>
      <c r="H572" s="2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153"/>
      <c r="B573" s="153"/>
      <c r="C573" s="153"/>
      <c r="D573" s="101"/>
      <c r="E573" s="5"/>
      <c r="F573" s="5"/>
      <c r="G573" s="1"/>
      <c r="H573" s="2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153"/>
      <c r="B574" s="153"/>
      <c r="C574" s="153"/>
      <c r="D574" s="101"/>
      <c r="E574" s="5"/>
      <c r="F574" s="5"/>
      <c r="G574" s="1"/>
      <c r="H574" s="2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153"/>
      <c r="B575" s="153"/>
      <c r="C575" s="153"/>
      <c r="D575" s="101"/>
      <c r="E575" s="5"/>
      <c r="F575" s="5"/>
      <c r="G575" s="1"/>
      <c r="H575" s="2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153"/>
      <c r="B576" s="153"/>
      <c r="C576" s="153"/>
      <c r="D576" s="101"/>
      <c r="E576" s="5"/>
      <c r="F576" s="5"/>
      <c r="G576" s="1"/>
      <c r="H576" s="2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153"/>
      <c r="B577" s="153"/>
      <c r="C577" s="153"/>
      <c r="D577" s="101"/>
      <c r="E577" s="5"/>
      <c r="F577" s="5"/>
      <c r="G577" s="1"/>
      <c r="H577" s="2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153"/>
      <c r="B578" s="153"/>
      <c r="C578" s="153"/>
      <c r="D578" s="101"/>
      <c r="E578" s="5"/>
      <c r="F578" s="5"/>
      <c r="G578" s="1"/>
      <c r="H578" s="2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153"/>
      <c r="B579" s="153"/>
      <c r="C579" s="153"/>
      <c r="D579" s="101"/>
      <c r="E579" s="5"/>
      <c r="F579" s="5"/>
      <c r="G579" s="1"/>
      <c r="H579" s="2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153"/>
      <c r="B580" s="153"/>
      <c r="C580" s="153"/>
      <c r="D580" s="101"/>
      <c r="E580" s="5"/>
      <c r="F580" s="5"/>
      <c r="G580" s="1"/>
      <c r="H580" s="2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153"/>
      <c r="B581" s="153"/>
      <c r="C581" s="153"/>
      <c r="D581" s="101"/>
      <c r="E581" s="5"/>
      <c r="F581" s="5"/>
      <c r="G581" s="1"/>
      <c r="H581" s="2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153"/>
      <c r="B582" s="153"/>
      <c r="C582" s="153"/>
      <c r="D582" s="101"/>
      <c r="E582" s="5"/>
      <c r="F582" s="5"/>
      <c r="G582" s="1"/>
      <c r="H582" s="2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153"/>
      <c r="B583" s="153"/>
      <c r="C583" s="153"/>
      <c r="D583" s="101"/>
      <c r="E583" s="5"/>
      <c r="F583" s="5"/>
      <c r="G583" s="1"/>
      <c r="H583" s="2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153"/>
      <c r="B584" s="153"/>
      <c r="C584" s="153"/>
      <c r="D584" s="101"/>
      <c r="E584" s="5"/>
      <c r="F584" s="5"/>
      <c r="G584" s="1"/>
      <c r="H584" s="2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153"/>
      <c r="B585" s="153"/>
      <c r="C585" s="153"/>
      <c r="D585" s="101"/>
      <c r="E585" s="5"/>
      <c r="F585" s="5"/>
      <c r="G585" s="1"/>
      <c r="H585" s="2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153"/>
      <c r="B586" s="153"/>
      <c r="C586" s="153"/>
      <c r="D586" s="101"/>
      <c r="E586" s="5"/>
      <c r="F586" s="5"/>
      <c r="G586" s="1"/>
      <c r="H586" s="2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153"/>
      <c r="B587" s="153"/>
      <c r="C587" s="153"/>
      <c r="D587" s="101"/>
      <c r="E587" s="5"/>
      <c r="F587" s="5"/>
      <c r="G587" s="1"/>
      <c r="H587" s="2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153"/>
      <c r="B588" s="153"/>
      <c r="C588" s="153"/>
      <c r="D588" s="101"/>
      <c r="E588" s="5"/>
      <c r="F588" s="5"/>
      <c r="G588" s="1"/>
      <c r="H588" s="2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153"/>
      <c r="B589" s="153"/>
      <c r="C589" s="153"/>
      <c r="D589" s="101"/>
      <c r="E589" s="5"/>
      <c r="F589" s="5"/>
      <c r="G589" s="1"/>
      <c r="H589" s="2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153"/>
      <c r="B590" s="153"/>
      <c r="C590" s="153"/>
      <c r="D590" s="101"/>
      <c r="E590" s="5"/>
      <c r="F590" s="5"/>
      <c r="G590" s="1"/>
      <c r="H590" s="2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153"/>
      <c r="B591" s="153"/>
      <c r="C591" s="153"/>
      <c r="D591" s="101"/>
      <c r="E591" s="5"/>
      <c r="F591" s="5"/>
      <c r="G591" s="1"/>
      <c r="H591" s="2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153"/>
      <c r="B592" s="153"/>
      <c r="C592" s="153"/>
      <c r="D592" s="101"/>
      <c r="E592" s="5"/>
      <c r="F592" s="5"/>
      <c r="G592" s="1"/>
      <c r="H592" s="2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153"/>
      <c r="B593" s="153"/>
      <c r="C593" s="153"/>
      <c r="D593" s="101"/>
      <c r="E593" s="5"/>
      <c r="F593" s="5"/>
      <c r="G593" s="1"/>
      <c r="H593" s="2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153"/>
      <c r="B594" s="153"/>
      <c r="C594" s="153"/>
      <c r="D594" s="101"/>
      <c r="E594" s="5"/>
      <c r="F594" s="5"/>
      <c r="G594" s="1"/>
      <c r="H594" s="2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153"/>
      <c r="B595" s="153"/>
      <c r="C595" s="153"/>
      <c r="D595" s="101"/>
      <c r="E595" s="5"/>
      <c r="F595" s="5"/>
      <c r="G595" s="1"/>
      <c r="H595" s="2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153"/>
      <c r="B596" s="153"/>
      <c r="C596" s="153"/>
      <c r="D596" s="101"/>
      <c r="E596" s="5"/>
      <c r="F596" s="5"/>
      <c r="G596" s="1"/>
      <c r="H596" s="2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153"/>
      <c r="B597" s="153"/>
      <c r="C597" s="153"/>
      <c r="D597" s="101"/>
      <c r="E597" s="5"/>
      <c r="F597" s="5"/>
      <c r="G597" s="1"/>
      <c r="H597" s="2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153"/>
      <c r="B598" s="153"/>
      <c r="C598" s="153"/>
      <c r="D598" s="101"/>
      <c r="E598" s="5"/>
      <c r="F598" s="5"/>
      <c r="G598" s="1"/>
      <c r="H598" s="2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153"/>
      <c r="B599" s="153"/>
      <c r="C599" s="153"/>
      <c r="D599" s="101"/>
      <c r="E599" s="5"/>
      <c r="F599" s="5"/>
      <c r="G599" s="1"/>
      <c r="H599" s="2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153"/>
      <c r="B600" s="153"/>
      <c r="C600" s="153"/>
      <c r="D600" s="101"/>
      <c r="E600" s="5"/>
      <c r="F600" s="5"/>
      <c r="G600" s="1"/>
      <c r="H600" s="2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153"/>
      <c r="B601" s="153"/>
      <c r="C601" s="153"/>
      <c r="D601" s="101"/>
      <c r="E601" s="5"/>
      <c r="F601" s="5"/>
      <c r="G601" s="1"/>
      <c r="H601" s="2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153"/>
      <c r="B602" s="153"/>
      <c r="C602" s="153"/>
      <c r="D602" s="101"/>
      <c r="E602" s="5"/>
      <c r="F602" s="5"/>
      <c r="G602" s="1"/>
      <c r="H602" s="2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153"/>
      <c r="B603" s="153"/>
      <c r="C603" s="153"/>
      <c r="D603" s="101"/>
      <c r="E603" s="5"/>
      <c r="F603" s="5"/>
      <c r="G603" s="1"/>
      <c r="H603" s="2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153"/>
      <c r="B604" s="153"/>
      <c r="C604" s="153"/>
      <c r="D604" s="101"/>
      <c r="E604" s="5"/>
      <c r="F604" s="5"/>
      <c r="G604" s="1"/>
      <c r="H604" s="2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153"/>
      <c r="B605" s="153"/>
      <c r="C605" s="153"/>
      <c r="D605" s="101"/>
      <c r="E605" s="5"/>
      <c r="F605" s="5"/>
      <c r="G605" s="1"/>
      <c r="H605" s="2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153"/>
      <c r="B606" s="153"/>
      <c r="C606" s="153"/>
      <c r="D606" s="101"/>
      <c r="E606" s="5"/>
      <c r="F606" s="5"/>
      <c r="G606" s="1"/>
      <c r="H606" s="2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153"/>
      <c r="B607" s="153"/>
      <c r="C607" s="153"/>
      <c r="D607" s="101"/>
      <c r="E607" s="5"/>
      <c r="F607" s="5"/>
      <c r="G607" s="1"/>
      <c r="H607" s="2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153"/>
      <c r="B608" s="153"/>
      <c r="C608" s="153"/>
      <c r="D608" s="101"/>
      <c r="E608" s="5"/>
      <c r="F608" s="5"/>
      <c r="G608" s="1"/>
      <c r="H608" s="2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153"/>
      <c r="B609" s="153"/>
      <c r="C609" s="153"/>
      <c r="D609" s="101"/>
      <c r="E609" s="5"/>
      <c r="F609" s="5"/>
      <c r="G609" s="1"/>
      <c r="H609" s="2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153"/>
      <c r="B610" s="153"/>
      <c r="C610" s="153"/>
      <c r="D610" s="101"/>
      <c r="E610" s="5"/>
      <c r="F610" s="5"/>
      <c r="G610" s="1"/>
      <c r="H610" s="2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153"/>
      <c r="B611" s="153"/>
      <c r="C611" s="153"/>
      <c r="D611" s="101"/>
      <c r="E611" s="5"/>
      <c r="F611" s="5"/>
      <c r="G611" s="1"/>
      <c r="H611" s="2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153"/>
      <c r="B612" s="153"/>
      <c r="C612" s="153"/>
      <c r="D612" s="101"/>
      <c r="E612" s="5"/>
      <c r="F612" s="5"/>
      <c r="G612" s="1"/>
      <c r="H612" s="2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153"/>
      <c r="B613" s="153"/>
      <c r="C613" s="153"/>
      <c r="D613" s="101"/>
      <c r="E613" s="5"/>
      <c r="F613" s="5"/>
      <c r="G613" s="1"/>
      <c r="H613" s="2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153"/>
      <c r="B614" s="153"/>
      <c r="C614" s="153"/>
      <c r="D614" s="101"/>
      <c r="E614" s="5"/>
      <c r="F614" s="5"/>
      <c r="G614" s="1"/>
      <c r="H614" s="2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153"/>
      <c r="B615" s="153"/>
      <c r="C615" s="153"/>
      <c r="D615" s="101"/>
      <c r="E615" s="5"/>
      <c r="F615" s="5"/>
      <c r="G615" s="1"/>
      <c r="H615" s="2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153"/>
      <c r="B616" s="153"/>
      <c r="C616" s="153"/>
      <c r="D616" s="101"/>
      <c r="E616" s="5"/>
      <c r="F616" s="5"/>
      <c r="G616" s="1"/>
      <c r="H616" s="2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153"/>
      <c r="B617" s="153"/>
      <c r="C617" s="153"/>
      <c r="D617" s="101"/>
      <c r="E617" s="5"/>
      <c r="F617" s="5"/>
      <c r="G617" s="1"/>
      <c r="H617" s="2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153"/>
      <c r="B618" s="153"/>
      <c r="C618" s="153"/>
      <c r="D618" s="101"/>
      <c r="E618" s="5"/>
      <c r="F618" s="5"/>
      <c r="G618" s="1"/>
      <c r="H618" s="2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153"/>
      <c r="B619" s="153"/>
      <c r="C619" s="153"/>
      <c r="D619" s="101"/>
      <c r="E619" s="5"/>
      <c r="F619" s="5"/>
      <c r="G619" s="1"/>
      <c r="H619" s="2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153"/>
      <c r="B620" s="153"/>
      <c r="C620" s="153"/>
      <c r="D620" s="101"/>
      <c r="E620" s="5"/>
      <c r="F620" s="5"/>
      <c r="G620" s="1"/>
      <c r="H620" s="2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153"/>
      <c r="B621" s="153"/>
      <c r="C621" s="153"/>
      <c r="D621" s="101"/>
      <c r="E621" s="5"/>
      <c r="F621" s="5"/>
      <c r="G621" s="1"/>
      <c r="H621" s="2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153"/>
      <c r="B622" s="153"/>
      <c r="C622" s="153"/>
      <c r="D622" s="101"/>
      <c r="E622" s="5"/>
      <c r="F622" s="5"/>
      <c r="G622" s="1"/>
      <c r="H622" s="2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153"/>
      <c r="B623" s="153"/>
      <c r="C623" s="153"/>
      <c r="D623" s="101"/>
      <c r="E623" s="5"/>
      <c r="F623" s="5"/>
      <c r="G623" s="1"/>
      <c r="H623" s="2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153"/>
      <c r="B624" s="153"/>
      <c r="C624" s="153"/>
      <c r="D624" s="101"/>
      <c r="E624" s="5"/>
      <c r="F624" s="5"/>
      <c r="G624" s="1"/>
      <c r="H624" s="2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153"/>
      <c r="B625" s="153"/>
      <c r="C625" s="153"/>
      <c r="D625" s="101"/>
      <c r="E625" s="5"/>
      <c r="F625" s="5"/>
      <c r="G625" s="1"/>
      <c r="H625" s="2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153"/>
      <c r="B626" s="153"/>
      <c r="C626" s="153"/>
      <c r="D626" s="101"/>
      <c r="E626" s="5"/>
      <c r="F626" s="5"/>
      <c r="G626" s="1"/>
      <c r="H626" s="2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153"/>
      <c r="B627" s="153"/>
      <c r="C627" s="153"/>
      <c r="D627" s="101"/>
      <c r="E627" s="5"/>
      <c r="F627" s="5"/>
      <c r="G627" s="1"/>
      <c r="H627" s="2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153"/>
      <c r="B628" s="153"/>
      <c r="C628" s="153"/>
      <c r="D628" s="101"/>
      <c r="E628" s="5"/>
      <c r="F628" s="5"/>
      <c r="G628" s="1"/>
      <c r="H628" s="2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153"/>
      <c r="B629" s="153"/>
      <c r="C629" s="153"/>
      <c r="D629" s="101"/>
      <c r="E629" s="5"/>
      <c r="F629" s="5"/>
      <c r="G629" s="1"/>
      <c r="H629" s="2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153"/>
      <c r="B630" s="153"/>
      <c r="C630" s="153"/>
      <c r="D630" s="101"/>
      <c r="E630" s="5"/>
      <c r="F630" s="5"/>
      <c r="G630" s="1"/>
      <c r="H630" s="2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153"/>
      <c r="B631" s="153"/>
      <c r="C631" s="153"/>
      <c r="D631" s="101"/>
      <c r="E631" s="5"/>
      <c r="F631" s="5"/>
      <c r="G631" s="1"/>
      <c r="H631" s="2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153"/>
      <c r="B632" s="153"/>
      <c r="C632" s="153"/>
      <c r="D632" s="101"/>
      <c r="E632" s="5"/>
      <c r="F632" s="5"/>
      <c r="G632" s="1"/>
      <c r="H632" s="2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153"/>
      <c r="B633" s="153"/>
      <c r="C633" s="153"/>
      <c r="D633" s="101"/>
      <c r="E633" s="5"/>
      <c r="F633" s="5"/>
      <c r="G633" s="1"/>
      <c r="H633" s="2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153"/>
      <c r="B634" s="153"/>
      <c r="C634" s="153"/>
      <c r="D634" s="101"/>
      <c r="E634" s="5"/>
      <c r="F634" s="5"/>
      <c r="G634" s="1"/>
      <c r="H634" s="2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153"/>
      <c r="B635" s="153"/>
      <c r="C635" s="153"/>
      <c r="D635" s="101"/>
      <c r="E635" s="5"/>
      <c r="F635" s="5"/>
      <c r="G635" s="1"/>
      <c r="H635" s="2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153"/>
      <c r="B636" s="153"/>
      <c r="C636" s="153"/>
      <c r="D636" s="101"/>
      <c r="E636" s="5"/>
      <c r="F636" s="5"/>
      <c r="G636" s="1"/>
      <c r="H636" s="2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153"/>
      <c r="B637" s="153"/>
      <c r="C637" s="153"/>
      <c r="D637" s="101"/>
      <c r="E637" s="5"/>
      <c r="F637" s="5"/>
      <c r="G637" s="1"/>
      <c r="H637" s="2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153"/>
      <c r="B638" s="153"/>
      <c r="C638" s="153"/>
      <c r="D638" s="101"/>
      <c r="E638" s="5"/>
      <c r="F638" s="5"/>
      <c r="G638" s="1"/>
      <c r="H638" s="2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153"/>
      <c r="B639" s="153"/>
      <c r="C639" s="153"/>
      <c r="D639" s="101"/>
      <c r="E639" s="5"/>
      <c r="F639" s="5"/>
      <c r="G639" s="1"/>
      <c r="H639" s="2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153"/>
      <c r="B640" s="153"/>
      <c r="C640" s="153"/>
      <c r="D640" s="101"/>
      <c r="E640" s="5"/>
      <c r="F640" s="5"/>
      <c r="G640" s="1"/>
      <c r="H640" s="2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153"/>
      <c r="B641" s="153"/>
      <c r="C641" s="153"/>
      <c r="D641" s="101"/>
      <c r="E641" s="5"/>
      <c r="F641" s="5"/>
      <c r="G641" s="1"/>
      <c r="H641" s="2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153"/>
      <c r="B642" s="153"/>
      <c r="C642" s="153"/>
      <c r="D642" s="101"/>
      <c r="E642" s="5"/>
      <c r="F642" s="5"/>
      <c r="G642" s="1"/>
      <c r="H642" s="2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153"/>
      <c r="B643" s="153"/>
      <c r="C643" s="153"/>
      <c r="D643" s="101"/>
      <c r="E643" s="5"/>
      <c r="F643" s="5"/>
      <c r="G643" s="1"/>
      <c r="H643" s="2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153"/>
      <c r="B644" s="153"/>
      <c r="C644" s="153"/>
      <c r="D644" s="101"/>
      <c r="E644" s="5"/>
      <c r="F644" s="5"/>
      <c r="G644" s="1"/>
      <c r="H644" s="2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153"/>
      <c r="B645" s="153"/>
      <c r="C645" s="153"/>
      <c r="D645" s="101"/>
      <c r="E645" s="5"/>
      <c r="F645" s="5"/>
      <c r="G645" s="1"/>
      <c r="H645" s="2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153"/>
      <c r="B646" s="153"/>
      <c r="C646" s="153"/>
      <c r="D646" s="101"/>
      <c r="E646" s="5"/>
      <c r="F646" s="5"/>
      <c r="G646" s="1"/>
      <c r="H646" s="2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153"/>
      <c r="B647" s="153"/>
      <c r="C647" s="153"/>
      <c r="D647" s="101"/>
      <c r="E647" s="5"/>
      <c r="F647" s="5"/>
      <c r="G647" s="1"/>
      <c r="H647" s="2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153"/>
      <c r="B648" s="153"/>
      <c r="C648" s="153"/>
      <c r="D648" s="101"/>
      <c r="E648" s="5"/>
      <c r="F648" s="5"/>
      <c r="G648" s="1"/>
      <c r="H648" s="2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A649" s="153"/>
      <c r="B649" s="153"/>
      <c r="C649" s="153"/>
      <c r="D649" s="101"/>
      <c r="E649" s="5"/>
      <c r="F649" s="5"/>
      <c r="G649" s="1"/>
      <c r="H649" s="2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A650" s="153"/>
      <c r="B650" s="153"/>
      <c r="C650" s="153"/>
      <c r="D650" s="101"/>
      <c r="E650" s="5"/>
      <c r="F650" s="5"/>
      <c r="G650" s="1"/>
      <c r="H650" s="2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A651" s="153"/>
      <c r="B651" s="153"/>
      <c r="C651" s="153"/>
      <c r="D651" s="101"/>
      <c r="E651" s="5"/>
      <c r="F651" s="5"/>
      <c r="G651" s="1"/>
      <c r="H651" s="2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A652" s="153"/>
      <c r="B652" s="153"/>
      <c r="C652" s="153"/>
      <c r="D652" s="101"/>
      <c r="E652" s="5"/>
      <c r="F652" s="5"/>
      <c r="G652" s="1"/>
      <c r="H652" s="2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A653" s="153"/>
      <c r="B653" s="153"/>
      <c r="C653" s="153"/>
      <c r="D653" s="101"/>
      <c r="E653" s="5"/>
      <c r="F653" s="5"/>
      <c r="G653" s="1"/>
      <c r="H653" s="2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A654" s="153"/>
      <c r="B654" s="153"/>
      <c r="C654" s="153"/>
      <c r="D654" s="101"/>
      <c r="E654" s="5"/>
      <c r="F654" s="5"/>
      <c r="G654" s="1"/>
      <c r="H654" s="2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A655" s="153"/>
      <c r="B655" s="153"/>
      <c r="C655" s="153"/>
      <c r="D655" s="101"/>
      <c r="E655" s="5"/>
      <c r="F655" s="5"/>
      <c r="G655" s="1"/>
      <c r="H655" s="2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A656" s="153"/>
      <c r="B656" s="153"/>
      <c r="C656" s="153"/>
      <c r="D656" s="101"/>
      <c r="E656" s="5"/>
      <c r="F656" s="5"/>
      <c r="G656" s="1"/>
      <c r="H656" s="2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A657" s="153"/>
      <c r="B657" s="153"/>
      <c r="C657" s="153"/>
      <c r="D657" s="101"/>
      <c r="E657" s="5"/>
      <c r="F657" s="5"/>
      <c r="G657" s="1"/>
      <c r="H657" s="2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A658" s="153"/>
      <c r="B658" s="153"/>
      <c r="C658" s="153"/>
      <c r="D658" s="101"/>
      <c r="E658" s="5"/>
      <c r="F658" s="5"/>
      <c r="G658" s="1"/>
      <c r="H658" s="2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A659" s="153"/>
      <c r="B659" s="153"/>
      <c r="C659" s="153"/>
      <c r="D659" s="101"/>
      <c r="E659" s="5"/>
      <c r="F659" s="5"/>
      <c r="G659" s="1"/>
      <c r="H659" s="2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A660" s="153"/>
      <c r="B660" s="153"/>
      <c r="C660" s="153"/>
      <c r="D660" s="101"/>
      <c r="E660" s="5"/>
      <c r="F660" s="5"/>
      <c r="G660" s="1"/>
      <c r="H660" s="2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A661" s="153"/>
      <c r="B661" s="153"/>
      <c r="C661" s="153"/>
      <c r="D661" s="101"/>
      <c r="E661" s="5"/>
      <c r="F661" s="5"/>
      <c r="G661" s="1"/>
      <c r="H661" s="2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A662" s="153"/>
      <c r="B662" s="153"/>
      <c r="C662" s="153"/>
      <c r="D662" s="101"/>
      <c r="E662" s="5"/>
      <c r="F662" s="5"/>
      <c r="G662" s="1"/>
      <c r="H662" s="2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A663" s="153"/>
      <c r="B663" s="153"/>
      <c r="C663" s="153"/>
      <c r="D663" s="101"/>
      <c r="E663" s="5"/>
      <c r="F663" s="5"/>
      <c r="G663" s="1"/>
      <c r="H663" s="2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A664" s="153"/>
      <c r="B664" s="153"/>
      <c r="C664" s="153"/>
      <c r="D664" s="101"/>
      <c r="E664" s="5"/>
      <c r="F664" s="5"/>
      <c r="G664" s="1"/>
      <c r="H664" s="2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A665" s="153"/>
      <c r="B665" s="153"/>
      <c r="C665" s="153"/>
      <c r="D665" s="101"/>
      <c r="E665" s="5"/>
      <c r="F665" s="5"/>
      <c r="G665" s="1"/>
      <c r="H665" s="2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A666" s="153"/>
      <c r="B666" s="153"/>
      <c r="C666" s="153"/>
      <c r="D666" s="101"/>
      <c r="E666" s="5"/>
      <c r="F666" s="5"/>
      <c r="G666" s="1"/>
      <c r="H666" s="2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A667" s="153"/>
      <c r="B667" s="153"/>
      <c r="C667" s="153"/>
      <c r="D667" s="101"/>
      <c r="E667" s="5"/>
      <c r="F667" s="5"/>
      <c r="G667" s="1"/>
      <c r="H667" s="2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A668" s="153"/>
      <c r="B668" s="153"/>
      <c r="C668" s="153"/>
      <c r="D668" s="101"/>
      <c r="E668" s="5"/>
      <c r="F668" s="5"/>
      <c r="G668" s="1"/>
      <c r="H668" s="2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A669" s="153"/>
      <c r="B669" s="153"/>
      <c r="C669" s="153"/>
      <c r="D669" s="101"/>
      <c r="E669" s="5"/>
      <c r="F669" s="5"/>
      <c r="G669" s="1"/>
      <c r="H669" s="2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A670" s="153"/>
      <c r="B670" s="153"/>
      <c r="C670" s="153"/>
      <c r="D670" s="101"/>
      <c r="E670" s="5"/>
      <c r="F670" s="5"/>
      <c r="G670" s="1"/>
      <c r="H670" s="2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A671" s="153"/>
      <c r="B671" s="153"/>
      <c r="C671" s="153"/>
      <c r="D671" s="101"/>
      <c r="E671" s="5"/>
      <c r="F671" s="5"/>
      <c r="G671" s="1"/>
      <c r="H671" s="2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A672" s="153"/>
      <c r="B672" s="153"/>
      <c r="C672" s="153"/>
      <c r="D672" s="101"/>
      <c r="E672" s="5"/>
      <c r="F672" s="5"/>
      <c r="G672" s="1"/>
      <c r="H672" s="2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A673" s="153"/>
      <c r="B673" s="153"/>
      <c r="C673" s="153"/>
      <c r="D673" s="101"/>
      <c r="E673" s="5"/>
      <c r="F673" s="5"/>
      <c r="G673" s="1"/>
      <c r="H673" s="2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A674" s="153"/>
      <c r="B674" s="153"/>
      <c r="C674" s="153"/>
      <c r="D674" s="101"/>
      <c r="E674" s="5"/>
      <c r="F674" s="5"/>
      <c r="G674" s="1"/>
      <c r="H674" s="2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A675" s="153"/>
      <c r="B675" s="153"/>
      <c r="C675" s="153"/>
      <c r="D675" s="101"/>
      <c r="E675" s="5"/>
      <c r="F675" s="5"/>
      <c r="G675" s="1"/>
      <c r="H675" s="2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A676" s="153"/>
      <c r="B676" s="153"/>
      <c r="C676" s="153"/>
      <c r="D676" s="101"/>
      <c r="E676" s="5"/>
      <c r="F676" s="5"/>
      <c r="G676" s="1"/>
      <c r="H676" s="2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A677" s="153"/>
      <c r="B677" s="153"/>
      <c r="C677" s="153"/>
      <c r="D677" s="101"/>
      <c r="E677" s="5"/>
      <c r="F677" s="5"/>
      <c r="G677" s="1"/>
      <c r="H677" s="2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A678" s="153"/>
      <c r="B678" s="153"/>
      <c r="C678" s="153"/>
      <c r="D678" s="101"/>
      <c r="E678" s="5"/>
      <c r="F678" s="5"/>
      <c r="G678" s="1"/>
      <c r="H678" s="2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A679" s="153"/>
      <c r="B679" s="153"/>
      <c r="C679" s="153"/>
      <c r="D679" s="101"/>
      <c r="E679" s="5"/>
      <c r="F679" s="5"/>
      <c r="G679" s="1"/>
      <c r="H679" s="2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A680" s="153"/>
      <c r="B680" s="153"/>
      <c r="C680" s="153"/>
      <c r="D680" s="101"/>
      <c r="E680" s="5"/>
      <c r="F680" s="5"/>
      <c r="G680" s="1"/>
      <c r="H680" s="2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A681" s="153"/>
      <c r="B681" s="153"/>
      <c r="C681" s="153"/>
      <c r="D681" s="101"/>
      <c r="E681" s="5"/>
      <c r="F681" s="5"/>
      <c r="G681" s="1"/>
      <c r="H681" s="2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A682" s="153"/>
      <c r="B682" s="153"/>
      <c r="C682" s="153"/>
      <c r="D682" s="101"/>
      <c r="E682" s="5"/>
      <c r="F682" s="5"/>
      <c r="G682" s="1"/>
      <c r="H682" s="2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A683" s="153"/>
      <c r="B683" s="153"/>
      <c r="C683" s="153"/>
      <c r="D683" s="101"/>
      <c r="E683" s="5"/>
      <c r="F683" s="5"/>
      <c r="G683" s="1"/>
      <c r="H683" s="2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A684" s="153"/>
      <c r="B684" s="153"/>
      <c r="C684" s="153"/>
      <c r="D684" s="101"/>
      <c r="E684" s="5"/>
      <c r="F684" s="5"/>
      <c r="G684" s="1"/>
      <c r="H684" s="2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A685" s="153"/>
      <c r="B685" s="153"/>
      <c r="C685" s="153"/>
      <c r="D685" s="101"/>
      <c r="E685" s="5"/>
      <c r="F685" s="5"/>
      <c r="G685" s="1"/>
      <c r="H685" s="2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A686" s="153"/>
      <c r="B686" s="153"/>
      <c r="C686" s="153"/>
      <c r="D686" s="101"/>
      <c r="E686" s="5"/>
      <c r="F686" s="5"/>
      <c r="G686" s="1"/>
      <c r="H686" s="2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A687" s="153"/>
      <c r="B687" s="153"/>
      <c r="C687" s="153"/>
      <c r="D687" s="101"/>
      <c r="E687" s="5"/>
      <c r="F687" s="5"/>
      <c r="G687" s="1"/>
      <c r="H687" s="2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A688" s="153"/>
      <c r="B688" s="153"/>
      <c r="C688" s="153"/>
      <c r="D688" s="101"/>
      <c r="E688" s="5"/>
      <c r="F688" s="5"/>
      <c r="G688" s="1"/>
      <c r="H688" s="2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A689" s="153"/>
      <c r="B689" s="153"/>
      <c r="C689" s="153"/>
      <c r="D689" s="101"/>
      <c r="E689" s="5"/>
      <c r="F689" s="5"/>
      <c r="G689" s="1"/>
      <c r="H689" s="2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A690" s="153"/>
      <c r="B690" s="153"/>
      <c r="C690" s="153"/>
      <c r="D690" s="101"/>
      <c r="E690" s="5"/>
      <c r="F690" s="5"/>
      <c r="G690" s="1"/>
      <c r="H690" s="2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A691" s="153"/>
      <c r="B691" s="153"/>
      <c r="C691" s="153"/>
      <c r="D691" s="101"/>
      <c r="E691" s="5"/>
      <c r="F691" s="5"/>
      <c r="G691" s="1"/>
      <c r="H691" s="2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A692" s="153"/>
      <c r="B692" s="153"/>
      <c r="C692" s="153"/>
      <c r="D692" s="101"/>
      <c r="E692" s="5"/>
      <c r="F692" s="5"/>
      <c r="G692" s="1"/>
      <c r="H692" s="2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A693" s="153"/>
      <c r="B693" s="153"/>
      <c r="C693" s="153"/>
      <c r="D693" s="101"/>
      <c r="E693" s="5"/>
      <c r="F693" s="5"/>
      <c r="G693" s="1"/>
      <c r="H693" s="2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A694" s="153"/>
      <c r="B694" s="153"/>
      <c r="C694" s="153"/>
      <c r="D694" s="101"/>
      <c r="E694" s="5"/>
      <c r="F694" s="5"/>
      <c r="G694" s="1"/>
      <c r="H694" s="2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A695" s="153"/>
      <c r="B695" s="153"/>
      <c r="C695" s="153"/>
      <c r="D695" s="101"/>
      <c r="E695" s="5"/>
      <c r="F695" s="5"/>
      <c r="G695" s="1"/>
      <c r="H695" s="2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A696" s="153"/>
      <c r="B696" s="153"/>
      <c r="C696" s="153"/>
      <c r="D696" s="101"/>
      <c r="E696" s="5"/>
      <c r="F696" s="5"/>
      <c r="G696" s="1"/>
      <c r="H696" s="2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A697" s="153"/>
      <c r="B697" s="153"/>
      <c r="C697" s="153"/>
      <c r="D697" s="101"/>
      <c r="E697" s="5"/>
      <c r="F697" s="5"/>
      <c r="G697" s="1"/>
      <c r="H697" s="2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A698" s="153"/>
      <c r="B698" s="153"/>
      <c r="C698" s="153"/>
      <c r="D698" s="101"/>
      <c r="E698" s="5"/>
      <c r="F698" s="5"/>
      <c r="G698" s="1"/>
      <c r="H698" s="2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A699" s="153"/>
      <c r="B699" s="153"/>
      <c r="C699" s="153"/>
      <c r="D699" s="101"/>
      <c r="E699" s="5"/>
      <c r="F699" s="5"/>
      <c r="G699" s="1"/>
      <c r="H699" s="2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A700" s="153"/>
      <c r="B700" s="153"/>
      <c r="C700" s="153"/>
      <c r="D700" s="101"/>
      <c r="E700" s="5"/>
      <c r="F700" s="5"/>
      <c r="G700" s="1"/>
      <c r="H700" s="2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A701" s="153"/>
      <c r="B701" s="153"/>
      <c r="C701" s="153"/>
      <c r="D701" s="101"/>
      <c r="E701" s="5"/>
      <c r="F701" s="5"/>
      <c r="G701" s="1"/>
      <c r="H701" s="2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A702" s="153"/>
      <c r="B702" s="153"/>
      <c r="C702" s="153"/>
      <c r="D702" s="101"/>
      <c r="E702" s="5"/>
      <c r="F702" s="5"/>
      <c r="G702" s="1"/>
      <c r="H702" s="2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A703" s="153"/>
      <c r="B703" s="153"/>
      <c r="C703" s="153"/>
      <c r="D703" s="101"/>
      <c r="E703" s="5"/>
      <c r="F703" s="5"/>
      <c r="G703" s="1"/>
      <c r="H703" s="2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A704" s="153"/>
      <c r="B704" s="153"/>
      <c r="C704" s="153"/>
      <c r="D704" s="101"/>
      <c r="E704" s="5"/>
      <c r="F704" s="5"/>
      <c r="G704" s="1"/>
      <c r="H704" s="2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A705" s="153"/>
      <c r="B705" s="153"/>
      <c r="C705" s="153"/>
      <c r="D705" s="101"/>
      <c r="E705" s="5"/>
      <c r="F705" s="5"/>
      <c r="G705" s="1"/>
      <c r="H705" s="2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A706" s="153"/>
      <c r="B706" s="153"/>
      <c r="C706" s="153"/>
      <c r="D706" s="101"/>
      <c r="E706" s="5"/>
      <c r="F706" s="5"/>
      <c r="G706" s="1"/>
      <c r="H706" s="2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A707" s="153"/>
      <c r="B707" s="153"/>
      <c r="C707" s="153"/>
      <c r="D707" s="101"/>
      <c r="E707" s="5"/>
      <c r="F707" s="5"/>
      <c r="G707" s="1"/>
      <c r="H707" s="2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A708" s="153"/>
      <c r="B708" s="153"/>
      <c r="C708" s="153"/>
      <c r="D708" s="101"/>
      <c r="E708" s="5"/>
      <c r="F708" s="5"/>
      <c r="G708" s="1"/>
      <c r="H708" s="2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A709" s="153"/>
      <c r="B709" s="153"/>
      <c r="C709" s="153"/>
      <c r="D709" s="101"/>
      <c r="E709" s="5"/>
      <c r="F709" s="5"/>
      <c r="G709" s="1"/>
      <c r="H709" s="2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A710" s="153"/>
      <c r="B710" s="153"/>
      <c r="C710" s="153"/>
      <c r="D710" s="101"/>
      <c r="E710" s="5"/>
      <c r="F710" s="5"/>
      <c r="G710" s="1"/>
      <c r="H710" s="2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A711" s="153"/>
      <c r="B711" s="153"/>
      <c r="C711" s="153"/>
      <c r="D711" s="101"/>
      <c r="E711" s="5"/>
      <c r="F711" s="5"/>
      <c r="G711" s="1"/>
      <c r="H711" s="2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A712" s="153"/>
      <c r="B712" s="153"/>
      <c r="C712" s="153"/>
      <c r="D712" s="101"/>
      <c r="E712" s="5"/>
      <c r="F712" s="5"/>
      <c r="G712" s="1"/>
      <c r="H712" s="2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A713" s="153"/>
      <c r="B713" s="153"/>
      <c r="C713" s="153"/>
      <c r="D713" s="101"/>
      <c r="E713" s="5"/>
      <c r="F713" s="5"/>
      <c r="G713" s="1"/>
      <c r="H713" s="2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A714" s="153"/>
      <c r="B714" s="153"/>
      <c r="C714" s="153"/>
      <c r="D714" s="101"/>
      <c r="E714" s="5"/>
      <c r="F714" s="5"/>
      <c r="G714" s="1"/>
      <c r="H714" s="2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A715" s="153"/>
      <c r="B715" s="153"/>
      <c r="C715" s="153"/>
      <c r="D715" s="101"/>
      <c r="E715" s="5"/>
      <c r="F715" s="5"/>
      <c r="G715" s="1"/>
      <c r="H715" s="2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A716" s="153"/>
      <c r="B716" s="153"/>
      <c r="C716" s="153"/>
      <c r="D716" s="101"/>
      <c r="E716" s="5"/>
      <c r="F716" s="5"/>
      <c r="G716" s="1"/>
      <c r="H716" s="2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A717" s="153"/>
      <c r="B717" s="153"/>
      <c r="C717" s="153"/>
      <c r="D717" s="101"/>
      <c r="E717" s="5"/>
      <c r="F717" s="5"/>
      <c r="G717" s="1"/>
      <c r="H717" s="2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A718" s="153"/>
      <c r="B718" s="153"/>
      <c r="C718" s="153"/>
      <c r="D718" s="101"/>
      <c r="E718" s="5"/>
      <c r="F718" s="5"/>
      <c r="G718" s="1"/>
      <c r="H718" s="2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A719" s="153"/>
      <c r="B719" s="153"/>
      <c r="C719" s="153"/>
      <c r="D719" s="101"/>
      <c r="E719" s="5"/>
      <c r="F719" s="5"/>
      <c r="G719" s="1"/>
      <c r="H719" s="2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A720" s="153"/>
      <c r="B720" s="153"/>
      <c r="C720" s="153"/>
      <c r="D720" s="101"/>
      <c r="E720" s="5"/>
      <c r="F720" s="5"/>
      <c r="G720" s="1"/>
      <c r="H720" s="2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A721" s="153"/>
      <c r="B721" s="153"/>
      <c r="C721" s="153"/>
      <c r="D721" s="101"/>
      <c r="E721" s="5"/>
      <c r="F721" s="5"/>
      <c r="G721" s="1"/>
      <c r="H721" s="2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A722" s="153"/>
      <c r="B722" s="153"/>
      <c r="C722" s="153"/>
      <c r="D722" s="101"/>
      <c r="E722" s="5"/>
      <c r="F722" s="5"/>
      <c r="G722" s="1"/>
      <c r="H722" s="2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A723" s="153"/>
      <c r="B723" s="153"/>
      <c r="C723" s="153"/>
      <c r="D723" s="101"/>
      <c r="E723" s="5"/>
      <c r="F723" s="5"/>
      <c r="G723" s="1"/>
      <c r="H723" s="2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A724" s="153"/>
      <c r="B724" s="153"/>
      <c r="C724" s="153"/>
      <c r="D724" s="101"/>
      <c r="E724" s="5"/>
      <c r="F724" s="5"/>
      <c r="G724" s="1"/>
      <c r="H724" s="2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A725" s="153"/>
      <c r="B725" s="153"/>
      <c r="C725" s="153"/>
      <c r="D725" s="101"/>
      <c r="E725" s="5"/>
      <c r="F725" s="5"/>
      <c r="G725" s="1"/>
      <c r="H725" s="2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A726" s="153"/>
      <c r="B726" s="153"/>
      <c r="C726" s="153"/>
      <c r="D726" s="101"/>
      <c r="E726" s="5"/>
      <c r="F726" s="5"/>
      <c r="G726" s="1"/>
      <c r="H726" s="2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A727" s="153"/>
      <c r="B727" s="153"/>
      <c r="C727" s="153"/>
      <c r="D727" s="101"/>
      <c r="E727" s="5"/>
      <c r="F727" s="5"/>
      <c r="G727" s="1"/>
      <c r="H727" s="2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A728" s="153"/>
      <c r="B728" s="153"/>
      <c r="C728" s="153"/>
      <c r="D728" s="101"/>
      <c r="E728" s="5"/>
      <c r="F728" s="5"/>
      <c r="G728" s="1"/>
      <c r="H728" s="2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A729" s="153"/>
      <c r="B729" s="153"/>
      <c r="C729" s="153"/>
      <c r="D729" s="101"/>
      <c r="E729" s="5"/>
      <c r="F729" s="5"/>
      <c r="G729" s="1"/>
      <c r="H729" s="2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A730" s="153"/>
      <c r="B730" s="153"/>
      <c r="C730" s="153"/>
      <c r="D730" s="101"/>
      <c r="E730" s="5"/>
      <c r="F730" s="5"/>
      <c r="G730" s="1"/>
      <c r="H730" s="2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A731" s="153"/>
      <c r="B731" s="153"/>
      <c r="C731" s="153"/>
      <c r="D731" s="101"/>
      <c r="E731" s="5"/>
      <c r="F731" s="5"/>
      <c r="G731" s="1"/>
      <c r="H731" s="2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A732" s="153"/>
      <c r="B732" s="153"/>
      <c r="C732" s="153"/>
      <c r="D732" s="101"/>
      <c r="E732" s="5"/>
      <c r="F732" s="5"/>
      <c r="G732" s="1"/>
      <c r="H732" s="2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A733" s="153"/>
      <c r="B733" s="153"/>
      <c r="C733" s="153"/>
      <c r="D733" s="101"/>
      <c r="E733" s="5"/>
      <c r="F733" s="5"/>
      <c r="G733" s="1"/>
      <c r="H733" s="2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A734" s="153"/>
      <c r="B734" s="153"/>
      <c r="C734" s="153"/>
      <c r="D734" s="101"/>
      <c r="E734" s="5"/>
      <c r="F734" s="5"/>
      <c r="G734" s="1"/>
      <c r="H734" s="2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A735" s="153"/>
      <c r="B735" s="153"/>
      <c r="C735" s="153"/>
      <c r="D735" s="101"/>
      <c r="E735" s="5"/>
      <c r="F735" s="5"/>
      <c r="G735" s="1"/>
      <c r="H735" s="2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A736" s="153"/>
      <c r="B736" s="153"/>
      <c r="C736" s="153"/>
      <c r="D736" s="101"/>
      <c r="E736" s="5"/>
      <c r="F736" s="5"/>
      <c r="G736" s="1"/>
      <c r="H736" s="2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A737" s="153"/>
      <c r="B737" s="153"/>
      <c r="C737" s="153"/>
      <c r="D737" s="101"/>
      <c r="E737" s="5"/>
      <c r="F737" s="5"/>
      <c r="G737" s="1"/>
      <c r="H737" s="2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A738" s="153"/>
      <c r="B738" s="153"/>
      <c r="C738" s="153"/>
      <c r="D738" s="101"/>
      <c r="E738" s="5"/>
      <c r="F738" s="5"/>
      <c r="G738" s="1"/>
      <c r="H738" s="2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A739" s="153"/>
      <c r="B739" s="153"/>
      <c r="C739" s="153"/>
      <c r="D739" s="101"/>
      <c r="E739" s="5"/>
      <c r="F739" s="5"/>
      <c r="G739" s="1"/>
      <c r="H739" s="2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A740" s="153"/>
      <c r="B740" s="153"/>
      <c r="C740" s="153"/>
      <c r="D740" s="101"/>
      <c r="E740" s="5"/>
      <c r="F740" s="5"/>
      <c r="G740" s="1"/>
      <c r="H740" s="2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A741" s="153"/>
      <c r="B741" s="153"/>
      <c r="C741" s="153"/>
      <c r="D741" s="101"/>
      <c r="E741" s="5"/>
      <c r="F741" s="5"/>
      <c r="G741" s="1"/>
      <c r="H741" s="2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A742" s="153"/>
      <c r="B742" s="153"/>
      <c r="C742" s="153"/>
      <c r="D742" s="101"/>
      <c r="E742" s="5"/>
      <c r="F742" s="5"/>
      <c r="G742" s="1"/>
      <c r="H742" s="2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A743" s="153"/>
      <c r="B743" s="153"/>
      <c r="C743" s="153"/>
      <c r="D743" s="101"/>
      <c r="E743" s="5"/>
      <c r="F743" s="5"/>
      <c r="G743" s="1"/>
      <c r="H743" s="2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A744" s="153"/>
      <c r="B744" s="153"/>
      <c r="C744" s="153"/>
      <c r="D744" s="101"/>
      <c r="E744" s="5"/>
      <c r="F744" s="5"/>
      <c r="G744" s="1"/>
      <c r="H744" s="2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A745" s="153"/>
      <c r="B745" s="153"/>
      <c r="C745" s="153"/>
      <c r="D745" s="101"/>
      <c r="E745" s="5"/>
      <c r="F745" s="5"/>
      <c r="G745" s="1"/>
      <c r="H745" s="2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A746" s="153"/>
      <c r="B746" s="153"/>
      <c r="C746" s="153"/>
      <c r="D746" s="101"/>
      <c r="E746" s="5"/>
      <c r="F746" s="5"/>
      <c r="G746" s="1"/>
      <c r="H746" s="2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A747" s="153"/>
      <c r="B747" s="153"/>
      <c r="C747" s="153"/>
      <c r="D747" s="101"/>
      <c r="E747" s="5"/>
      <c r="F747" s="5"/>
      <c r="G747" s="1"/>
      <c r="H747" s="2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A748" s="153"/>
      <c r="B748" s="153"/>
      <c r="C748" s="153"/>
      <c r="D748" s="101"/>
      <c r="E748" s="5"/>
      <c r="F748" s="5"/>
      <c r="G748" s="1"/>
      <c r="H748" s="2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>
      <c r="A749" s="153"/>
      <c r="B749" s="153"/>
      <c r="C749" s="153"/>
      <c r="D749" s="101"/>
      <c r="E749" s="5"/>
      <c r="F749" s="5"/>
      <c r="G749" s="1"/>
      <c r="H749" s="2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>
      <c r="A750" s="153"/>
      <c r="B750" s="153"/>
      <c r="C750" s="153"/>
      <c r="D750" s="101"/>
      <c r="E750" s="5"/>
      <c r="F750" s="5"/>
      <c r="G750" s="1"/>
      <c r="H750" s="2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>
      <c r="A751" s="153"/>
      <c r="B751" s="153"/>
      <c r="C751" s="153"/>
      <c r="D751" s="101"/>
      <c r="E751" s="5"/>
      <c r="F751" s="5"/>
      <c r="G751" s="1"/>
      <c r="H751" s="2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>
      <c r="A752" s="153"/>
      <c r="B752" s="153"/>
      <c r="C752" s="153"/>
      <c r="D752" s="101"/>
      <c r="E752" s="5"/>
      <c r="F752" s="5"/>
      <c r="G752" s="1"/>
      <c r="H752" s="2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>
      <c r="A753" s="153"/>
      <c r="B753" s="153"/>
      <c r="C753" s="153"/>
      <c r="D753" s="101"/>
      <c r="E753" s="5"/>
      <c r="F753" s="5"/>
      <c r="G753" s="1"/>
      <c r="H753" s="2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>
      <c r="A754" s="153"/>
      <c r="B754" s="153"/>
      <c r="C754" s="153"/>
      <c r="D754" s="101"/>
      <c r="E754" s="5"/>
      <c r="F754" s="5"/>
      <c r="G754" s="1"/>
      <c r="H754" s="2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>
      <c r="A755" s="153"/>
      <c r="B755" s="153"/>
      <c r="C755" s="153"/>
      <c r="D755" s="101"/>
      <c r="E755" s="5"/>
      <c r="F755" s="5"/>
      <c r="G755" s="1"/>
      <c r="H755" s="2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>
      <c r="A756" s="153"/>
      <c r="B756" s="153"/>
      <c r="C756" s="153"/>
      <c r="D756" s="101"/>
      <c r="E756" s="5"/>
      <c r="F756" s="5"/>
      <c r="G756" s="1"/>
      <c r="H756" s="2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>
      <c r="A757" s="153"/>
      <c r="B757" s="153"/>
      <c r="C757" s="153"/>
      <c r="D757" s="101"/>
      <c r="E757" s="5"/>
      <c r="F757" s="5"/>
      <c r="G757" s="1"/>
      <c r="H757" s="2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>
      <c r="A758" s="153"/>
      <c r="B758" s="153"/>
      <c r="C758" s="153"/>
      <c r="D758" s="101"/>
      <c r="E758" s="5"/>
      <c r="F758" s="5"/>
      <c r="G758" s="1"/>
      <c r="H758" s="2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>
      <c r="A759" s="153"/>
      <c r="B759" s="153"/>
      <c r="C759" s="153"/>
      <c r="D759" s="101"/>
      <c r="E759" s="5"/>
      <c r="F759" s="5"/>
      <c r="G759" s="1"/>
      <c r="H759" s="2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>
      <c r="A760" s="153"/>
      <c r="B760" s="153"/>
      <c r="C760" s="153"/>
      <c r="D760" s="101"/>
      <c r="E760" s="5"/>
      <c r="F760" s="5"/>
      <c r="G760" s="1"/>
      <c r="H760" s="2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>
      <c r="A761" s="153"/>
      <c r="B761" s="153"/>
      <c r="C761" s="153"/>
      <c r="D761" s="101"/>
      <c r="E761" s="5"/>
      <c r="F761" s="5"/>
      <c r="G761" s="1"/>
      <c r="H761" s="2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>
      <c r="A762" s="153"/>
      <c r="B762" s="153"/>
      <c r="C762" s="153"/>
      <c r="D762" s="101"/>
      <c r="E762" s="5"/>
      <c r="F762" s="5"/>
      <c r="G762" s="1"/>
      <c r="H762" s="2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>
      <c r="A763" s="153"/>
      <c r="B763" s="153"/>
      <c r="C763" s="153"/>
      <c r="D763" s="101"/>
      <c r="E763" s="5"/>
      <c r="F763" s="5"/>
      <c r="G763" s="1"/>
      <c r="H763" s="2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>
      <c r="A764" s="153"/>
      <c r="B764" s="153"/>
      <c r="C764" s="153"/>
      <c r="D764" s="101"/>
      <c r="E764" s="5"/>
      <c r="F764" s="5"/>
      <c r="G764" s="1"/>
      <c r="H764" s="2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>
      <c r="A765" s="153"/>
      <c r="B765" s="153"/>
      <c r="C765" s="153"/>
      <c r="D765" s="101"/>
      <c r="E765" s="5"/>
      <c r="F765" s="5"/>
      <c r="G765" s="1"/>
      <c r="H765" s="2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>
      <c r="A766" s="153"/>
      <c r="B766" s="153"/>
      <c r="C766" s="153"/>
      <c r="D766" s="101"/>
      <c r="E766" s="5"/>
      <c r="F766" s="5"/>
      <c r="G766" s="1"/>
      <c r="H766" s="2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>
      <c r="A767" s="153"/>
      <c r="B767" s="153"/>
      <c r="C767" s="153"/>
      <c r="D767" s="101"/>
      <c r="E767" s="5"/>
      <c r="F767" s="5"/>
      <c r="G767" s="1"/>
      <c r="H767" s="2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>
      <c r="A768" s="153"/>
      <c r="B768" s="153"/>
      <c r="C768" s="153"/>
      <c r="D768" s="101"/>
      <c r="E768" s="5"/>
      <c r="F768" s="5"/>
      <c r="G768" s="1"/>
      <c r="H768" s="2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>
      <c r="A769" s="153"/>
      <c r="B769" s="153"/>
      <c r="C769" s="153"/>
      <c r="D769" s="101"/>
      <c r="E769" s="5"/>
      <c r="F769" s="5"/>
      <c r="G769" s="1"/>
      <c r="H769" s="2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>
      <c r="A770" s="153"/>
      <c r="B770" s="153"/>
      <c r="C770" s="153"/>
      <c r="D770" s="101"/>
      <c r="E770" s="5"/>
      <c r="F770" s="5"/>
      <c r="G770" s="1"/>
      <c r="H770" s="2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>
      <c r="A771" s="153"/>
      <c r="B771" s="153"/>
      <c r="C771" s="153"/>
      <c r="D771" s="101"/>
      <c r="E771" s="5"/>
      <c r="F771" s="5"/>
      <c r="G771" s="1"/>
      <c r="H771" s="2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>
      <c r="A772" s="153"/>
      <c r="B772" s="153"/>
      <c r="C772" s="153"/>
      <c r="D772" s="101"/>
      <c r="E772" s="5"/>
      <c r="F772" s="5"/>
      <c r="G772" s="1"/>
      <c r="H772" s="2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>
      <c r="A773" s="153"/>
      <c r="B773" s="153"/>
      <c r="C773" s="153"/>
      <c r="D773" s="101"/>
      <c r="E773" s="5"/>
      <c r="F773" s="5"/>
      <c r="G773" s="1"/>
      <c r="H773" s="2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>
      <c r="A774" s="153"/>
      <c r="B774" s="153"/>
      <c r="C774" s="153"/>
      <c r="D774" s="101"/>
      <c r="E774" s="5"/>
      <c r="F774" s="5"/>
      <c r="G774" s="1"/>
      <c r="H774" s="2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>
      <c r="A775" s="153"/>
      <c r="B775" s="153"/>
      <c r="C775" s="153"/>
      <c r="D775" s="101"/>
      <c r="E775" s="5"/>
      <c r="F775" s="5"/>
      <c r="G775" s="1"/>
      <c r="H775" s="2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>
      <c r="A776" s="153"/>
      <c r="B776" s="153"/>
      <c r="C776" s="153"/>
      <c r="D776" s="101"/>
      <c r="E776" s="5"/>
      <c r="F776" s="5"/>
      <c r="G776" s="1"/>
      <c r="H776" s="2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>
      <c r="A777" s="153"/>
      <c r="B777" s="153"/>
      <c r="C777" s="153"/>
      <c r="D777" s="101"/>
      <c r="E777" s="5"/>
      <c r="F777" s="5"/>
      <c r="G777" s="1"/>
      <c r="H777" s="2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>
      <c r="A778" s="153"/>
      <c r="B778" s="153"/>
      <c r="C778" s="153"/>
      <c r="D778" s="101"/>
      <c r="E778" s="5"/>
      <c r="F778" s="5"/>
      <c r="G778" s="1"/>
      <c r="H778" s="2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>
      <c r="A779" s="153"/>
      <c r="B779" s="153"/>
      <c r="C779" s="153"/>
      <c r="D779" s="101"/>
      <c r="E779" s="5"/>
      <c r="F779" s="5"/>
      <c r="G779" s="1"/>
      <c r="H779" s="2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>
      <c r="A780" s="153"/>
      <c r="B780" s="153"/>
      <c r="C780" s="153"/>
      <c r="D780" s="101"/>
      <c r="E780" s="5"/>
      <c r="F780" s="5"/>
      <c r="G780" s="1"/>
      <c r="H780" s="2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>
      <c r="A781" s="153"/>
      <c r="B781" s="153"/>
      <c r="C781" s="153"/>
      <c r="D781" s="101"/>
      <c r="E781" s="5"/>
      <c r="F781" s="5"/>
      <c r="G781" s="1"/>
      <c r="H781" s="2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>
      <c r="A782" s="153"/>
      <c r="B782" s="153"/>
      <c r="C782" s="153"/>
      <c r="D782" s="101"/>
      <c r="E782" s="5"/>
      <c r="F782" s="5"/>
      <c r="G782" s="1"/>
      <c r="H782" s="2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>
      <c r="A783" s="153"/>
      <c r="B783" s="153"/>
      <c r="C783" s="153"/>
      <c r="D783" s="101"/>
      <c r="E783" s="5"/>
      <c r="F783" s="5"/>
      <c r="G783" s="1"/>
      <c r="H783" s="2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>
      <c r="A784" s="153"/>
      <c r="B784" s="153"/>
      <c r="C784" s="153"/>
      <c r="D784" s="101"/>
      <c r="E784" s="5"/>
      <c r="F784" s="5"/>
      <c r="G784" s="1"/>
      <c r="H784" s="2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>
      <c r="A785" s="153"/>
      <c r="B785" s="153"/>
      <c r="C785" s="153"/>
      <c r="D785" s="101"/>
      <c r="E785" s="5"/>
      <c r="F785" s="5"/>
      <c r="G785" s="1"/>
      <c r="H785" s="2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>
      <c r="A786" s="153"/>
      <c r="B786" s="153"/>
      <c r="C786" s="153"/>
      <c r="D786" s="101"/>
      <c r="E786" s="5"/>
      <c r="F786" s="5"/>
      <c r="G786" s="1"/>
      <c r="H786" s="2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>
      <c r="A787" s="153"/>
      <c r="B787" s="153"/>
      <c r="C787" s="153"/>
      <c r="D787" s="101"/>
      <c r="E787" s="5"/>
      <c r="F787" s="5"/>
      <c r="G787" s="1"/>
      <c r="H787" s="2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>
      <c r="A788" s="153"/>
      <c r="B788" s="153"/>
      <c r="C788" s="153"/>
      <c r="D788" s="101"/>
      <c r="E788" s="5"/>
      <c r="F788" s="5"/>
      <c r="G788" s="1"/>
      <c r="H788" s="2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>
      <c r="A789" s="153"/>
      <c r="B789" s="153"/>
      <c r="C789" s="153"/>
      <c r="D789" s="101"/>
      <c r="E789" s="5"/>
      <c r="F789" s="5"/>
      <c r="G789" s="1"/>
      <c r="H789" s="2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>
      <c r="A790" s="153"/>
      <c r="B790" s="153"/>
      <c r="C790" s="153"/>
      <c r="D790" s="101"/>
      <c r="E790" s="5"/>
      <c r="F790" s="5"/>
      <c r="G790" s="1"/>
      <c r="H790" s="2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>
      <c r="A791" s="153"/>
      <c r="B791" s="153"/>
      <c r="C791" s="153"/>
      <c r="D791" s="101"/>
      <c r="E791" s="5"/>
      <c r="F791" s="5"/>
      <c r="G791" s="1"/>
      <c r="H791" s="2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>
      <c r="A792" s="153"/>
      <c r="B792" s="153"/>
      <c r="C792" s="153"/>
      <c r="D792" s="101"/>
      <c r="E792" s="5"/>
      <c r="F792" s="5"/>
      <c r="G792" s="1"/>
      <c r="H792" s="2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>
      <c r="A793" s="153"/>
      <c r="B793" s="153"/>
      <c r="C793" s="153"/>
      <c r="D793" s="101"/>
      <c r="E793" s="5"/>
      <c r="F793" s="5"/>
      <c r="G793" s="1"/>
      <c r="H793" s="2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>
      <c r="A794" s="153"/>
      <c r="B794" s="153"/>
      <c r="C794" s="153"/>
      <c r="D794" s="101"/>
      <c r="E794" s="5"/>
      <c r="F794" s="5"/>
      <c r="G794" s="1"/>
      <c r="H794" s="2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>
      <c r="A795" s="153"/>
      <c r="B795" s="153"/>
      <c r="C795" s="153"/>
      <c r="D795" s="101"/>
      <c r="E795" s="5"/>
      <c r="F795" s="5"/>
      <c r="G795" s="1"/>
      <c r="H795" s="2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>
      <c r="A796" s="153"/>
      <c r="B796" s="153"/>
      <c r="C796" s="153"/>
      <c r="D796" s="101"/>
      <c r="E796" s="5"/>
      <c r="F796" s="5"/>
      <c r="G796" s="1"/>
      <c r="H796" s="2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>
      <c r="A797" s="153"/>
      <c r="B797" s="153"/>
      <c r="C797" s="153"/>
      <c r="D797" s="101"/>
      <c r="E797" s="5"/>
      <c r="F797" s="5"/>
      <c r="G797" s="1"/>
      <c r="H797" s="2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>
      <c r="A798" s="153"/>
      <c r="B798" s="153"/>
      <c r="C798" s="153"/>
      <c r="D798" s="101"/>
      <c r="E798" s="5"/>
      <c r="F798" s="5"/>
      <c r="G798" s="1"/>
      <c r="H798" s="2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>
      <c r="A799" s="153"/>
      <c r="B799" s="153"/>
      <c r="C799" s="153"/>
      <c r="D799" s="101"/>
      <c r="E799" s="5"/>
      <c r="F799" s="5"/>
      <c r="G799" s="1"/>
      <c r="H799" s="2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>
      <c r="A800" s="153"/>
      <c r="B800" s="153"/>
      <c r="C800" s="153"/>
      <c r="D800" s="101"/>
      <c r="E800" s="5"/>
      <c r="F800" s="5"/>
      <c r="G800" s="1"/>
      <c r="H800" s="2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>
      <c r="A801" s="153"/>
      <c r="B801" s="153"/>
      <c r="C801" s="153"/>
      <c r="D801" s="101"/>
      <c r="E801" s="5"/>
      <c r="F801" s="5"/>
      <c r="G801" s="1"/>
      <c r="H801" s="2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>
      <c r="A802" s="153"/>
      <c r="B802" s="153"/>
      <c r="C802" s="153"/>
      <c r="D802" s="101"/>
      <c r="E802" s="5"/>
      <c r="F802" s="5"/>
      <c r="G802" s="1"/>
      <c r="H802" s="2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>
      <c r="A803" s="153"/>
      <c r="B803" s="153"/>
      <c r="C803" s="153"/>
      <c r="D803" s="101"/>
      <c r="E803" s="5"/>
      <c r="F803" s="5"/>
      <c r="G803" s="1"/>
      <c r="H803" s="2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>
      <c r="A804" s="153"/>
      <c r="B804" s="153"/>
      <c r="C804" s="153"/>
      <c r="D804" s="101"/>
      <c r="E804" s="5"/>
      <c r="F804" s="5"/>
      <c r="G804" s="1"/>
      <c r="H804" s="2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>
      <c r="A805" s="153"/>
      <c r="B805" s="153"/>
      <c r="C805" s="153"/>
      <c r="D805" s="101"/>
      <c r="E805" s="5"/>
      <c r="F805" s="5"/>
      <c r="G805" s="1"/>
      <c r="H805" s="2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>
      <c r="A806" s="153"/>
      <c r="B806" s="153"/>
      <c r="C806" s="153"/>
      <c r="D806" s="101"/>
      <c r="E806" s="5"/>
      <c r="F806" s="5"/>
      <c r="G806" s="1"/>
      <c r="H806" s="2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>
      <c r="A807" s="153"/>
      <c r="B807" s="153"/>
      <c r="C807" s="153"/>
      <c r="D807" s="101"/>
      <c r="E807" s="5"/>
      <c r="F807" s="5"/>
      <c r="G807" s="1"/>
      <c r="H807" s="2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>
      <c r="A808" s="153"/>
      <c r="B808" s="153"/>
      <c r="C808" s="153"/>
      <c r="D808" s="101"/>
      <c r="E808" s="5"/>
      <c r="F808" s="5"/>
      <c r="G808" s="1"/>
      <c r="H808" s="2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>
      <c r="A809" s="153"/>
      <c r="B809" s="153"/>
      <c r="C809" s="153"/>
      <c r="D809" s="101"/>
      <c r="E809" s="5"/>
      <c r="F809" s="5"/>
      <c r="G809" s="1"/>
      <c r="H809" s="2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>
      <c r="A810" s="153"/>
      <c r="B810" s="153"/>
      <c r="C810" s="153"/>
      <c r="D810" s="101"/>
      <c r="E810" s="5"/>
      <c r="F810" s="5"/>
      <c r="G810" s="1"/>
      <c r="H810" s="2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>
      <c r="A811" s="153"/>
      <c r="B811" s="153"/>
      <c r="C811" s="153"/>
      <c r="D811" s="101"/>
      <c r="E811" s="5"/>
      <c r="F811" s="5"/>
      <c r="G811" s="1"/>
      <c r="H811" s="2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>
      <c r="A812" s="153"/>
      <c r="B812" s="153"/>
      <c r="C812" s="153"/>
      <c r="D812" s="101"/>
      <c r="E812" s="5"/>
      <c r="F812" s="5"/>
      <c r="G812" s="1"/>
      <c r="H812" s="2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>
      <c r="A813" s="153"/>
      <c r="B813" s="153"/>
      <c r="C813" s="153"/>
      <c r="D813" s="101"/>
      <c r="E813" s="5"/>
      <c r="F813" s="5"/>
      <c r="G813" s="1"/>
      <c r="H813" s="2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>
      <c r="A814" s="153"/>
      <c r="B814" s="153"/>
      <c r="C814" s="153"/>
      <c r="D814" s="101"/>
      <c r="E814" s="5"/>
      <c r="F814" s="5"/>
      <c r="G814" s="1"/>
      <c r="H814" s="2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>
      <c r="A815" s="153"/>
      <c r="B815" s="153"/>
      <c r="C815" s="153"/>
      <c r="D815" s="101"/>
      <c r="E815" s="5"/>
      <c r="F815" s="5"/>
      <c r="G815" s="1"/>
      <c r="H815" s="2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>
      <c r="A816" s="153"/>
      <c r="B816" s="153"/>
      <c r="C816" s="153"/>
      <c r="D816" s="101"/>
      <c r="E816" s="5"/>
      <c r="F816" s="5"/>
      <c r="G816" s="1"/>
      <c r="H816" s="2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>
      <c r="A817" s="153"/>
      <c r="B817" s="153"/>
      <c r="C817" s="153"/>
      <c r="D817" s="101"/>
      <c r="E817" s="5"/>
      <c r="F817" s="5"/>
      <c r="G817" s="1"/>
      <c r="H817" s="2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>
      <c r="A818" s="153"/>
      <c r="B818" s="153"/>
      <c r="C818" s="153"/>
      <c r="D818" s="101"/>
      <c r="E818" s="5"/>
      <c r="F818" s="5"/>
      <c r="G818" s="1"/>
      <c r="H818" s="2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>
      <c r="A819" s="153"/>
      <c r="B819" s="153"/>
      <c r="C819" s="153"/>
      <c r="D819" s="101"/>
      <c r="E819" s="5"/>
      <c r="F819" s="5"/>
      <c r="G819" s="1"/>
      <c r="H819" s="2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>
      <c r="A820" s="153"/>
      <c r="B820" s="153"/>
      <c r="C820" s="153"/>
      <c r="D820" s="101"/>
      <c r="E820" s="5"/>
      <c r="F820" s="5"/>
      <c r="G820" s="1"/>
      <c r="H820" s="2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>
      <c r="A821" s="153"/>
      <c r="B821" s="153"/>
      <c r="C821" s="153"/>
      <c r="D821" s="101"/>
      <c r="E821" s="5"/>
      <c r="F821" s="5"/>
      <c r="G821" s="1"/>
      <c r="H821" s="2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>
      <c r="A822" s="153"/>
      <c r="B822" s="153"/>
      <c r="C822" s="153"/>
      <c r="D822" s="101"/>
      <c r="E822" s="5"/>
      <c r="F822" s="5"/>
      <c r="G822" s="1"/>
      <c r="H822" s="2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>
      <c r="A823" s="153"/>
      <c r="B823" s="153"/>
      <c r="C823" s="153"/>
      <c r="D823" s="101"/>
      <c r="E823" s="5"/>
      <c r="F823" s="5"/>
      <c r="G823" s="1"/>
      <c r="H823" s="2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>
      <c r="A824" s="153"/>
      <c r="B824" s="153"/>
      <c r="C824" s="153"/>
      <c r="D824" s="101"/>
      <c r="E824" s="5"/>
      <c r="F824" s="5"/>
      <c r="G824" s="1"/>
      <c r="H824" s="2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>
      <c r="A825" s="153"/>
      <c r="B825" s="153"/>
      <c r="C825" s="153"/>
      <c r="D825" s="101"/>
      <c r="E825" s="5"/>
      <c r="F825" s="5"/>
      <c r="G825" s="1"/>
      <c r="H825" s="2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>
      <c r="A826" s="153"/>
      <c r="B826" s="153"/>
      <c r="C826" s="153"/>
      <c r="D826" s="101"/>
      <c r="E826" s="5"/>
      <c r="F826" s="5"/>
      <c r="G826" s="1"/>
      <c r="H826" s="2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>
      <c r="A827" s="153"/>
      <c r="B827" s="153"/>
      <c r="C827" s="153"/>
      <c r="D827" s="101"/>
      <c r="E827" s="5"/>
      <c r="F827" s="5"/>
      <c r="G827" s="1"/>
      <c r="H827" s="2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>
      <c r="A828" s="153"/>
      <c r="B828" s="153"/>
      <c r="C828" s="153"/>
      <c r="D828" s="101"/>
      <c r="E828" s="5"/>
      <c r="F828" s="5"/>
      <c r="G828" s="1"/>
      <c r="H828" s="2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>
      <c r="A829" s="153"/>
      <c r="B829" s="153"/>
      <c r="C829" s="153"/>
      <c r="D829" s="101"/>
      <c r="E829" s="5"/>
      <c r="F829" s="5"/>
      <c r="G829" s="1"/>
      <c r="H829" s="2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>
      <c r="A830" s="153"/>
      <c r="B830" s="153"/>
      <c r="C830" s="153"/>
      <c r="D830" s="101"/>
      <c r="E830" s="5"/>
      <c r="F830" s="5"/>
      <c r="G830" s="1"/>
      <c r="H830" s="2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>
      <c r="A831" s="153"/>
      <c r="B831" s="153"/>
      <c r="C831" s="153"/>
      <c r="D831" s="101"/>
      <c r="E831" s="5"/>
      <c r="F831" s="5"/>
      <c r="G831" s="1"/>
      <c r="H831" s="2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>
      <c r="A832" s="153"/>
      <c r="B832" s="153"/>
      <c r="C832" s="153"/>
      <c r="D832" s="101"/>
      <c r="E832" s="5"/>
      <c r="F832" s="5"/>
      <c r="G832" s="1"/>
      <c r="H832" s="2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>
      <c r="A833" s="153"/>
      <c r="B833" s="153"/>
      <c r="C833" s="153"/>
      <c r="D833" s="101"/>
      <c r="E833" s="5"/>
      <c r="F833" s="5"/>
      <c r="G833" s="1"/>
      <c r="H833" s="2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>
      <c r="A834" s="153"/>
      <c r="B834" s="153"/>
      <c r="C834" s="153"/>
      <c r="D834" s="101"/>
      <c r="E834" s="5"/>
      <c r="F834" s="5"/>
      <c r="G834" s="1"/>
      <c r="H834" s="2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>
      <c r="A835" s="153"/>
      <c r="B835" s="153"/>
      <c r="C835" s="153"/>
      <c r="D835" s="101"/>
      <c r="E835" s="5"/>
      <c r="F835" s="5"/>
      <c r="G835" s="1"/>
      <c r="H835" s="2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>
      <c r="A836" s="153"/>
      <c r="B836" s="153"/>
      <c r="C836" s="153"/>
      <c r="D836" s="101"/>
      <c r="E836" s="5"/>
      <c r="F836" s="5"/>
      <c r="G836" s="1"/>
      <c r="H836" s="2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>
      <c r="A837" s="153"/>
      <c r="B837" s="153"/>
      <c r="C837" s="153"/>
      <c r="D837" s="101"/>
      <c r="E837" s="5"/>
      <c r="F837" s="5"/>
      <c r="G837" s="1"/>
      <c r="H837" s="2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>
      <c r="A838" s="153"/>
      <c r="B838" s="153"/>
      <c r="C838" s="153"/>
      <c r="D838" s="101"/>
      <c r="E838" s="5"/>
      <c r="F838" s="5"/>
      <c r="G838" s="1"/>
      <c r="H838" s="2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>
      <c r="A839" s="153"/>
      <c r="B839" s="153"/>
      <c r="C839" s="153"/>
      <c r="D839" s="101"/>
      <c r="E839" s="5"/>
      <c r="F839" s="5"/>
      <c r="G839" s="1"/>
      <c r="H839" s="2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>
      <c r="A840" s="153"/>
      <c r="B840" s="153"/>
      <c r="C840" s="153"/>
      <c r="D840" s="101"/>
      <c r="E840" s="5"/>
      <c r="F840" s="5"/>
      <c r="G840" s="1"/>
      <c r="H840" s="2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>
      <c r="A841" s="153"/>
      <c r="B841" s="153"/>
      <c r="C841" s="153"/>
      <c r="D841" s="101"/>
      <c r="E841" s="5"/>
      <c r="F841" s="5"/>
      <c r="G841" s="1"/>
      <c r="H841" s="2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>
      <c r="A842" s="153"/>
      <c r="B842" s="153"/>
      <c r="C842" s="153"/>
      <c r="D842" s="101"/>
      <c r="E842" s="5"/>
      <c r="F842" s="5"/>
      <c r="G842" s="1"/>
      <c r="H842" s="2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>
      <c r="A843" s="153"/>
      <c r="B843" s="153"/>
      <c r="C843" s="153"/>
      <c r="D843" s="101"/>
      <c r="E843" s="5"/>
      <c r="F843" s="5"/>
      <c r="G843" s="1"/>
      <c r="H843" s="2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>
      <c r="A844" s="153"/>
      <c r="B844" s="153"/>
      <c r="C844" s="153"/>
      <c r="D844" s="101"/>
      <c r="E844" s="5"/>
      <c r="F844" s="5"/>
      <c r="G844" s="1"/>
      <c r="H844" s="2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>
      <c r="A845" s="153"/>
      <c r="B845" s="153"/>
      <c r="C845" s="153"/>
      <c r="D845" s="101"/>
      <c r="E845" s="5"/>
      <c r="F845" s="5"/>
      <c r="G845" s="1"/>
      <c r="H845" s="2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>
      <c r="A846" s="153"/>
      <c r="B846" s="153"/>
      <c r="C846" s="153"/>
      <c r="D846" s="101"/>
      <c r="E846" s="5"/>
      <c r="F846" s="5"/>
      <c r="G846" s="1"/>
      <c r="H846" s="2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>
      <c r="A847" s="153"/>
      <c r="B847" s="153"/>
      <c r="C847" s="153"/>
      <c r="D847" s="101"/>
      <c r="E847" s="5"/>
      <c r="F847" s="5"/>
      <c r="G847" s="1"/>
      <c r="H847" s="2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>
      <c r="A848" s="153"/>
      <c r="B848" s="153"/>
      <c r="C848" s="153"/>
      <c r="D848" s="101"/>
      <c r="E848" s="5"/>
      <c r="F848" s="5"/>
      <c r="G848" s="1"/>
      <c r="H848" s="2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>
      <c r="A849" s="153"/>
      <c r="B849" s="153"/>
      <c r="C849" s="153"/>
      <c r="D849" s="101"/>
      <c r="E849" s="5"/>
      <c r="F849" s="5"/>
      <c r="G849" s="1"/>
      <c r="H849" s="2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>
      <c r="A850" s="153"/>
      <c r="B850" s="153"/>
      <c r="C850" s="153"/>
      <c r="D850" s="101"/>
      <c r="E850" s="5"/>
      <c r="F850" s="5"/>
      <c r="G850" s="1"/>
      <c r="H850" s="2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>
      <c r="A851" s="153"/>
      <c r="B851" s="153"/>
      <c r="C851" s="153"/>
      <c r="D851" s="101"/>
      <c r="E851" s="5"/>
      <c r="F851" s="5"/>
      <c r="G851" s="1"/>
      <c r="H851" s="2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>
      <c r="A852" s="153"/>
      <c r="B852" s="153"/>
      <c r="C852" s="153"/>
      <c r="D852" s="101"/>
      <c r="E852" s="5"/>
      <c r="F852" s="5"/>
      <c r="G852" s="1"/>
      <c r="H852" s="2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>
      <c r="A853" s="153"/>
      <c r="B853" s="153"/>
      <c r="C853" s="153"/>
      <c r="D853" s="101"/>
      <c r="E853" s="5"/>
      <c r="F853" s="5"/>
      <c r="G853" s="1"/>
      <c r="H853" s="2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>
      <c r="A854" s="153"/>
      <c r="B854" s="153"/>
      <c r="C854" s="153"/>
      <c r="D854" s="101"/>
      <c r="E854" s="5"/>
      <c r="F854" s="5"/>
      <c r="G854" s="1"/>
      <c r="H854" s="2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>
      <c r="A855" s="153"/>
      <c r="B855" s="153"/>
      <c r="C855" s="153"/>
      <c r="D855" s="101"/>
      <c r="E855" s="5"/>
      <c r="F855" s="5"/>
      <c r="G855" s="1"/>
      <c r="H855" s="2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>
      <c r="A856" s="153"/>
      <c r="B856" s="153"/>
      <c r="C856" s="153"/>
      <c r="D856" s="101"/>
      <c r="E856" s="5"/>
      <c r="F856" s="5"/>
      <c r="G856" s="1"/>
      <c r="H856" s="2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>
      <c r="A857" s="153"/>
      <c r="B857" s="153"/>
      <c r="C857" s="153"/>
      <c r="D857" s="101"/>
      <c r="E857" s="5"/>
      <c r="F857" s="5"/>
      <c r="G857" s="1"/>
      <c r="H857" s="2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>
      <c r="A858" s="153"/>
      <c r="B858" s="153"/>
      <c r="C858" s="153"/>
      <c r="D858" s="101"/>
      <c r="E858" s="5"/>
      <c r="F858" s="5"/>
      <c r="G858" s="1"/>
      <c r="H858" s="2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>
      <c r="A859" s="153"/>
      <c r="B859" s="153"/>
      <c r="C859" s="153"/>
      <c r="D859" s="101"/>
      <c r="E859" s="5"/>
      <c r="F859" s="5"/>
      <c r="G859" s="1"/>
      <c r="H859" s="2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>
      <c r="A860" s="153"/>
      <c r="B860" s="153"/>
      <c r="C860" s="153"/>
      <c r="D860" s="101"/>
      <c r="E860" s="5"/>
      <c r="F860" s="5"/>
      <c r="G860" s="1"/>
      <c r="H860" s="2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>
      <c r="A861" s="153"/>
      <c r="B861" s="153"/>
      <c r="C861" s="153"/>
      <c r="D861" s="101"/>
      <c r="E861" s="5"/>
      <c r="F861" s="5"/>
      <c r="G861" s="1"/>
      <c r="H861" s="2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>
      <c r="A862" s="153"/>
      <c r="B862" s="153"/>
      <c r="C862" s="153"/>
      <c r="D862" s="101"/>
      <c r="E862" s="5"/>
      <c r="F862" s="5"/>
      <c r="G862" s="1"/>
      <c r="H862" s="2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>
      <c r="A863" s="153"/>
      <c r="B863" s="153"/>
      <c r="C863" s="153"/>
      <c r="D863" s="101"/>
      <c r="E863" s="5"/>
      <c r="F863" s="5"/>
      <c r="G863" s="1"/>
      <c r="H863" s="2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>
      <c r="A864" s="153"/>
      <c r="B864" s="153"/>
      <c r="C864" s="153"/>
      <c r="D864" s="101"/>
      <c r="E864" s="5"/>
      <c r="F864" s="5"/>
      <c r="G864" s="1"/>
      <c r="H864" s="2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>
      <c r="A865" s="153"/>
      <c r="B865" s="153"/>
      <c r="C865" s="153"/>
      <c r="D865" s="101"/>
      <c r="E865" s="5"/>
      <c r="F865" s="5"/>
      <c r="G865" s="1"/>
      <c r="H865" s="2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>
      <c r="A866" s="153"/>
      <c r="B866" s="153"/>
      <c r="C866" s="153"/>
      <c r="D866" s="101"/>
      <c r="E866" s="5"/>
      <c r="F866" s="5"/>
      <c r="G866" s="1"/>
      <c r="H866" s="2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>
      <c r="A867" s="153"/>
      <c r="B867" s="153"/>
      <c r="C867" s="153"/>
      <c r="D867" s="101"/>
      <c r="E867" s="5"/>
      <c r="F867" s="5"/>
      <c r="G867" s="1"/>
      <c r="H867" s="2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>
      <c r="A868" s="153"/>
      <c r="B868" s="153"/>
      <c r="C868" s="153"/>
      <c r="D868" s="101"/>
      <c r="E868" s="5"/>
      <c r="F868" s="5"/>
      <c r="G868" s="1"/>
      <c r="H868" s="2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>
      <c r="A869" s="153"/>
      <c r="B869" s="153"/>
      <c r="C869" s="153"/>
      <c r="D869" s="101"/>
      <c r="E869" s="5"/>
      <c r="F869" s="5"/>
      <c r="G869" s="1"/>
      <c r="H869" s="2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>
      <c r="A870" s="153"/>
      <c r="B870" s="153"/>
      <c r="C870" s="153"/>
      <c r="D870" s="101"/>
      <c r="E870" s="5"/>
      <c r="F870" s="5"/>
      <c r="G870" s="1"/>
      <c r="H870" s="2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>
      <c r="A871" s="153"/>
      <c r="B871" s="153"/>
      <c r="C871" s="153"/>
      <c r="D871" s="101"/>
      <c r="E871" s="5"/>
      <c r="F871" s="5"/>
      <c r="G871" s="1"/>
      <c r="H871" s="2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>
      <c r="A872" s="153"/>
      <c r="B872" s="153"/>
      <c r="C872" s="153"/>
      <c r="D872" s="101"/>
      <c r="E872" s="5"/>
      <c r="F872" s="5"/>
      <c r="G872" s="1"/>
      <c r="H872" s="2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>
      <c r="A873" s="153"/>
      <c r="B873" s="153"/>
      <c r="C873" s="153"/>
      <c r="D873" s="101"/>
      <c r="E873" s="5"/>
      <c r="F873" s="5"/>
      <c r="G873" s="1"/>
      <c r="H873" s="2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>
      <c r="A874" s="153"/>
      <c r="B874" s="153"/>
      <c r="C874" s="153"/>
      <c r="D874" s="101"/>
      <c r="E874" s="5"/>
      <c r="F874" s="5"/>
      <c r="G874" s="1"/>
      <c r="H874" s="2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>
      <c r="A875" s="153"/>
      <c r="B875" s="153"/>
      <c r="C875" s="153"/>
      <c r="D875" s="101"/>
      <c r="E875" s="5"/>
      <c r="F875" s="5"/>
      <c r="G875" s="1"/>
      <c r="H875" s="2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>
      <c r="A876" s="153"/>
      <c r="B876" s="153"/>
      <c r="C876" s="153"/>
      <c r="D876" s="101"/>
      <c r="E876" s="5"/>
      <c r="F876" s="5"/>
      <c r="G876" s="1"/>
      <c r="H876" s="2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>
      <c r="A877" s="153"/>
      <c r="B877" s="153"/>
      <c r="C877" s="153"/>
      <c r="D877" s="101"/>
      <c r="E877" s="5"/>
      <c r="F877" s="5"/>
      <c r="G877" s="1"/>
      <c r="H877" s="2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>
      <c r="A878" s="153"/>
      <c r="B878" s="153"/>
      <c r="C878" s="153"/>
      <c r="D878" s="101"/>
      <c r="E878" s="5"/>
      <c r="F878" s="5"/>
      <c r="G878" s="1"/>
      <c r="H878" s="2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>
      <c r="A879" s="153"/>
      <c r="B879" s="153"/>
      <c r="C879" s="153"/>
      <c r="D879" s="101"/>
      <c r="E879" s="5"/>
      <c r="F879" s="5"/>
      <c r="G879" s="1"/>
      <c r="H879" s="2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>
      <c r="A880" s="153"/>
      <c r="B880" s="153"/>
      <c r="C880" s="153"/>
      <c r="D880" s="101"/>
      <c r="E880" s="5"/>
      <c r="F880" s="5"/>
      <c r="G880" s="1"/>
      <c r="H880" s="2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>
      <c r="A881" s="153"/>
      <c r="B881" s="153"/>
      <c r="C881" s="153"/>
      <c r="D881" s="101"/>
      <c r="E881" s="5"/>
      <c r="F881" s="5"/>
      <c r="G881" s="1"/>
      <c r="H881" s="2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>
      <c r="A882" s="153"/>
      <c r="B882" s="153"/>
      <c r="C882" s="153"/>
      <c r="D882" s="101"/>
      <c r="E882" s="5"/>
      <c r="F882" s="5"/>
      <c r="G882" s="1"/>
      <c r="H882" s="2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>
      <c r="A883" s="153"/>
      <c r="B883" s="153"/>
      <c r="C883" s="153"/>
      <c r="D883" s="101"/>
      <c r="E883" s="5"/>
      <c r="F883" s="5"/>
      <c r="G883" s="1"/>
      <c r="H883" s="2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>
      <c r="A884" s="153"/>
      <c r="B884" s="153"/>
      <c r="C884" s="153"/>
      <c r="D884" s="101"/>
      <c r="E884" s="5"/>
      <c r="F884" s="5"/>
      <c r="G884" s="1"/>
      <c r="H884" s="2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>
      <c r="A885" s="153"/>
      <c r="B885" s="153"/>
      <c r="C885" s="153"/>
      <c r="D885" s="101"/>
      <c r="E885" s="5"/>
      <c r="F885" s="5"/>
      <c r="G885" s="1"/>
      <c r="H885" s="2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>
      <c r="A886" s="153"/>
      <c r="B886" s="153"/>
      <c r="C886" s="153"/>
      <c r="D886" s="101"/>
      <c r="E886" s="5"/>
      <c r="F886" s="5"/>
      <c r="G886" s="1"/>
      <c r="H886" s="2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>
      <c r="A887" s="153"/>
      <c r="B887" s="153"/>
      <c r="C887" s="153"/>
      <c r="D887" s="101"/>
      <c r="E887" s="5"/>
      <c r="F887" s="5"/>
      <c r="G887" s="1"/>
      <c r="H887" s="2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>
      <c r="A888" s="153"/>
      <c r="B888" s="153"/>
      <c r="C888" s="153"/>
      <c r="D888" s="101"/>
      <c r="E888" s="5"/>
      <c r="F888" s="5"/>
      <c r="G888" s="1"/>
      <c r="H888" s="2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>
      <c r="A889" s="153"/>
      <c r="B889" s="153"/>
      <c r="C889" s="153"/>
      <c r="D889" s="101"/>
      <c r="E889" s="5"/>
      <c r="F889" s="5"/>
      <c r="G889" s="1"/>
      <c r="H889" s="2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>
      <c r="A890" s="153"/>
      <c r="B890" s="153"/>
      <c r="C890" s="153"/>
      <c r="D890" s="101"/>
      <c r="E890" s="5"/>
      <c r="F890" s="5"/>
      <c r="G890" s="1"/>
      <c r="H890" s="2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>
      <c r="A891" s="153"/>
      <c r="B891" s="153"/>
      <c r="C891" s="153"/>
      <c r="D891" s="101"/>
      <c r="E891" s="5"/>
      <c r="F891" s="5"/>
      <c r="G891" s="1"/>
      <c r="H891" s="2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>
      <c r="A892" s="153"/>
      <c r="B892" s="153"/>
      <c r="C892" s="153"/>
      <c r="D892" s="101"/>
      <c r="E892" s="5"/>
      <c r="F892" s="5"/>
      <c r="G892" s="1"/>
      <c r="H892" s="2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>
      <c r="A893" s="153"/>
      <c r="B893" s="153"/>
      <c r="C893" s="153"/>
      <c r="D893" s="101"/>
      <c r="E893" s="5"/>
      <c r="F893" s="5"/>
      <c r="G893" s="1"/>
      <c r="H893" s="2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>
      <c r="A894" s="153"/>
      <c r="B894" s="153"/>
      <c r="C894" s="153"/>
      <c r="D894" s="101"/>
      <c r="E894" s="5"/>
      <c r="F894" s="5"/>
      <c r="G894" s="1"/>
      <c r="H894" s="2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>
      <c r="A895" s="153"/>
      <c r="B895" s="153"/>
      <c r="C895" s="153"/>
      <c r="D895" s="101"/>
      <c r="E895" s="5"/>
      <c r="F895" s="5"/>
      <c r="G895" s="1"/>
      <c r="H895" s="2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>
      <c r="A896" s="153"/>
      <c r="B896" s="153"/>
      <c r="C896" s="153"/>
      <c r="D896" s="101"/>
      <c r="E896" s="5"/>
      <c r="F896" s="5"/>
      <c r="G896" s="1"/>
      <c r="H896" s="2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>
      <c r="A897" s="153"/>
      <c r="B897" s="153"/>
      <c r="C897" s="153"/>
      <c r="D897" s="101"/>
      <c r="E897" s="5"/>
      <c r="F897" s="5"/>
      <c r="G897" s="1"/>
      <c r="H897" s="2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>
      <c r="A898" s="153"/>
      <c r="B898" s="153"/>
      <c r="C898" s="153"/>
      <c r="D898" s="101"/>
      <c r="E898" s="5"/>
      <c r="F898" s="5"/>
      <c r="G898" s="1"/>
      <c r="H898" s="2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>
      <c r="A899" s="153"/>
      <c r="B899" s="153"/>
      <c r="C899" s="153"/>
      <c r="D899" s="101"/>
      <c r="E899" s="5"/>
      <c r="F899" s="5"/>
      <c r="G899" s="1"/>
      <c r="H899" s="2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>
      <c r="A900" s="153"/>
      <c r="B900" s="153"/>
      <c r="C900" s="153"/>
      <c r="D900" s="101"/>
      <c r="E900" s="5"/>
      <c r="F900" s="5"/>
      <c r="G900" s="1"/>
      <c r="H900" s="2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>
      <c r="A901" s="153"/>
      <c r="B901" s="153"/>
      <c r="C901" s="153"/>
      <c r="D901" s="101"/>
      <c r="E901" s="5"/>
      <c r="F901" s="5"/>
      <c r="G901" s="1"/>
      <c r="H901" s="2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>
      <c r="A902" s="153"/>
      <c r="B902" s="153"/>
      <c r="C902" s="153"/>
      <c r="D902" s="101"/>
      <c r="E902" s="5"/>
      <c r="F902" s="5"/>
      <c r="G902" s="1"/>
      <c r="H902" s="2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>
      <c r="A903" s="153"/>
      <c r="B903" s="153"/>
      <c r="C903" s="153"/>
      <c r="D903" s="101"/>
      <c r="E903" s="5"/>
      <c r="F903" s="5"/>
      <c r="G903" s="1"/>
      <c r="H903" s="2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>
      <c r="A904" s="153"/>
      <c r="B904" s="153"/>
      <c r="C904" s="153"/>
      <c r="D904" s="101"/>
      <c r="E904" s="5"/>
      <c r="F904" s="5"/>
      <c r="G904" s="1"/>
      <c r="H904" s="2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>
      <c r="A905" s="153"/>
      <c r="B905" s="153"/>
      <c r="C905" s="153"/>
      <c r="D905" s="101"/>
      <c r="E905" s="5"/>
      <c r="F905" s="5"/>
      <c r="G905" s="1"/>
      <c r="H905" s="2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>
      <c r="A906" s="153"/>
      <c r="B906" s="153"/>
      <c r="C906" s="153"/>
      <c r="D906" s="101"/>
      <c r="E906" s="5"/>
      <c r="F906" s="5"/>
      <c r="G906" s="1"/>
      <c r="H906" s="2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>
      <c r="A907" s="153"/>
      <c r="B907" s="153"/>
      <c r="C907" s="153"/>
      <c r="D907" s="101"/>
      <c r="E907" s="5"/>
      <c r="F907" s="5"/>
      <c r="G907" s="1"/>
      <c r="H907" s="2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>
      <c r="A908" s="153"/>
      <c r="B908" s="153"/>
      <c r="C908" s="153"/>
      <c r="D908" s="101"/>
      <c r="E908" s="5"/>
      <c r="F908" s="5"/>
      <c r="G908" s="1"/>
      <c r="H908" s="2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>
      <c r="A909" s="153"/>
      <c r="B909" s="153"/>
      <c r="C909" s="153"/>
      <c r="D909" s="101"/>
      <c r="E909" s="5"/>
      <c r="F909" s="5"/>
      <c r="G909" s="1"/>
      <c r="H909" s="2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>
      <c r="A910" s="153"/>
      <c r="B910" s="153"/>
      <c r="C910" s="153"/>
      <c r="D910" s="101"/>
      <c r="E910" s="5"/>
      <c r="F910" s="5"/>
      <c r="G910" s="1"/>
      <c r="H910" s="2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>
      <c r="A911" s="153"/>
      <c r="B911" s="153"/>
      <c r="C911" s="153"/>
      <c r="D911" s="101"/>
      <c r="E911" s="5"/>
      <c r="F911" s="5"/>
      <c r="G911" s="1"/>
      <c r="H911" s="2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>
      <c r="A912" s="153"/>
      <c r="B912" s="153"/>
      <c r="C912" s="153"/>
      <c r="D912" s="101"/>
      <c r="E912" s="5"/>
      <c r="F912" s="5"/>
      <c r="G912" s="1"/>
      <c r="H912" s="2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>
      <c r="A913" s="153"/>
      <c r="B913" s="153"/>
      <c r="C913" s="153"/>
      <c r="D913" s="101"/>
      <c r="E913" s="5"/>
      <c r="F913" s="5"/>
      <c r="G913" s="1"/>
      <c r="H913" s="2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>
      <c r="A914" s="153"/>
      <c r="B914" s="153"/>
      <c r="C914" s="153"/>
      <c r="D914" s="101"/>
      <c r="E914" s="5"/>
      <c r="F914" s="5"/>
      <c r="G914" s="1"/>
      <c r="H914" s="2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>
      <c r="A915" s="153"/>
      <c r="B915" s="153"/>
      <c r="C915" s="153"/>
      <c r="D915" s="101"/>
      <c r="E915" s="5"/>
      <c r="F915" s="5"/>
      <c r="G915" s="1"/>
      <c r="H915" s="2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>
      <c r="A916" s="153"/>
      <c r="B916" s="153"/>
      <c r="C916" s="153"/>
      <c r="D916" s="101"/>
      <c r="E916" s="5"/>
      <c r="F916" s="5"/>
      <c r="G916" s="1"/>
      <c r="H916" s="2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>
      <c r="A917" s="153"/>
      <c r="B917" s="153"/>
      <c r="C917" s="153"/>
      <c r="D917" s="101"/>
      <c r="E917" s="5"/>
      <c r="F917" s="5"/>
      <c r="G917" s="1"/>
      <c r="H917" s="2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>
      <c r="A918" s="153"/>
      <c r="B918" s="153"/>
      <c r="C918" s="153"/>
      <c r="D918" s="101"/>
      <c r="E918" s="5"/>
      <c r="F918" s="5"/>
      <c r="G918" s="1"/>
      <c r="H918" s="2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>
      <c r="A919" s="153"/>
      <c r="B919" s="153"/>
      <c r="C919" s="153"/>
      <c r="D919" s="101"/>
      <c r="E919" s="5"/>
      <c r="F919" s="5"/>
      <c r="G919" s="1"/>
      <c r="H919" s="2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>
      <c r="A920" s="153"/>
      <c r="B920" s="153"/>
      <c r="C920" s="153"/>
      <c r="D920" s="101"/>
      <c r="E920" s="5"/>
      <c r="F920" s="5"/>
      <c r="G920" s="1"/>
      <c r="H920" s="2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>
      <c r="A921" s="153"/>
      <c r="B921" s="153"/>
      <c r="C921" s="153"/>
      <c r="D921" s="101"/>
      <c r="E921" s="5"/>
      <c r="F921" s="5"/>
      <c r="G921" s="1"/>
      <c r="H921" s="2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>
      <c r="A922" s="153"/>
      <c r="B922" s="153"/>
      <c r="C922" s="153"/>
      <c r="D922" s="101"/>
      <c r="E922" s="5"/>
      <c r="F922" s="5"/>
      <c r="G922" s="1"/>
      <c r="H922" s="2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>
      <c r="A923" s="153"/>
      <c r="B923" s="153"/>
      <c r="C923" s="153"/>
      <c r="D923" s="101"/>
      <c r="E923" s="5"/>
      <c r="F923" s="5"/>
      <c r="G923" s="1"/>
      <c r="H923" s="2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>
      <c r="A924" s="153"/>
      <c r="B924" s="153"/>
      <c r="C924" s="153"/>
      <c r="D924" s="101"/>
      <c r="E924" s="5"/>
      <c r="F924" s="5"/>
      <c r="G924" s="1"/>
      <c r="H924" s="2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>
      <c r="A925" s="153"/>
      <c r="B925" s="153"/>
      <c r="C925" s="153"/>
      <c r="D925" s="101"/>
      <c r="E925" s="5"/>
      <c r="F925" s="5"/>
      <c r="G925" s="1"/>
      <c r="H925" s="2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>
      <c r="A926" s="153"/>
      <c r="B926" s="153"/>
      <c r="C926" s="153"/>
      <c r="D926" s="101"/>
      <c r="E926" s="5"/>
      <c r="F926" s="5"/>
      <c r="G926" s="1"/>
      <c r="H926" s="2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>
      <c r="A927" s="153"/>
      <c r="B927" s="153"/>
      <c r="C927" s="153"/>
      <c r="D927" s="101"/>
      <c r="E927" s="5"/>
      <c r="F927" s="5"/>
      <c r="G927" s="1"/>
      <c r="H927" s="2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>
      <c r="A928" s="153"/>
      <c r="B928" s="153"/>
      <c r="C928" s="153"/>
      <c r="D928" s="101"/>
      <c r="E928" s="5"/>
      <c r="F928" s="5"/>
      <c r="G928" s="1"/>
      <c r="H928" s="2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>
      <c r="A929" s="153"/>
      <c r="B929" s="153"/>
      <c r="C929" s="153"/>
      <c r="D929" s="101"/>
      <c r="E929" s="5"/>
      <c r="F929" s="5"/>
      <c r="G929" s="1"/>
      <c r="H929" s="2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>
      <c r="A930" s="153"/>
      <c r="B930" s="153"/>
      <c r="C930" s="153"/>
      <c r="D930" s="101"/>
      <c r="E930" s="5"/>
      <c r="F930" s="5"/>
      <c r="G930" s="1"/>
      <c r="H930" s="2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>
      <c r="A931" s="153"/>
      <c r="B931" s="153"/>
      <c r="C931" s="153"/>
      <c r="D931" s="101"/>
      <c r="E931" s="5"/>
      <c r="F931" s="5"/>
      <c r="G931" s="1"/>
      <c r="H931" s="2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>
      <c r="A932" s="153"/>
      <c r="B932" s="153"/>
      <c r="C932" s="153"/>
      <c r="D932" s="101"/>
      <c r="E932" s="5"/>
      <c r="F932" s="5"/>
      <c r="G932" s="1"/>
      <c r="H932" s="2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>
      <c r="A933" s="153"/>
      <c r="B933" s="153"/>
      <c r="C933" s="153"/>
      <c r="D933" s="101"/>
      <c r="E933" s="5"/>
      <c r="F933" s="5"/>
      <c r="G933" s="1"/>
      <c r="H933" s="2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>
      <c r="A934" s="153"/>
      <c r="B934" s="153"/>
      <c r="C934" s="153"/>
      <c r="D934" s="101"/>
      <c r="E934" s="5"/>
      <c r="F934" s="5"/>
      <c r="G934" s="1"/>
      <c r="H934" s="2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>
      <c r="A935" s="153"/>
      <c r="B935" s="153"/>
      <c r="C935" s="153"/>
      <c r="D935" s="101"/>
      <c r="E935" s="5"/>
      <c r="F935" s="5"/>
      <c r="G935" s="1"/>
      <c r="H935" s="2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>
      <c r="A936" s="153"/>
      <c r="B936" s="153"/>
      <c r="C936" s="153"/>
      <c r="D936" s="101"/>
      <c r="E936" s="5"/>
      <c r="F936" s="5"/>
      <c r="G936" s="1"/>
      <c r="H936" s="2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>
      <c r="A937" s="153"/>
      <c r="B937" s="153"/>
      <c r="C937" s="153"/>
      <c r="D937" s="101"/>
      <c r="E937" s="5"/>
      <c r="F937" s="5"/>
      <c r="G937" s="1"/>
      <c r="H937" s="2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>
      <c r="A938" s="153"/>
      <c r="B938" s="153"/>
      <c r="C938" s="153"/>
      <c r="D938" s="101"/>
      <c r="E938" s="5"/>
      <c r="F938" s="5"/>
      <c r="G938" s="1"/>
      <c r="H938" s="2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>
      <c r="A939" s="153"/>
      <c r="B939" s="153"/>
      <c r="C939" s="153"/>
      <c r="D939" s="101"/>
      <c r="E939" s="5"/>
      <c r="F939" s="5"/>
      <c r="G939" s="1"/>
      <c r="H939" s="2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>
      <c r="A940" s="153"/>
      <c r="B940" s="153"/>
      <c r="C940" s="153"/>
      <c r="D940" s="101"/>
      <c r="E940" s="5"/>
      <c r="F940" s="5"/>
      <c r="G940" s="1"/>
      <c r="H940" s="2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>
      <c r="A941" s="153"/>
      <c r="B941" s="153"/>
      <c r="C941" s="153"/>
      <c r="D941" s="101"/>
      <c r="E941" s="5"/>
      <c r="F941" s="5"/>
      <c r="G941" s="1"/>
      <c r="H941" s="2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>
      <c r="A942" s="153"/>
      <c r="B942" s="153"/>
      <c r="C942" s="153"/>
      <c r="D942" s="101"/>
      <c r="E942" s="5"/>
      <c r="F942" s="5"/>
      <c r="G942" s="1"/>
      <c r="H942" s="2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>
      <c r="A943" s="153"/>
      <c r="B943" s="153"/>
      <c r="C943" s="153"/>
      <c r="D943" s="101"/>
      <c r="E943" s="5"/>
      <c r="F943" s="5"/>
      <c r="G943" s="1"/>
      <c r="H943" s="2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>
      <c r="A944" s="153"/>
      <c r="B944" s="153"/>
      <c r="C944" s="153"/>
      <c r="D944" s="101"/>
      <c r="E944" s="5"/>
      <c r="F944" s="5"/>
      <c r="G944" s="1"/>
      <c r="H944" s="2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>
      <c r="A945" s="153"/>
      <c r="B945" s="153"/>
      <c r="C945" s="153"/>
      <c r="D945" s="101"/>
      <c r="E945" s="5"/>
      <c r="F945" s="5"/>
      <c r="G945" s="1"/>
      <c r="H945" s="2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>
      <c r="A946" s="153"/>
      <c r="B946" s="153"/>
      <c r="C946" s="153"/>
      <c r="D946" s="101"/>
      <c r="E946" s="5"/>
      <c r="F946" s="5"/>
      <c r="G946" s="1"/>
      <c r="H946" s="2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>
      <c r="A947" s="153"/>
      <c r="B947" s="153"/>
      <c r="C947" s="153"/>
      <c r="D947" s="101"/>
      <c r="E947" s="5"/>
      <c r="F947" s="5"/>
      <c r="G947" s="1"/>
      <c r="H947" s="2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>
      <c r="A948" s="153"/>
      <c r="B948" s="153"/>
      <c r="C948" s="153"/>
      <c r="D948" s="101"/>
      <c r="E948" s="5"/>
      <c r="F948" s="5"/>
      <c r="G948" s="1"/>
      <c r="H948" s="2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>
      <c r="A949" s="153"/>
      <c r="B949" s="153"/>
      <c r="C949" s="153"/>
      <c r="D949" s="101"/>
      <c r="E949" s="5"/>
      <c r="F949" s="5"/>
      <c r="G949" s="1"/>
      <c r="H949" s="2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>
      <c r="A950" s="153"/>
      <c r="B950" s="153"/>
      <c r="C950" s="153"/>
      <c r="D950" s="101"/>
      <c r="E950" s="5"/>
      <c r="F950" s="5"/>
      <c r="G950" s="1"/>
      <c r="H950" s="2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>
      <c r="A951" s="153"/>
      <c r="B951" s="153"/>
      <c r="C951" s="153"/>
      <c r="D951" s="101"/>
      <c r="E951" s="5"/>
      <c r="F951" s="5"/>
      <c r="G951" s="1"/>
      <c r="H951" s="2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>
      <c r="A952" s="153"/>
      <c r="B952" s="153"/>
      <c r="C952" s="153"/>
      <c r="D952" s="101"/>
      <c r="E952" s="5"/>
      <c r="F952" s="5"/>
      <c r="G952" s="1"/>
      <c r="H952" s="2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>
      <c r="A953" s="153"/>
      <c r="B953" s="153"/>
      <c r="C953" s="153"/>
      <c r="D953" s="101"/>
      <c r="E953" s="5"/>
      <c r="F953" s="5"/>
      <c r="G953" s="1"/>
      <c r="H953" s="2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>
      <c r="A954" s="153"/>
      <c r="B954" s="153"/>
      <c r="C954" s="153"/>
      <c r="D954" s="101"/>
      <c r="E954" s="5"/>
      <c r="F954" s="5"/>
      <c r="G954" s="1"/>
      <c r="H954" s="2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>
      <c r="A955" s="153"/>
      <c r="B955" s="153"/>
      <c r="C955" s="153"/>
      <c r="D955" s="101"/>
      <c r="E955" s="5"/>
      <c r="F955" s="5"/>
      <c r="G955" s="1"/>
      <c r="H955" s="2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>
      <c r="A956" s="153"/>
      <c r="B956" s="153"/>
      <c r="C956" s="153"/>
      <c r="D956" s="101"/>
      <c r="E956" s="5"/>
      <c r="F956" s="5"/>
      <c r="G956" s="1"/>
      <c r="H956" s="2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>
      <c r="A957" s="153"/>
      <c r="B957" s="153"/>
      <c r="C957" s="153"/>
      <c r="D957" s="101"/>
      <c r="E957" s="5"/>
      <c r="F957" s="5"/>
      <c r="G957" s="1"/>
      <c r="H957" s="2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>
      <c r="A958" s="153"/>
      <c r="B958" s="153"/>
      <c r="C958" s="153"/>
      <c r="D958" s="101"/>
      <c r="E958" s="5"/>
      <c r="F958" s="5"/>
      <c r="G958" s="1"/>
      <c r="H958" s="2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>
      <c r="A959" s="153"/>
      <c r="B959" s="153"/>
      <c r="C959" s="153"/>
      <c r="D959" s="101"/>
      <c r="E959" s="5"/>
      <c r="F959" s="5"/>
      <c r="G959" s="1"/>
      <c r="H959" s="2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>
      <c r="A960" s="153"/>
      <c r="B960" s="153"/>
      <c r="C960" s="153"/>
      <c r="D960" s="101"/>
      <c r="E960" s="5"/>
      <c r="F960" s="5"/>
      <c r="G960" s="1"/>
      <c r="H960" s="2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>
      <c r="A961" s="153"/>
      <c r="B961" s="153"/>
      <c r="C961" s="153"/>
      <c r="D961" s="101"/>
      <c r="E961" s="5"/>
      <c r="F961" s="5"/>
      <c r="G961" s="1"/>
      <c r="H961" s="2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>
      <c r="A962" s="153"/>
      <c r="B962" s="153"/>
      <c r="C962" s="153"/>
      <c r="D962" s="101"/>
      <c r="E962" s="5"/>
      <c r="F962" s="5"/>
      <c r="G962" s="1"/>
      <c r="H962" s="2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>
      <c r="A963" s="153"/>
      <c r="B963" s="153"/>
      <c r="C963" s="153"/>
      <c r="D963" s="101"/>
      <c r="E963" s="5"/>
      <c r="F963" s="5"/>
      <c r="G963" s="1"/>
      <c r="H963" s="2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>
      <c r="A964" s="153"/>
      <c r="B964" s="153"/>
      <c r="C964" s="153"/>
      <c r="D964" s="101"/>
      <c r="E964" s="5"/>
      <c r="F964" s="5"/>
      <c r="G964" s="1"/>
      <c r="H964" s="2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>
      <c r="A965" s="153"/>
      <c r="B965" s="153"/>
      <c r="C965" s="153"/>
      <c r="D965" s="101"/>
      <c r="E965" s="5"/>
      <c r="F965" s="5"/>
      <c r="G965" s="1"/>
      <c r="H965" s="2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>
      <c r="A966" s="153"/>
      <c r="B966" s="153"/>
      <c r="C966" s="153"/>
      <c r="D966" s="101"/>
      <c r="E966" s="5"/>
      <c r="F966" s="5"/>
      <c r="G966" s="1"/>
      <c r="H966" s="2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>
      <c r="A967" s="153"/>
      <c r="B967" s="153"/>
      <c r="C967" s="153"/>
      <c r="D967" s="101"/>
      <c r="E967" s="5"/>
      <c r="F967" s="5"/>
      <c r="G967" s="1"/>
      <c r="H967" s="2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>
      <c r="A968" s="153"/>
      <c r="B968" s="153"/>
      <c r="C968" s="153"/>
      <c r="D968" s="101"/>
      <c r="E968" s="5"/>
      <c r="F968" s="5"/>
      <c r="G968" s="1"/>
      <c r="H968" s="2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>
      <c r="A969" s="153"/>
      <c r="B969" s="153"/>
      <c r="C969" s="153"/>
      <c r="D969" s="101"/>
      <c r="E969" s="5"/>
      <c r="F969" s="5"/>
      <c r="G969" s="1"/>
      <c r="H969" s="2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>
      <c r="A970" s="153"/>
      <c r="B970" s="153"/>
      <c r="C970" s="153"/>
      <c r="D970" s="101"/>
      <c r="E970" s="5"/>
      <c r="F970" s="5"/>
      <c r="G970" s="1"/>
      <c r="H970" s="2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>
      <c r="A971" s="153"/>
      <c r="B971" s="153"/>
      <c r="C971" s="153"/>
      <c r="D971" s="101"/>
      <c r="E971" s="5"/>
      <c r="F971" s="5"/>
      <c r="G971" s="1"/>
      <c r="H971" s="2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>
      <c r="A972" s="153"/>
      <c r="B972" s="153"/>
      <c r="C972" s="153"/>
      <c r="D972" s="101"/>
      <c r="E972" s="5"/>
      <c r="F972" s="5"/>
      <c r="G972" s="1"/>
      <c r="H972" s="2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>
      <c r="A973" s="153"/>
      <c r="B973" s="153"/>
      <c r="C973" s="153"/>
      <c r="D973" s="101"/>
      <c r="E973" s="5"/>
      <c r="F973" s="5"/>
      <c r="G973" s="1"/>
      <c r="H973" s="2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>
      <c r="A974" s="153"/>
      <c r="B974" s="153"/>
      <c r="C974" s="153"/>
      <c r="D974" s="101"/>
      <c r="E974" s="5"/>
      <c r="F974" s="5"/>
      <c r="G974" s="1"/>
      <c r="H974" s="2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>
      <c r="A975" s="153"/>
      <c r="B975" s="153"/>
      <c r="C975" s="153"/>
      <c r="D975" s="101"/>
      <c r="E975" s="5"/>
      <c r="F975" s="5"/>
      <c r="G975" s="1"/>
      <c r="H975" s="2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>
      <c r="A976" s="153"/>
      <c r="B976" s="153"/>
      <c r="C976" s="153"/>
      <c r="D976" s="101"/>
      <c r="E976" s="5"/>
      <c r="F976" s="5"/>
      <c r="G976" s="1"/>
      <c r="H976" s="2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>
      <c r="A977" s="153"/>
      <c r="B977" s="153"/>
      <c r="C977" s="153"/>
      <c r="D977" s="101"/>
      <c r="E977" s="5"/>
      <c r="F977" s="5"/>
      <c r="G977" s="1"/>
      <c r="H977" s="2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>
      <c r="A978" s="153"/>
      <c r="B978" s="153"/>
      <c r="C978" s="153"/>
      <c r="D978" s="101"/>
      <c r="E978" s="5"/>
      <c r="F978" s="5"/>
      <c r="G978" s="1"/>
      <c r="H978" s="2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>
      <c r="A979" s="153"/>
      <c r="B979" s="153"/>
      <c r="C979" s="153"/>
      <c r="D979" s="101"/>
      <c r="E979" s="5"/>
      <c r="F979" s="5"/>
      <c r="G979" s="1"/>
      <c r="H979" s="2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>
      <c r="A980" s="153"/>
      <c r="B980" s="153"/>
      <c r="C980" s="153"/>
      <c r="D980" s="101"/>
      <c r="E980" s="5"/>
      <c r="F980" s="5"/>
      <c r="G980" s="1"/>
      <c r="H980" s="2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>
      <c r="A981" s="153"/>
      <c r="B981" s="153"/>
      <c r="C981" s="153"/>
      <c r="D981" s="101"/>
      <c r="E981" s="5"/>
      <c r="F981" s="5"/>
      <c r="G981" s="1"/>
      <c r="H981" s="2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>
      <c r="A982" s="153"/>
      <c r="B982" s="153"/>
      <c r="C982" s="153"/>
      <c r="D982" s="101"/>
      <c r="E982" s="5"/>
      <c r="F982" s="5"/>
      <c r="G982" s="1"/>
      <c r="H982" s="2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>
      <c r="A983" s="153"/>
      <c r="B983" s="153"/>
      <c r="C983" s="153"/>
      <c r="D983" s="101"/>
      <c r="E983" s="5"/>
      <c r="F983" s="5"/>
      <c r="G983" s="1"/>
      <c r="H983" s="2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>
      <c r="A984" s="153"/>
      <c r="B984" s="153"/>
      <c r="C984" s="153"/>
      <c r="D984" s="101"/>
      <c r="E984" s="5"/>
      <c r="F984" s="5"/>
      <c r="G984" s="1"/>
      <c r="H984" s="2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>
      <c r="A985" s="153"/>
      <c r="B985" s="153"/>
      <c r="C985" s="153"/>
      <c r="D985" s="101"/>
      <c r="E985" s="5"/>
      <c r="F985" s="5"/>
      <c r="G985" s="1"/>
      <c r="H985" s="2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>
      <c r="A986" s="153"/>
      <c r="B986" s="153"/>
      <c r="C986" s="153"/>
      <c r="D986" s="101"/>
      <c r="E986" s="5"/>
      <c r="F986" s="5"/>
      <c r="G986" s="1"/>
      <c r="H986" s="2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>
      <c r="A987" s="153"/>
      <c r="B987" s="153"/>
      <c r="C987" s="153"/>
      <c r="D987" s="101"/>
      <c r="E987" s="5"/>
      <c r="F987" s="5"/>
      <c r="G987" s="1"/>
      <c r="H987" s="2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>
      <c r="A988" s="153"/>
      <c r="B988" s="153"/>
      <c r="C988" s="153"/>
      <c r="D988" s="101"/>
      <c r="E988" s="5"/>
      <c r="F988" s="5"/>
      <c r="G988" s="1"/>
      <c r="H988" s="2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>
      <c r="A989" s="153"/>
      <c r="B989" s="153"/>
      <c r="C989" s="153"/>
      <c r="D989" s="101"/>
      <c r="E989" s="5"/>
      <c r="F989" s="5"/>
      <c r="G989" s="1"/>
      <c r="H989" s="2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>
      <c r="A990" s="153"/>
      <c r="B990" s="153"/>
      <c r="C990" s="153"/>
      <c r="D990" s="101"/>
      <c r="E990" s="5"/>
      <c r="F990" s="5"/>
      <c r="G990" s="1"/>
      <c r="H990" s="2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>
      <c r="A991" s="153"/>
      <c r="B991" s="153"/>
      <c r="C991" s="153"/>
      <c r="D991" s="101"/>
      <c r="E991" s="5"/>
      <c r="F991" s="5"/>
      <c r="G991" s="1"/>
      <c r="H991" s="2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>
      <c r="A992" s="153"/>
      <c r="B992" s="153"/>
      <c r="C992" s="153"/>
      <c r="D992" s="101"/>
      <c r="E992" s="5"/>
      <c r="F992" s="5"/>
      <c r="G992" s="1"/>
      <c r="H992" s="2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>
      <c r="A993" s="153"/>
      <c r="B993" s="153"/>
      <c r="C993" s="153"/>
      <c r="D993" s="101"/>
      <c r="E993" s="5"/>
      <c r="F993" s="5"/>
      <c r="G993" s="1"/>
      <c r="H993" s="2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>
      <c r="A994" s="153"/>
      <c r="B994" s="153"/>
      <c r="C994" s="153"/>
      <c r="D994" s="101"/>
      <c r="E994" s="5"/>
      <c r="F994" s="5"/>
      <c r="G994" s="1"/>
      <c r="H994" s="2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>
      <c r="A995" s="153"/>
      <c r="B995" s="153"/>
      <c r="C995" s="153"/>
      <c r="D995" s="101"/>
      <c r="E995" s="5"/>
      <c r="F995" s="5"/>
      <c r="G995" s="1"/>
      <c r="H995" s="2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>
      <c r="A996" s="153"/>
      <c r="B996" s="153"/>
      <c r="C996" s="153"/>
      <c r="D996" s="101"/>
      <c r="E996" s="5"/>
      <c r="F996" s="5"/>
      <c r="G996" s="1"/>
      <c r="H996" s="2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>
      <c r="A997" s="153"/>
      <c r="B997" s="153"/>
      <c r="C997" s="153"/>
      <c r="D997" s="101"/>
      <c r="E997" s="5"/>
      <c r="F997" s="5"/>
      <c r="G997" s="1"/>
      <c r="H997" s="2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>
      <c r="A998" s="153"/>
      <c r="B998" s="153"/>
      <c r="C998" s="153"/>
      <c r="D998" s="101"/>
      <c r="E998" s="5"/>
      <c r="F998" s="5"/>
      <c r="G998" s="1"/>
      <c r="H998" s="2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>
      <c r="A999" s="153"/>
      <c r="B999" s="153"/>
      <c r="C999" s="153"/>
      <c r="D999" s="101"/>
      <c r="E999" s="5"/>
      <c r="F999" s="5"/>
      <c r="G999" s="1"/>
      <c r="H999" s="2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>
      <c r="A1000" s="153"/>
      <c r="B1000" s="153"/>
      <c r="C1000" s="153"/>
      <c r="D1000" s="101"/>
      <c r="E1000" s="5"/>
      <c r="F1000" s="5"/>
      <c r="G1000" s="1"/>
      <c r="H1000" s="2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mergeCells count="6">
    <mergeCell ref="A1:I1"/>
    <mergeCell ref="A2:I2"/>
    <mergeCell ref="H4:J4"/>
    <mergeCell ref="J7:J17"/>
    <mergeCell ref="F193:F205"/>
    <mergeCell ref="B214:B2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0.25"/>
    <col customWidth="1" min="3" max="3" width="20.25"/>
    <col customWidth="1" min="5" max="5" width="15.0"/>
    <col customWidth="1" min="6" max="6" width="7.88"/>
    <col customWidth="1" min="9" max="9" width="7.13"/>
  </cols>
  <sheetData>
    <row r="1">
      <c r="A1" s="202" t="s">
        <v>2036</v>
      </c>
      <c r="I1" s="203"/>
      <c r="J1" s="203"/>
    </row>
    <row r="2">
      <c r="A2" s="202" t="s">
        <v>1660</v>
      </c>
      <c r="I2" s="203"/>
      <c r="J2" s="203"/>
    </row>
    <row r="3">
      <c r="A3" s="204"/>
      <c r="B3" s="204"/>
      <c r="C3" s="205"/>
      <c r="D3" s="206"/>
      <c r="E3" s="203"/>
      <c r="F3" s="203"/>
      <c r="G3" s="203"/>
      <c r="H3" s="203"/>
      <c r="I3" s="203"/>
      <c r="J3" s="203"/>
    </row>
    <row r="4">
      <c r="A4" s="207" t="s">
        <v>42</v>
      </c>
      <c r="B4" s="207" t="s">
        <v>84</v>
      </c>
      <c r="C4" s="207" t="s">
        <v>1142</v>
      </c>
      <c r="D4" s="207" t="s">
        <v>86</v>
      </c>
      <c r="E4" s="207" t="s">
        <v>2037</v>
      </c>
      <c r="F4" s="208"/>
      <c r="G4" s="209" t="s">
        <v>1150</v>
      </c>
      <c r="J4" s="208"/>
    </row>
    <row r="5">
      <c r="A5" s="61">
        <v>1.0</v>
      </c>
      <c r="B5" s="61">
        <v>1.18140107E8</v>
      </c>
      <c r="C5" s="93" t="s">
        <v>2038</v>
      </c>
      <c r="D5" s="61">
        <v>2018.0</v>
      </c>
      <c r="E5" s="61" t="s">
        <v>2039</v>
      </c>
      <c r="F5" s="203"/>
      <c r="G5" s="3"/>
      <c r="H5" s="2"/>
      <c r="I5" s="203"/>
      <c r="J5" s="203"/>
    </row>
    <row r="6">
      <c r="A6" s="61">
        <v>2.0</v>
      </c>
      <c r="B6" s="61"/>
      <c r="C6" s="93"/>
      <c r="D6" s="90"/>
      <c r="E6" s="89"/>
      <c r="F6" s="203"/>
      <c r="G6" s="210" t="s">
        <v>86</v>
      </c>
      <c r="H6" s="210" t="s">
        <v>89</v>
      </c>
      <c r="I6" s="210" t="s">
        <v>33</v>
      </c>
      <c r="J6" s="203"/>
    </row>
    <row r="7">
      <c r="A7" s="61">
        <v>3.0</v>
      </c>
      <c r="B7" s="61"/>
      <c r="C7" s="93"/>
      <c r="D7" s="90"/>
      <c r="E7" s="89"/>
      <c r="F7" s="203"/>
      <c r="G7" s="22">
        <v>2013.0</v>
      </c>
      <c r="H7" s="24">
        <f>COUNTIF(Meninggal!$D:$F, G7)</f>
        <v>0</v>
      </c>
      <c r="I7" s="211">
        <f>SUM(H7:H17)</f>
        <v>1</v>
      </c>
      <c r="J7" s="203"/>
    </row>
    <row r="8">
      <c r="A8" s="61">
        <v>4.0</v>
      </c>
      <c r="B8" s="61"/>
      <c r="C8" s="93"/>
      <c r="D8" s="90"/>
      <c r="E8" s="89"/>
      <c r="F8" s="203"/>
      <c r="G8" s="22">
        <v>2014.0</v>
      </c>
      <c r="H8" s="24">
        <f>COUNTIF(Meninggal!$D:$F, G8)</f>
        <v>0</v>
      </c>
      <c r="I8" s="66"/>
      <c r="J8" s="203"/>
    </row>
    <row r="9">
      <c r="A9" s="204"/>
      <c r="B9" s="204"/>
      <c r="C9" s="205"/>
      <c r="D9" s="206"/>
      <c r="E9" s="203"/>
      <c r="F9" s="203"/>
      <c r="G9" s="22">
        <v>2015.0</v>
      </c>
      <c r="H9" s="24">
        <f>COUNTIF(Meninggal!$D:$F, G9)</f>
        <v>0</v>
      </c>
      <c r="I9" s="66"/>
      <c r="J9" s="203"/>
    </row>
    <row r="10">
      <c r="A10" s="204"/>
      <c r="B10" s="204"/>
      <c r="C10" s="205"/>
      <c r="D10" s="206"/>
      <c r="E10" s="203"/>
      <c r="F10" s="203"/>
      <c r="G10" s="22">
        <v>2016.0</v>
      </c>
      <c r="H10" s="24">
        <f>COUNTIF(Meninggal!$D:$F, G10)</f>
        <v>0</v>
      </c>
      <c r="I10" s="66"/>
      <c r="J10" s="203"/>
    </row>
    <row r="11">
      <c r="A11" s="204"/>
      <c r="B11" s="204"/>
      <c r="C11" s="205"/>
      <c r="D11" s="206"/>
      <c r="E11" s="203"/>
      <c r="F11" s="203"/>
      <c r="G11" s="22">
        <v>2017.0</v>
      </c>
      <c r="H11" s="24">
        <f>COUNTIF(Meninggal!$D:$F, G11)</f>
        <v>0</v>
      </c>
      <c r="I11" s="66"/>
      <c r="J11" s="203"/>
    </row>
    <row r="12">
      <c r="A12" s="204"/>
      <c r="B12" s="204"/>
      <c r="C12" s="205"/>
      <c r="D12" s="206"/>
      <c r="E12" s="203"/>
      <c r="F12" s="203"/>
      <c r="G12" s="22">
        <v>2018.0</v>
      </c>
      <c r="H12" s="24">
        <f>COUNTIF(Meninggal!$D:$F, G12)</f>
        <v>1</v>
      </c>
      <c r="I12" s="66"/>
      <c r="J12" s="203"/>
    </row>
    <row r="13">
      <c r="A13" s="204"/>
      <c r="B13" s="204"/>
      <c r="C13" s="205"/>
      <c r="D13" s="206"/>
      <c r="E13" s="203"/>
      <c r="F13" s="203"/>
      <c r="G13" s="22">
        <v>2019.0</v>
      </c>
      <c r="H13" s="24">
        <f>COUNTIF(Meninggal!$D:$F, G13)</f>
        <v>0</v>
      </c>
      <c r="I13" s="66"/>
      <c r="J13" s="203"/>
    </row>
    <row r="14">
      <c r="A14" s="204"/>
      <c r="B14" s="204"/>
      <c r="C14" s="205"/>
      <c r="D14" s="206"/>
      <c r="E14" s="203"/>
      <c r="F14" s="203"/>
      <c r="G14" s="22">
        <v>2020.0</v>
      </c>
      <c r="H14" s="24">
        <f>COUNTIF(Meninggal!$D:$F, G14)</f>
        <v>0</v>
      </c>
      <c r="I14" s="66"/>
      <c r="J14" s="203"/>
    </row>
    <row r="15">
      <c r="A15" s="204"/>
      <c r="B15" s="204"/>
      <c r="C15" s="205"/>
      <c r="D15" s="206"/>
      <c r="E15" s="203"/>
      <c r="F15" s="203"/>
      <c r="G15" s="22">
        <v>2021.0</v>
      </c>
      <c r="H15" s="24">
        <f>COUNTIF(Meninggal!$D:$F, G15)</f>
        <v>0</v>
      </c>
      <c r="I15" s="66"/>
      <c r="J15" s="203"/>
    </row>
    <row r="16">
      <c r="A16" s="204"/>
      <c r="B16" s="204"/>
      <c r="C16" s="205"/>
      <c r="D16" s="206"/>
      <c r="E16" s="203"/>
      <c r="F16" s="203"/>
      <c r="G16" s="22">
        <v>2022.0</v>
      </c>
      <c r="H16" s="24">
        <f>COUNTIF(Meninggal!$D:$F, G16)</f>
        <v>0</v>
      </c>
      <c r="I16" s="66"/>
      <c r="J16" s="203"/>
    </row>
    <row r="17">
      <c r="A17" s="204"/>
      <c r="B17" s="204"/>
      <c r="C17" s="205"/>
      <c r="D17" s="206"/>
      <c r="E17" s="203"/>
      <c r="F17" s="203"/>
      <c r="G17" s="22">
        <v>2023.0</v>
      </c>
      <c r="H17" s="24">
        <f>COUNTIF(Meninggal!$D:$F, G17)</f>
        <v>0</v>
      </c>
      <c r="I17" s="20"/>
      <c r="J17" s="203"/>
    </row>
    <row r="18">
      <c r="A18" s="204"/>
      <c r="B18" s="204"/>
      <c r="C18" s="205"/>
      <c r="D18" s="206"/>
      <c r="E18" s="203"/>
      <c r="F18" s="203"/>
      <c r="G18" s="203"/>
      <c r="H18" s="203"/>
      <c r="I18" s="203"/>
      <c r="J18" s="203"/>
    </row>
    <row r="19">
      <c r="A19" s="204"/>
      <c r="B19" s="204"/>
      <c r="C19" s="205"/>
      <c r="D19" s="206"/>
      <c r="E19" s="203"/>
      <c r="F19" s="203"/>
      <c r="G19" s="203"/>
      <c r="H19" s="203"/>
      <c r="I19" s="203"/>
      <c r="J19" s="203"/>
    </row>
    <row r="20">
      <c r="A20" s="204"/>
      <c r="B20" s="204"/>
      <c r="C20" s="205"/>
      <c r="D20" s="206"/>
      <c r="E20" s="203"/>
      <c r="F20" s="203"/>
      <c r="G20" s="203"/>
      <c r="H20" s="203"/>
      <c r="I20" s="203"/>
      <c r="J20" s="203"/>
    </row>
    <row r="21">
      <c r="A21" s="204"/>
      <c r="B21" s="204"/>
      <c r="C21" s="205"/>
      <c r="D21" s="206"/>
      <c r="E21" s="203"/>
      <c r="F21" s="203"/>
      <c r="G21" s="203"/>
      <c r="H21" s="203"/>
      <c r="I21" s="203"/>
      <c r="J21" s="203"/>
    </row>
    <row r="22">
      <c r="A22" s="204"/>
      <c r="B22" s="204"/>
      <c r="C22" s="205"/>
      <c r="D22" s="206"/>
      <c r="E22" s="203"/>
      <c r="F22" s="203"/>
      <c r="G22" s="203"/>
      <c r="H22" s="203"/>
      <c r="I22" s="203"/>
      <c r="J22" s="203"/>
    </row>
    <row r="23">
      <c r="A23" s="204"/>
      <c r="B23" s="204"/>
      <c r="C23" s="205"/>
      <c r="D23" s="206"/>
      <c r="E23" s="203"/>
      <c r="F23" s="203"/>
      <c r="G23" s="203"/>
      <c r="H23" s="203"/>
      <c r="I23" s="203"/>
      <c r="J23" s="203"/>
    </row>
    <row r="24">
      <c r="A24" s="204"/>
      <c r="B24" s="204"/>
      <c r="C24" s="205"/>
      <c r="D24" s="206"/>
      <c r="E24" s="203"/>
      <c r="F24" s="203"/>
      <c r="G24" s="203"/>
      <c r="H24" s="203"/>
      <c r="I24" s="203"/>
      <c r="J24" s="203"/>
    </row>
    <row r="25">
      <c r="A25" s="204"/>
      <c r="B25" s="204"/>
      <c r="C25" s="205"/>
      <c r="D25" s="206"/>
      <c r="E25" s="203"/>
      <c r="F25" s="203"/>
      <c r="G25" s="203"/>
      <c r="H25" s="203"/>
      <c r="I25" s="203"/>
      <c r="J25" s="203"/>
    </row>
    <row r="26">
      <c r="A26" s="204"/>
      <c r="B26" s="204"/>
      <c r="C26" s="205"/>
      <c r="D26" s="206"/>
      <c r="E26" s="203"/>
      <c r="F26" s="203"/>
      <c r="G26" s="203"/>
      <c r="H26" s="203"/>
      <c r="I26" s="203"/>
      <c r="J26" s="203"/>
    </row>
    <row r="27">
      <c r="A27" s="204"/>
      <c r="B27" s="204"/>
      <c r="C27" s="205"/>
      <c r="D27" s="206"/>
      <c r="E27" s="203"/>
      <c r="F27" s="203"/>
      <c r="G27" s="203"/>
      <c r="H27" s="203"/>
      <c r="I27" s="203"/>
      <c r="J27" s="203"/>
    </row>
    <row r="28">
      <c r="A28" s="204"/>
      <c r="B28" s="204"/>
      <c r="C28" s="205"/>
      <c r="D28" s="206"/>
      <c r="E28" s="203"/>
      <c r="F28" s="203"/>
      <c r="G28" s="203"/>
      <c r="H28" s="203"/>
      <c r="I28" s="203"/>
      <c r="J28" s="203"/>
    </row>
    <row r="29">
      <c r="A29" s="204"/>
      <c r="B29" s="204"/>
      <c r="C29" s="205"/>
      <c r="D29" s="206"/>
      <c r="E29" s="203"/>
      <c r="F29" s="203"/>
      <c r="G29" s="203"/>
      <c r="H29" s="203"/>
      <c r="I29" s="203"/>
      <c r="J29" s="203"/>
    </row>
    <row r="30">
      <c r="A30" s="204"/>
      <c r="B30" s="204"/>
      <c r="C30" s="205"/>
      <c r="D30" s="206"/>
      <c r="E30" s="203"/>
      <c r="F30" s="203"/>
      <c r="G30" s="203"/>
      <c r="H30" s="203"/>
      <c r="I30" s="203"/>
      <c r="J30" s="203"/>
    </row>
    <row r="31">
      <c r="A31" s="204"/>
      <c r="B31" s="204"/>
      <c r="C31" s="205"/>
      <c r="D31" s="206"/>
      <c r="E31" s="203"/>
      <c r="F31" s="203"/>
      <c r="G31" s="203"/>
      <c r="H31" s="203"/>
      <c r="I31" s="203"/>
      <c r="J31" s="203"/>
    </row>
    <row r="32">
      <c r="A32" s="204"/>
      <c r="B32" s="204"/>
      <c r="C32" s="205"/>
      <c r="D32" s="206"/>
      <c r="E32" s="203"/>
      <c r="F32" s="203"/>
      <c r="G32" s="203"/>
      <c r="H32" s="203"/>
      <c r="I32" s="203"/>
      <c r="J32" s="203"/>
    </row>
    <row r="33">
      <c r="A33" s="204"/>
      <c r="B33" s="204"/>
      <c r="C33" s="205"/>
      <c r="D33" s="206"/>
      <c r="E33" s="203"/>
      <c r="F33" s="203"/>
      <c r="G33" s="203"/>
      <c r="H33" s="203"/>
      <c r="I33" s="203"/>
      <c r="J33" s="203"/>
    </row>
    <row r="34">
      <c r="A34" s="204"/>
      <c r="B34" s="204"/>
      <c r="C34" s="205"/>
      <c r="D34" s="206"/>
      <c r="E34" s="203"/>
      <c r="F34" s="203"/>
      <c r="G34" s="203"/>
      <c r="H34" s="203"/>
      <c r="I34" s="203"/>
      <c r="J34" s="203"/>
    </row>
    <row r="35">
      <c r="A35" s="204"/>
      <c r="B35" s="204"/>
      <c r="C35" s="205"/>
      <c r="D35" s="206"/>
      <c r="E35" s="203"/>
      <c r="F35" s="203"/>
      <c r="G35" s="203"/>
      <c r="H35" s="203"/>
      <c r="I35" s="203"/>
      <c r="J35" s="203"/>
    </row>
    <row r="36">
      <c r="A36" s="204"/>
      <c r="B36" s="204"/>
      <c r="C36" s="205"/>
      <c r="D36" s="206"/>
      <c r="E36" s="203"/>
      <c r="F36" s="203"/>
      <c r="G36" s="203"/>
      <c r="H36" s="203"/>
      <c r="I36" s="203"/>
      <c r="J36" s="203"/>
    </row>
    <row r="37">
      <c r="A37" s="204"/>
      <c r="B37" s="204"/>
      <c r="C37" s="205"/>
      <c r="D37" s="206"/>
      <c r="E37" s="203"/>
      <c r="F37" s="203"/>
      <c r="G37" s="203"/>
      <c r="H37" s="203"/>
      <c r="I37" s="203"/>
      <c r="J37" s="203"/>
    </row>
    <row r="38">
      <c r="A38" s="204"/>
      <c r="B38" s="204"/>
      <c r="C38" s="205"/>
      <c r="D38" s="206"/>
      <c r="E38" s="203"/>
      <c r="F38" s="203"/>
      <c r="G38" s="203"/>
      <c r="H38" s="203"/>
      <c r="I38" s="203"/>
      <c r="J38" s="203"/>
    </row>
    <row r="39">
      <c r="A39" s="204"/>
      <c r="B39" s="204"/>
      <c r="C39" s="205"/>
      <c r="D39" s="206"/>
      <c r="E39" s="203"/>
      <c r="F39" s="203"/>
      <c r="G39" s="203"/>
      <c r="H39" s="203"/>
      <c r="I39" s="203"/>
      <c r="J39" s="203"/>
    </row>
    <row r="40">
      <c r="A40" s="204"/>
      <c r="B40" s="204"/>
      <c r="C40" s="205"/>
      <c r="D40" s="206"/>
      <c r="E40" s="203"/>
      <c r="F40" s="203"/>
      <c r="G40" s="203"/>
      <c r="H40" s="203"/>
      <c r="I40" s="203"/>
      <c r="J40" s="203"/>
    </row>
    <row r="41">
      <c r="A41" s="204"/>
      <c r="B41" s="204"/>
      <c r="C41" s="205"/>
      <c r="D41" s="206"/>
      <c r="E41" s="203"/>
      <c r="F41" s="203"/>
      <c r="G41" s="203"/>
      <c r="H41" s="203"/>
      <c r="I41" s="203"/>
      <c r="J41" s="203"/>
    </row>
    <row r="42">
      <c r="A42" s="204"/>
      <c r="B42" s="204"/>
      <c r="C42" s="205"/>
      <c r="D42" s="206"/>
      <c r="E42" s="203"/>
      <c r="F42" s="203"/>
      <c r="G42" s="203"/>
      <c r="H42" s="203"/>
      <c r="I42" s="203"/>
      <c r="J42" s="203"/>
    </row>
    <row r="43">
      <c r="A43" s="204"/>
      <c r="B43" s="204"/>
      <c r="C43" s="205"/>
      <c r="D43" s="206"/>
      <c r="E43" s="203"/>
      <c r="F43" s="203"/>
      <c r="G43" s="203"/>
      <c r="H43" s="203"/>
      <c r="I43" s="203"/>
      <c r="J43" s="203"/>
    </row>
    <row r="44">
      <c r="A44" s="204"/>
      <c r="B44" s="204"/>
      <c r="C44" s="205"/>
      <c r="D44" s="206"/>
      <c r="E44" s="203"/>
      <c r="F44" s="203"/>
      <c r="G44" s="203"/>
      <c r="H44" s="203"/>
      <c r="I44" s="203"/>
      <c r="J44" s="203"/>
    </row>
    <row r="45">
      <c r="A45" s="204"/>
      <c r="B45" s="204"/>
      <c r="C45" s="205"/>
      <c r="D45" s="206"/>
      <c r="E45" s="203"/>
      <c r="F45" s="203"/>
      <c r="G45" s="203"/>
      <c r="H45" s="203"/>
      <c r="I45" s="203"/>
      <c r="J45" s="203"/>
    </row>
    <row r="46">
      <c r="A46" s="204"/>
      <c r="B46" s="204"/>
      <c r="C46" s="205"/>
      <c r="D46" s="206"/>
      <c r="E46" s="203"/>
      <c r="F46" s="203"/>
      <c r="G46" s="203"/>
      <c r="H46" s="203"/>
      <c r="I46" s="203"/>
      <c r="J46" s="203"/>
    </row>
    <row r="47">
      <c r="A47" s="204"/>
      <c r="B47" s="204"/>
      <c r="C47" s="205"/>
      <c r="D47" s="206"/>
      <c r="E47" s="203"/>
      <c r="F47" s="203"/>
      <c r="G47" s="203"/>
      <c r="H47" s="203"/>
      <c r="I47" s="203"/>
      <c r="J47" s="203"/>
    </row>
    <row r="48">
      <c r="A48" s="204"/>
      <c r="B48" s="204"/>
      <c r="C48" s="205"/>
      <c r="D48" s="206"/>
      <c r="E48" s="203"/>
      <c r="F48" s="203"/>
      <c r="G48" s="203"/>
      <c r="H48" s="203"/>
      <c r="I48" s="203"/>
      <c r="J48" s="203"/>
    </row>
    <row r="49">
      <c r="A49" s="204"/>
      <c r="B49" s="204"/>
      <c r="C49" s="205"/>
      <c r="D49" s="206"/>
      <c r="E49" s="203"/>
      <c r="F49" s="203"/>
      <c r="G49" s="203"/>
      <c r="H49" s="203"/>
      <c r="I49" s="203"/>
      <c r="J49" s="203"/>
    </row>
    <row r="50">
      <c r="A50" s="204"/>
      <c r="B50" s="204"/>
      <c r="C50" s="205"/>
      <c r="D50" s="206"/>
      <c r="E50" s="203"/>
      <c r="F50" s="203"/>
      <c r="G50" s="203"/>
      <c r="H50" s="203"/>
      <c r="I50" s="203"/>
      <c r="J50" s="203"/>
    </row>
    <row r="51">
      <c r="A51" s="204"/>
      <c r="B51" s="204"/>
      <c r="C51" s="205"/>
      <c r="D51" s="206"/>
      <c r="E51" s="203"/>
      <c r="F51" s="203"/>
      <c r="G51" s="203"/>
      <c r="H51" s="203"/>
      <c r="I51" s="203"/>
      <c r="J51" s="203"/>
    </row>
    <row r="52">
      <c r="A52" s="204"/>
      <c r="B52" s="204"/>
      <c r="C52" s="205"/>
      <c r="D52" s="206"/>
      <c r="E52" s="203"/>
      <c r="F52" s="203"/>
      <c r="G52" s="203"/>
      <c r="H52" s="203"/>
      <c r="I52" s="203"/>
      <c r="J52" s="203"/>
    </row>
    <row r="53">
      <c r="A53" s="204"/>
      <c r="B53" s="204"/>
      <c r="C53" s="205"/>
      <c r="D53" s="206"/>
      <c r="E53" s="203"/>
      <c r="F53" s="203"/>
      <c r="G53" s="203"/>
      <c r="H53" s="203"/>
      <c r="I53" s="203"/>
      <c r="J53" s="203"/>
    </row>
    <row r="54">
      <c r="A54" s="204"/>
      <c r="B54" s="204"/>
      <c r="C54" s="205"/>
      <c r="D54" s="206"/>
      <c r="E54" s="203"/>
      <c r="F54" s="203"/>
      <c r="G54" s="203"/>
      <c r="H54" s="203"/>
      <c r="I54" s="203"/>
      <c r="J54" s="203"/>
    </row>
    <row r="55">
      <c r="A55" s="204"/>
      <c r="B55" s="204"/>
      <c r="C55" s="205"/>
      <c r="D55" s="206"/>
      <c r="E55" s="203"/>
      <c r="F55" s="203"/>
      <c r="G55" s="203"/>
      <c r="H55" s="203"/>
      <c r="I55" s="203"/>
      <c r="J55" s="203"/>
    </row>
    <row r="56">
      <c r="A56" s="204"/>
      <c r="B56" s="204"/>
      <c r="C56" s="205"/>
      <c r="D56" s="206"/>
      <c r="E56" s="203"/>
      <c r="F56" s="203"/>
      <c r="G56" s="203"/>
      <c r="H56" s="203"/>
      <c r="I56" s="203"/>
      <c r="J56" s="203"/>
    </row>
    <row r="57">
      <c r="A57" s="204"/>
      <c r="B57" s="204"/>
      <c r="C57" s="205"/>
      <c r="D57" s="206"/>
      <c r="E57" s="203"/>
      <c r="F57" s="203"/>
      <c r="G57" s="203"/>
      <c r="H57" s="203"/>
      <c r="I57" s="203"/>
      <c r="J57" s="203"/>
    </row>
    <row r="58">
      <c r="A58" s="204"/>
      <c r="B58" s="204"/>
      <c r="C58" s="205"/>
      <c r="D58" s="206"/>
      <c r="E58" s="203"/>
      <c r="F58" s="203"/>
      <c r="G58" s="203"/>
      <c r="H58" s="203"/>
      <c r="I58" s="203"/>
      <c r="J58" s="203"/>
    </row>
    <row r="59">
      <c r="A59" s="204"/>
      <c r="B59" s="204"/>
      <c r="C59" s="205"/>
      <c r="D59" s="206"/>
      <c r="E59" s="203"/>
      <c r="F59" s="203"/>
      <c r="G59" s="203"/>
      <c r="H59" s="203"/>
      <c r="I59" s="203"/>
      <c r="J59" s="203"/>
    </row>
    <row r="60">
      <c r="A60" s="204"/>
      <c r="B60" s="204"/>
      <c r="C60" s="205"/>
      <c r="D60" s="206"/>
      <c r="E60" s="203"/>
      <c r="F60" s="203"/>
      <c r="G60" s="203"/>
      <c r="H60" s="203"/>
      <c r="I60" s="203"/>
      <c r="J60" s="203"/>
    </row>
    <row r="61">
      <c r="A61" s="204"/>
      <c r="B61" s="204"/>
      <c r="C61" s="205"/>
      <c r="D61" s="206"/>
      <c r="E61" s="203"/>
      <c r="F61" s="203"/>
      <c r="G61" s="203"/>
      <c r="H61" s="203"/>
      <c r="I61" s="203"/>
      <c r="J61" s="203"/>
    </row>
    <row r="62">
      <c r="A62" s="204"/>
      <c r="B62" s="204"/>
      <c r="C62" s="205"/>
      <c r="D62" s="206"/>
      <c r="E62" s="203"/>
      <c r="F62" s="203"/>
      <c r="G62" s="203"/>
      <c r="H62" s="203"/>
      <c r="I62" s="203"/>
      <c r="J62" s="203"/>
    </row>
    <row r="63">
      <c r="A63" s="204"/>
      <c r="B63" s="204"/>
      <c r="C63" s="205"/>
      <c r="D63" s="206"/>
      <c r="E63" s="203"/>
      <c r="F63" s="203"/>
      <c r="G63" s="203"/>
      <c r="H63" s="203"/>
      <c r="I63" s="203"/>
      <c r="J63" s="203"/>
    </row>
    <row r="64">
      <c r="A64" s="204"/>
      <c r="B64" s="204"/>
      <c r="C64" s="205"/>
      <c r="D64" s="206"/>
      <c r="E64" s="203"/>
      <c r="F64" s="203"/>
      <c r="G64" s="203"/>
      <c r="H64" s="203"/>
      <c r="I64" s="203"/>
      <c r="J64" s="203"/>
    </row>
    <row r="65">
      <c r="A65" s="204"/>
      <c r="B65" s="204"/>
      <c r="C65" s="205"/>
      <c r="D65" s="206"/>
      <c r="E65" s="203"/>
      <c r="F65" s="203"/>
      <c r="G65" s="203"/>
      <c r="H65" s="203"/>
      <c r="I65" s="203"/>
      <c r="J65" s="203"/>
    </row>
    <row r="66">
      <c r="A66" s="204"/>
      <c r="B66" s="204"/>
      <c r="C66" s="205"/>
      <c r="D66" s="206"/>
      <c r="E66" s="203"/>
      <c r="F66" s="203"/>
      <c r="G66" s="203"/>
      <c r="H66" s="203"/>
      <c r="I66" s="203"/>
      <c r="J66" s="203"/>
    </row>
    <row r="67">
      <c r="A67" s="204"/>
      <c r="B67" s="204"/>
      <c r="C67" s="205"/>
      <c r="D67" s="206"/>
      <c r="E67" s="203"/>
      <c r="F67" s="203"/>
      <c r="G67" s="203"/>
      <c r="H67" s="203"/>
      <c r="I67" s="203"/>
      <c r="J67" s="203"/>
    </row>
    <row r="68">
      <c r="A68" s="204"/>
      <c r="B68" s="204"/>
      <c r="C68" s="205"/>
      <c r="D68" s="206"/>
      <c r="E68" s="203"/>
      <c r="F68" s="203"/>
      <c r="G68" s="203"/>
      <c r="H68" s="203"/>
      <c r="I68" s="203"/>
      <c r="J68" s="203"/>
    </row>
    <row r="69">
      <c r="A69" s="204"/>
      <c r="B69" s="204"/>
      <c r="C69" s="205"/>
      <c r="D69" s="206"/>
      <c r="E69" s="203"/>
      <c r="F69" s="203"/>
      <c r="G69" s="203"/>
      <c r="H69" s="203"/>
      <c r="I69" s="203"/>
      <c r="J69" s="203"/>
    </row>
    <row r="70">
      <c r="A70" s="204"/>
      <c r="B70" s="204"/>
      <c r="C70" s="205"/>
      <c r="D70" s="206"/>
      <c r="E70" s="203"/>
      <c r="F70" s="203"/>
      <c r="G70" s="203"/>
      <c r="H70" s="203"/>
      <c r="I70" s="203"/>
      <c r="J70" s="203"/>
    </row>
    <row r="71">
      <c r="A71" s="204"/>
      <c r="B71" s="204"/>
      <c r="C71" s="205"/>
      <c r="D71" s="206"/>
      <c r="E71" s="203"/>
      <c r="F71" s="203"/>
      <c r="G71" s="203"/>
      <c r="H71" s="203"/>
      <c r="I71" s="203"/>
      <c r="J71" s="203"/>
    </row>
    <row r="72">
      <c r="A72" s="204"/>
      <c r="B72" s="204"/>
      <c r="C72" s="205"/>
      <c r="D72" s="206"/>
      <c r="E72" s="203"/>
      <c r="F72" s="203"/>
      <c r="G72" s="203"/>
      <c r="H72" s="203"/>
      <c r="I72" s="203"/>
      <c r="J72" s="203"/>
    </row>
    <row r="73">
      <c r="A73" s="204"/>
      <c r="B73" s="204"/>
      <c r="C73" s="205"/>
      <c r="D73" s="206"/>
      <c r="E73" s="203"/>
      <c r="F73" s="203"/>
      <c r="G73" s="203"/>
      <c r="H73" s="203"/>
      <c r="I73" s="203"/>
      <c r="J73" s="203"/>
    </row>
    <row r="74">
      <c r="A74" s="204"/>
      <c r="B74" s="204"/>
      <c r="C74" s="205"/>
      <c r="D74" s="206"/>
      <c r="E74" s="203"/>
      <c r="F74" s="203"/>
      <c r="G74" s="203"/>
      <c r="H74" s="203"/>
      <c r="I74" s="203"/>
      <c r="J74" s="203"/>
    </row>
    <row r="75">
      <c r="A75" s="204"/>
      <c r="B75" s="204"/>
      <c r="C75" s="205"/>
      <c r="D75" s="206"/>
      <c r="E75" s="203"/>
      <c r="F75" s="203"/>
      <c r="G75" s="203"/>
      <c r="H75" s="203"/>
      <c r="I75" s="203"/>
      <c r="J75" s="203"/>
    </row>
    <row r="76">
      <c r="A76" s="204"/>
      <c r="B76" s="204"/>
      <c r="C76" s="205"/>
      <c r="D76" s="206"/>
      <c r="E76" s="203"/>
      <c r="F76" s="203"/>
      <c r="G76" s="203"/>
      <c r="H76" s="203"/>
      <c r="I76" s="203"/>
      <c r="J76" s="203"/>
    </row>
    <row r="77">
      <c r="A77" s="204"/>
      <c r="B77" s="204"/>
      <c r="C77" s="205"/>
      <c r="D77" s="206"/>
      <c r="E77" s="203"/>
      <c r="F77" s="203"/>
      <c r="G77" s="203"/>
      <c r="H77" s="203"/>
      <c r="I77" s="203"/>
      <c r="J77" s="203"/>
    </row>
    <row r="78">
      <c r="A78" s="204"/>
      <c r="B78" s="204"/>
      <c r="C78" s="205"/>
      <c r="D78" s="206"/>
      <c r="E78" s="203"/>
      <c r="F78" s="203"/>
      <c r="G78" s="203"/>
      <c r="H78" s="203"/>
      <c r="I78" s="203"/>
      <c r="J78" s="203"/>
    </row>
    <row r="79">
      <c r="A79" s="204"/>
      <c r="B79" s="204"/>
      <c r="C79" s="205"/>
      <c r="D79" s="206"/>
      <c r="E79" s="203"/>
      <c r="F79" s="203"/>
      <c r="G79" s="203"/>
      <c r="H79" s="203"/>
      <c r="I79" s="203"/>
      <c r="J79" s="203"/>
    </row>
    <row r="80">
      <c r="A80" s="204"/>
      <c r="B80" s="204"/>
      <c r="C80" s="205"/>
      <c r="D80" s="206"/>
      <c r="E80" s="203"/>
      <c r="F80" s="203"/>
      <c r="G80" s="203"/>
      <c r="H80" s="203"/>
      <c r="I80" s="203"/>
      <c r="J80" s="203"/>
    </row>
    <row r="81">
      <c r="A81" s="204"/>
      <c r="B81" s="204"/>
      <c r="C81" s="205"/>
      <c r="D81" s="206"/>
      <c r="E81" s="203"/>
      <c r="F81" s="203"/>
      <c r="G81" s="203"/>
      <c r="H81" s="203"/>
      <c r="I81" s="203"/>
      <c r="J81" s="203"/>
    </row>
    <row r="82">
      <c r="A82" s="204"/>
      <c r="B82" s="204"/>
      <c r="C82" s="205"/>
      <c r="D82" s="206"/>
      <c r="E82" s="203"/>
      <c r="F82" s="203"/>
      <c r="G82" s="203"/>
      <c r="H82" s="203"/>
      <c r="I82" s="203"/>
      <c r="J82" s="203"/>
    </row>
    <row r="83">
      <c r="A83" s="204"/>
      <c r="B83" s="204"/>
      <c r="C83" s="205"/>
      <c r="D83" s="206"/>
      <c r="E83" s="203"/>
      <c r="F83" s="203"/>
      <c r="G83" s="203"/>
      <c r="H83" s="203"/>
      <c r="I83" s="203"/>
      <c r="J83" s="203"/>
    </row>
    <row r="84">
      <c r="A84" s="204"/>
      <c r="B84" s="204"/>
      <c r="C84" s="205"/>
      <c r="D84" s="206"/>
      <c r="E84" s="203"/>
      <c r="F84" s="203"/>
      <c r="G84" s="203"/>
      <c r="H84" s="203"/>
      <c r="I84" s="203"/>
      <c r="J84" s="203"/>
    </row>
    <row r="85">
      <c r="A85" s="204"/>
      <c r="B85" s="204"/>
      <c r="C85" s="205"/>
      <c r="D85" s="206"/>
      <c r="E85" s="203"/>
      <c r="F85" s="203"/>
      <c r="G85" s="203"/>
      <c r="H85" s="203"/>
      <c r="I85" s="203"/>
      <c r="J85" s="203"/>
    </row>
    <row r="86">
      <c r="A86" s="204"/>
      <c r="B86" s="204"/>
      <c r="C86" s="205"/>
      <c r="D86" s="206"/>
      <c r="E86" s="203"/>
      <c r="F86" s="203"/>
      <c r="G86" s="203"/>
      <c r="H86" s="203"/>
      <c r="I86" s="203"/>
      <c r="J86" s="203"/>
    </row>
    <row r="87">
      <c r="A87" s="204"/>
      <c r="B87" s="204"/>
      <c r="C87" s="205"/>
      <c r="D87" s="206"/>
      <c r="E87" s="203"/>
      <c r="F87" s="203"/>
      <c r="G87" s="203"/>
      <c r="H87" s="203"/>
      <c r="I87" s="203"/>
      <c r="J87" s="203"/>
    </row>
    <row r="88">
      <c r="A88" s="204"/>
      <c r="B88" s="204"/>
      <c r="C88" s="205"/>
      <c r="D88" s="206"/>
      <c r="E88" s="203"/>
      <c r="F88" s="203"/>
      <c r="G88" s="203"/>
      <c r="H88" s="203"/>
      <c r="I88" s="203"/>
      <c r="J88" s="203"/>
    </row>
    <row r="89">
      <c r="A89" s="204"/>
      <c r="B89" s="204"/>
      <c r="C89" s="205"/>
      <c r="D89" s="206"/>
      <c r="E89" s="203"/>
      <c r="F89" s="203"/>
      <c r="G89" s="203"/>
      <c r="H89" s="203"/>
      <c r="I89" s="203"/>
      <c r="J89" s="203"/>
    </row>
    <row r="90">
      <c r="A90" s="204"/>
      <c r="B90" s="204"/>
      <c r="C90" s="205"/>
      <c r="D90" s="206"/>
      <c r="E90" s="203"/>
      <c r="F90" s="203"/>
      <c r="G90" s="203"/>
      <c r="H90" s="203"/>
      <c r="I90" s="203"/>
      <c r="J90" s="203"/>
    </row>
    <row r="91">
      <c r="A91" s="204"/>
      <c r="B91" s="204"/>
      <c r="C91" s="205"/>
      <c r="D91" s="206"/>
      <c r="E91" s="203"/>
      <c r="F91" s="203"/>
      <c r="G91" s="203"/>
      <c r="H91" s="203"/>
      <c r="I91" s="203"/>
      <c r="J91" s="203"/>
    </row>
    <row r="92">
      <c r="A92" s="204"/>
      <c r="B92" s="204"/>
      <c r="C92" s="205"/>
      <c r="D92" s="206"/>
      <c r="E92" s="203"/>
      <c r="F92" s="203"/>
      <c r="G92" s="203"/>
      <c r="H92" s="203"/>
      <c r="I92" s="203"/>
      <c r="J92" s="203"/>
    </row>
    <row r="93">
      <c r="A93" s="204"/>
      <c r="B93" s="204"/>
      <c r="C93" s="205"/>
      <c r="D93" s="206"/>
      <c r="E93" s="203"/>
      <c r="F93" s="203"/>
      <c r="G93" s="203"/>
      <c r="H93" s="203"/>
      <c r="I93" s="203"/>
      <c r="J93" s="203"/>
    </row>
    <row r="94">
      <c r="A94" s="204"/>
      <c r="B94" s="204"/>
      <c r="C94" s="205"/>
      <c r="D94" s="206"/>
      <c r="E94" s="203"/>
      <c r="F94" s="203"/>
      <c r="G94" s="203"/>
      <c r="H94" s="203"/>
      <c r="I94" s="203"/>
      <c r="J94" s="203"/>
    </row>
    <row r="95">
      <c r="A95" s="204"/>
      <c r="B95" s="204"/>
      <c r="C95" s="205"/>
      <c r="D95" s="206"/>
      <c r="E95" s="203"/>
      <c r="F95" s="203"/>
      <c r="G95" s="203"/>
      <c r="H95" s="203"/>
      <c r="I95" s="203"/>
      <c r="J95" s="203"/>
    </row>
    <row r="96">
      <c r="A96" s="204"/>
      <c r="B96" s="204"/>
      <c r="C96" s="205"/>
      <c r="D96" s="206"/>
      <c r="E96" s="203"/>
      <c r="F96" s="203"/>
      <c r="G96" s="203"/>
      <c r="H96" s="203"/>
      <c r="I96" s="203"/>
      <c r="J96" s="203"/>
    </row>
    <row r="97">
      <c r="A97" s="204"/>
      <c r="B97" s="204"/>
      <c r="C97" s="205"/>
      <c r="D97" s="206"/>
      <c r="E97" s="203"/>
      <c r="F97" s="203"/>
      <c r="G97" s="203"/>
      <c r="H97" s="203"/>
      <c r="I97" s="203"/>
      <c r="J97" s="203"/>
    </row>
    <row r="98">
      <c r="A98" s="204"/>
      <c r="B98" s="204"/>
      <c r="C98" s="205"/>
      <c r="D98" s="206"/>
      <c r="E98" s="203"/>
      <c r="F98" s="203"/>
      <c r="G98" s="203"/>
      <c r="H98" s="203"/>
      <c r="I98" s="203"/>
      <c r="J98" s="203"/>
    </row>
    <row r="99">
      <c r="A99" s="204"/>
      <c r="B99" s="204"/>
      <c r="C99" s="205"/>
      <c r="D99" s="206"/>
      <c r="E99" s="203"/>
      <c r="F99" s="203"/>
      <c r="G99" s="203"/>
      <c r="H99" s="203"/>
      <c r="I99" s="203"/>
      <c r="J99" s="203"/>
    </row>
    <row r="100">
      <c r="A100" s="204"/>
      <c r="B100" s="204"/>
      <c r="C100" s="205"/>
      <c r="D100" s="206"/>
      <c r="E100" s="203"/>
      <c r="F100" s="203"/>
      <c r="G100" s="203"/>
      <c r="H100" s="203"/>
      <c r="I100" s="203"/>
      <c r="J100" s="203"/>
    </row>
    <row r="101">
      <c r="A101" s="204"/>
      <c r="B101" s="204"/>
      <c r="C101" s="205"/>
      <c r="D101" s="206"/>
      <c r="E101" s="203"/>
      <c r="F101" s="203"/>
      <c r="G101" s="203"/>
      <c r="H101" s="203"/>
      <c r="I101" s="203"/>
      <c r="J101" s="203"/>
    </row>
    <row r="102">
      <c r="A102" s="204"/>
      <c r="B102" s="204"/>
      <c r="C102" s="205"/>
      <c r="D102" s="206"/>
      <c r="E102" s="203"/>
      <c r="F102" s="203"/>
      <c r="G102" s="203"/>
      <c r="H102" s="203"/>
      <c r="I102" s="203"/>
      <c r="J102" s="203"/>
    </row>
    <row r="103">
      <c r="A103" s="204"/>
      <c r="B103" s="204"/>
      <c r="C103" s="205"/>
      <c r="D103" s="206"/>
      <c r="E103" s="203"/>
      <c r="F103" s="203"/>
      <c r="G103" s="203"/>
      <c r="H103" s="203"/>
      <c r="I103" s="203"/>
      <c r="J103" s="203"/>
    </row>
    <row r="104">
      <c r="A104" s="204"/>
      <c r="B104" s="204"/>
      <c r="C104" s="205"/>
      <c r="D104" s="206"/>
      <c r="E104" s="203"/>
      <c r="F104" s="203"/>
      <c r="G104" s="203"/>
      <c r="H104" s="203"/>
      <c r="I104" s="203"/>
      <c r="J104" s="203"/>
    </row>
    <row r="105">
      <c r="A105" s="204"/>
      <c r="B105" s="204"/>
      <c r="C105" s="205"/>
      <c r="D105" s="206"/>
      <c r="E105" s="203"/>
      <c r="F105" s="203"/>
      <c r="G105" s="203"/>
      <c r="H105" s="203"/>
      <c r="I105" s="203"/>
      <c r="J105" s="203"/>
    </row>
    <row r="106">
      <c r="A106" s="204"/>
      <c r="B106" s="204"/>
      <c r="C106" s="205"/>
      <c r="D106" s="206"/>
      <c r="E106" s="203"/>
      <c r="F106" s="203"/>
      <c r="G106" s="203"/>
      <c r="H106" s="203"/>
      <c r="I106" s="203"/>
      <c r="J106" s="203"/>
    </row>
    <row r="107">
      <c r="A107" s="204"/>
      <c r="B107" s="204"/>
      <c r="C107" s="205"/>
      <c r="D107" s="206"/>
      <c r="E107" s="203"/>
      <c r="F107" s="203"/>
      <c r="G107" s="203"/>
      <c r="H107" s="203"/>
      <c r="I107" s="203"/>
      <c r="J107" s="203"/>
    </row>
    <row r="108">
      <c r="A108" s="204"/>
      <c r="B108" s="204"/>
      <c r="C108" s="205"/>
      <c r="D108" s="206"/>
      <c r="E108" s="203"/>
      <c r="F108" s="203"/>
      <c r="G108" s="203"/>
      <c r="H108" s="203"/>
      <c r="I108" s="203"/>
      <c r="J108" s="203"/>
    </row>
    <row r="109">
      <c r="A109" s="204"/>
      <c r="B109" s="204"/>
      <c r="C109" s="205"/>
      <c r="D109" s="206"/>
      <c r="E109" s="203"/>
      <c r="F109" s="203"/>
      <c r="G109" s="203"/>
      <c r="H109" s="203"/>
      <c r="I109" s="203"/>
      <c r="J109" s="203"/>
    </row>
    <row r="110">
      <c r="A110" s="204"/>
      <c r="B110" s="204"/>
      <c r="C110" s="205"/>
      <c r="D110" s="206"/>
      <c r="E110" s="203"/>
      <c r="F110" s="203"/>
      <c r="G110" s="203"/>
      <c r="H110" s="203"/>
      <c r="I110" s="203"/>
      <c r="J110" s="203"/>
    </row>
    <row r="111">
      <c r="A111" s="204"/>
      <c r="B111" s="204"/>
      <c r="C111" s="205"/>
      <c r="D111" s="206"/>
      <c r="E111" s="203"/>
      <c r="F111" s="203"/>
      <c r="G111" s="203"/>
      <c r="H111" s="203"/>
      <c r="I111" s="203"/>
      <c r="J111" s="203"/>
    </row>
    <row r="112">
      <c r="A112" s="204"/>
      <c r="B112" s="204"/>
      <c r="C112" s="205"/>
      <c r="D112" s="206"/>
      <c r="E112" s="203"/>
      <c r="F112" s="203"/>
      <c r="G112" s="203"/>
      <c r="H112" s="203"/>
      <c r="I112" s="203"/>
      <c r="J112" s="203"/>
    </row>
    <row r="113">
      <c r="A113" s="204"/>
      <c r="B113" s="204"/>
      <c r="C113" s="205"/>
      <c r="D113" s="206"/>
      <c r="E113" s="203"/>
      <c r="F113" s="203"/>
      <c r="G113" s="203"/>
      <c r="H113" s="203"/>
      <c r="I113" s="203"/>
      <c r="J113" s="203"/>
    </row>
    <row r="114">
      <c r="A114" s="204"/>
      <c r="B114" s="204"/>
      <c r="C114" s="205"/>
      <c r="D114" s="206"/>
      <c r="E114" s="203"/>
      <c r="F114" s="203"/>
      <c r="G114" s="203"/>
      <c r="H114" s="203"/>
      <c r="I114" s="203"/>
      <c r="J114" s="203"/>
    </row>
    <row r="115">
      <c r="A115" s="204"/>
      <c r="B115" s="204"/>
      <c r="C115" s="205"/>
      <c r="D115" s="206"/>
      <c r="E115" s="203"/>
      <c r="F115" s="203"/>
      <c r="G115" s="203"/>
      <c r="H115" s="203"/>
      <c r="I115" s="203"/>
      <c r="J115" s="203"/>
    </row>
    <row r="116">
      <c r="A116" s="204"/>
      <c r="B116" s="204"/>
      <c r="C116" s="205"/>
      <c r="D116" s="206"/>
      <c r="E116" s="203"/>
      <c r="F116" s="203"/>
      <c r="G116" s="203"/>
      <c r="H116" s="203"/>
      <c r="I116" s="203"/>
      <c r="J116" s="203"/>
    </row>
    <row r="117">
      <c r="A117" s="204"/>
      <c r="B117" s="204"/>
      <c r="C117" s="205"/>
      <c r="D117" s="206"/>
      <c r="E117" s="203"/>
      <c r="F117" s="203"/>
      <c r="G117" s="203"/>
      <c r="H117" s="203"/>
      <c r="I117" s="203"/>
      <c r="J117" s="203"/>
    </row>
    <row r="118">
      <c r="A118" s="204"/>
      <c r="B118" s="204"/>
      <c r="C118" s="205"/>
      <c r="D118" s="206"/>
      <c r="E118" s="203"/>
      <c r="F118" s="203"/>
      <c r="G118" s="203"/>
      <c r="H118" s="203"/>
      <c r="I118" s="203"/>
      <c r="J118" s="203"/>
    </row>
    <row r="119">
      <c r="A119" s="204"/>
      <c r="B119" s="204"/>
      <c r="C119" s="205"/>
      <c r="D119" s="206"/>
      <c r="E119" s="203"/>
      <c r="F119" s="203"/>
      <c r="G119" s="203"/>
      <c r="H119" s="203"/>
      <c r="I119" s="203"/>
      <c r="J119" s="203"/>
    </row>
    <row r="120">
      <c r="A120" s="204"/>
      <c r="B120" s="204"/>
      <c r="C120" s="205"/>
      <c r="D120" s="206"/>
      <c r="E120" s="203"/>
      <c r="F120" s="203"/>
      <c r="G120" s="203"/>
      <c r="H120" s="203"/>
      <c r="I120" s="203"/>
      <c r="J120" s="203"/>
    </row>
    <row r="121">
      <c r="A121" s="204"/>
      <c r="B121" s="204"/>
      <c r="C121" s="205"/>
      <c r="D121" s="206"/>
      <c r="E121" s="203"/>
      <c r="F121" s="203"/>
      <c r="G121" s="203"/>
      <c r="H121" s="203"/>
      <c r="I121" s="203"/>
      <c r="J121" s="203"/>
    </row>
    <row r="122">
      <c r="A122" s="204"/>
      <c r="B122" s="204"/>
      <c r="C122" s="205"/>
      <c r="D122" s="206"/>
      <c r="E122" s="203"/>
      <c r="F122" s="203"/>
      <c r="G122" s="203"/>
      <c r="H122" s="203"/>
      <c r="I122" s="203"/>
      <c r="J122" s="203"/>
    </row>
    <row r="123">
      <c r="A123" s="204"/>
      <c r="B123" s="204"/>
      <c r="C123" s="205"/>
      <c r="D123" s="206"/>
      <c r="E123" s="203"/>
      <c r="F123" s="203"/>
      <c r="G123" s="203"/>
      <c r="H123" s="203"/>
      <c r="I123" s="203"/>
      <c r="J123" s="203"/>
    </row>
    <row r="124">
      <c r="A124" s="204"/>
      <c r="B124" s="204"/>
      <c r="C124" s="205"/>
      <c r="D124" s="206"/>
      <c r="E124" s="203"/>
      <c r="F124" s="203"/>
      <c r="G124" s="203"/>
      <c r="H124" s="203"/>
      <c r="I124" s="203"/>
      <c r="J124" s="203"/>
    </row>
    <row r="125">
      <c r="A125" s="204"/>
      <c r="B125" s="204"/>
      <c r="C125" s="205"/>
      <c r="D125" s="206"/>
      <c r="E125" s="203"/>
      <c r="F125" s="203"/>
      <c r="G125" s="203"/>
      <c r="H125" s="203"/>
      <c r="I125" s="203"/>
      <c r="J125" s="203"/>
    </row>
    <row r="126">
      <c r="A126" s="204"/>
      <c r="B126" s="204"/>
      <c r="C126" s="205"/>
      <c r="D126" s="206"/>
      <c r="E126" s="203"/>
      <c r="F126" s="203"/>
      <c r="G126" s="203"/>
      <c r="H126" s="203"/>
      <c r="I126" s="203"/>
      <c r="J126" s="203"/>
    </row>
    <row r="127">
      <c r="A127" s="204"/>
      <c r="B127" s="204"/>
      <c r="C127" s="205"/>
      <c r="D127" s="206"/>
      <c r="E127" s="203"/>
      <c r="F127" s="203"/>
      <c r="G127" s="203"/>
      <c r="H127" s="203"/>
      <c r="I127" s="203"/>
      <c r="J127" s="203"/>
    </row>
    <row r="128">
      <c r="A128" s="204"/>
      <c r="B128" s="204"/>
      <c r="C128" s="205"/>
      <c r="D128" s="206"/>
      <c r="E128" s="203"/>
      <c r="F128" s="203"/>
      <c r="G128" s="203"/>
      <c r="H128" s="203"/>
      <c r="I128" s="203"/>
      <c r="J128" s="203"/>
    </row>
    <row r="129">
      <c r="A129" s="204"/>
      <c r="B129" s="204"/>
      <c r="C129" s="205"/>
      <c r="D129" s="206"/>
      <c r="E129" s="203"/>
      <c r="F129" s="203"/>
      <c r="G129" s="203"/>
      <c r="H129" s="203"/>
      <c r="I129" s="203"/>
      <c r="J129" s="203"/>
    </row>
    <row r="130">
      <c r="A130" s="204"/>
      <c r="B130" s="204"/>
      <c r="C130" s="205"/>
      <c r="D130" s="206"/>
      <c r="E130" s="203"/>
      <c r="F130" s="203"/>
      <c r="G130" s="203"/>
      <c r="H130" s="203"/>
      <c r="I130" s="203"/>
      <c r="J130" s="203"/>
    </row>
    <row r="131">
      <c r="A131" s="204"/>
      <c r="B131" s="204"/>
      <c r="C131" s="205"/>
      <c r="D131" s="206"/>
      <c r="E131" s="203"/>
      <c r="F131" s="203"/>
      <c r="G131" s="203"/>
      <c r="H131" s="203"/>
      <c r="I131" s="203"/>
      <c r="J131" s="203"/>
    </row>
    <row r="132">
      <c r="A132" s="204"/>
      <c r="B132" s="204"/>
      <c r="C132" s="205"/>
      <c r="D132" s="206"/>
      <c r="E132" s="203"/>
      <c r="F132" s="203"/>
      <c r="G132" s="203"/>
      <c r="H132" s="203"/>
      <c r="I132" s="203"/>
      <c r="J132" s="203"/>
    </row>
    <row r="133">
      <c r="A133" s="204"/>
      <c r="B133" s="204"/>
      <c r="C133" s="205"/>
      <c r="D133" s="206"/>
      <c r="E133" s="203"/>
      <c r="F133" s="203"/>
      <c r="G133" s="203"/>
      <c r="H133" s="203"/>
      <c r="I133" s="203"/>
      <c r="J133" s="203"/>
    </row>
    <row r="134">
      <c r="A134" s="204"/>
      <c r="B134" s="204"/>
      <c r="C134" s="205"/>
      <c r="D134" s="206"/>
      <c r="E134" s="203"/>
      <c r="F134" s="203"/>
      <c r="G134" s="203"/>
      <c r="H134" s="203"/>
      <c r="I134" s="203"/>
      <c r="J134" s="203"/>
    </row>
    <row r="135">
      <c r="A135" s="204"/>
      <c r="B135" s="204"/>
      <c r="C135" s="205"/>
      <c r="D135" s="206"/>
      <c r="E135" s="203"/>
      <c r="F135" s="203"/>
      <c r="G135" s="203"/>
      <c r="H135" s="203"/>
      <c r="I135" s="203"/>
      <c r="J135" s="203"/>
    </row>
    <row r="136">
      <c r="A136" s="204"/>
      <c r="B136" s="204"/>
      <c r="C136" s="205"/>
      <c r="D136" s="206"/>
      <c r="E136" s="203"/>
      <c r="F136" s="203"/>
      <c r="G136" s="203"/>
      <c r="H136" s="203"/>
      <c r="I136" s="203"/>
      <c r="J136" s="203"/>
    </row>
    <row r="137">
      <c r="A137" s="204"/>
      <c r="B137" s="204"/>
      <c r="C137" s="205"/>
      <c r="D137" s="206"/>
      <c r="E137" s="203"/>
      <c r="F137" s="203"/>
      <c r="G137" s="203"/>
      <c r="H137" s="203"/>
      <c r="I137" s="203"/>
      <c r="J137" s="203"/>
    </row>
    <row r="138">
      <c r="A138" s="204"/>
      <c r="B138" s="204"/>
      <c r="C138" s="205"/>
      <c r="D138" s="206"/>
      <c r="E138" s="203"/>
      <c r="F138" s="203"/>
      <c r="G138" s="203"/>
      <c r="H138" s="203"/>
      <c r="I138" s="203"/>
      <c r="J138" s="203"/>
    </row>
    <row r="139">
      <c r="A139" s="204"/>
      <c r="B139" s="204"/>
      <c r="C139" s="205"/>
      <c r="D139" s="206"/>
      <c r="E139" s="203"/>
      <c r="F139" s="203"/>
      <c r="G139" s="203"/>
      <c r="H139" s="203"/>
      <c r="I139" s="203"/>
      <c r="J139" s="203"/>
    </row>
    <row r="140">
      <c r="A140" s="204"/>
      <c r="B140" s="204"/>
      <c r="C140" s="205"/>
      <c r="D140" s="206"/>
      <c r="E140" s="203"/>
      <c r="F140" s="203"/>
      <c r="G140" s="203"/>
      <c r="H140" s="203"/>
      <c r="I140" s="203"/>
      <c r="J140" s="203"/>
    </row>
    <row r="141">
      <c r="A141" s="204"/>
      <c r="B141" s="204"/>
      <c r="C141" s="205"/>
      <c r="D141" s="206"/>
      <c r="E141" s="203"/>
      <c r="F141" s="203"/>
      <c r="G141" s="203"/>
      <c r="H141" s="203"/>
      <c r="I141" s="203"/>
      <c r="J141" s="203"/>
    </row>
    <row r="142">
      <c r="A142" s="204"/>
      <c r="B142" s="204"/>
      <c r="C142" s="205"/>
      <c r="D142" s="206"/>
      <c r="E142" s="203"/>
      <c r="F142" s="203"/>
      <c r="G142" s="203"/>
      <c r="H142" s="203"/>
      <c r="I142" s="203"/>
      <c r="J142" s="203"/>
    </row>
    <row r="143">
      <c r="A143" s="204"/>
      <c r="B143" s="204"/>
      <c r="C143" s="205"/>
      <c r="D143" s="206"/>
      <c r="E143" s="203"/>
      <c r="F143" s="203"/>
      <c r="G143" s="203"/>
      <c r="H143" s="203"/>
      <c r="I143" s="203"/>
      <c r="J143" s="203"/>
    </row>
    <row r="144">
      <c r="A144" s="204"/>
      <c r="B144" s="204"/>
      <c r="C144" s="205"/>
      <c r="D144" s="206"/>
      <c r="E144" s="203"/>
      <c r="F144" s="203"/>
      <c r="G144" s="203"/>
      <c r="H144" s="203"/>
      <c r="I144" s="203"/>
      <c r="J144" s="203"/>
    </row>
    <row r="145">
      <c r="A145" s="204"/>
      <c r="B145" s="204"/>
      <c r="C145" s="205"/>
      <c r="D145" s="206"/>
      <c r="E145" s="203"/>
      <c r="F145" s="203"/>
      <c r="G145" s="203"/>
      <c r="H145" s="203"/>
      <c r="I145" s="203"/>
      <c r="J145" s="203"/>
    </row>
    <row r="146">
      <c r="A146" s="204"/>
      <c r="B146" s="204"/>
      <c r="C146" s="205"/>
      <c r="D146" s="206"/>
      <c r="E146" s="203"/>
      <c r="F146" s="203"/>
      <c r="G146" s="203"/>
      <c r="H146" s="203"/>
      <c r="I146" s="203"/>
      <c r="J146" s="203"/>
    </row>
    <row r="147">
      <c r="A147" s="204"/>
      <c r="B147" s="204"/>
      <c r="C147" s="205"/>
      <c r="D147" s="206"/>
      <c r="E147" s="203"/>
      <c r="F147" s="203"/>
      <c r="G147" s="203"/>
      <c r="H147" s="203"/>
      <c r="I147" s="203"/>
      <c r="J147" s="203"/>
    </row>
    <row r="148">
      <c r="A148" s="204"/>
      <c r="B148" s="204"/>
      <c r="C148" s="205"/>
      <c r="D148" s="206"/>
      <c r="E148" s="203"/>
      <c r="F148" s="203"/>
      <c r="G148" s="203"/>
      <c r="H148" s="203"/>
      <c r="I148" s="203"/>
      <c r="J148" s="203"/>
    </row>
    <row r="149">
      <c r="A149" s="204"/>
      <c r="B149" s="204"/>
      <c r="C149" s="205"/>
      <c r="D149" s="206"/>
      <c r="E149" s="203"/>
      <c r="F149" s="203"/>
      <c r="G149" s="203"/>
      <c r="H149" s="203"/>
      <c r="I149" s="203"/>
      <c r="J149" s="203"/>
    </row>
    <row r="150">
      <c r="A150" s="204"/>
      <c r="B150" s="204"/>
      <c r="C150" s="205"/>
      <c r="D150" s="206"/>
      <c r="E150" s="203"/>
      <c r="F150" s="203"/>
      <c r="G150" s="203"/>
      <c r="H150" s="203"/>
      <c r="I150" s="203"/>
      <c r="J150" s="203"/>
    </row>
    <row r="151">
      <c r="A151" s="204"/>
      <c r="B151" s="204"/>
      <c r="C151" s="205"/>
      <c r="D151" s="206"/>
      <c r="E151" s="203"/>
      <c r="F151" s="203"/>
      <c r="G151" s="203"/>
      <c r="H151" s="203"/>
      <c r="I151" s="203"/>
      <c r="J151" s="203"/>
    </row>
    <row r="152">
      <c r="A152" s="204"/>
      <c r="B152" s="204"/>
      <c r="C152" s="205"/>
      <c r="D152" s="206"/>
      <c r="E152" s="203"/>
      <c r="F152" s="203"/>
      <c r="G152" s="203"/>
      <c r="H152" s="203"/>
      <c r="I152" s="203"/>
      <c r="J152" s="203"/>
    </row>
    <row r="153">
      <c r="A153" s="204"/>
      <c r="B153" s="204"/>
      <c r="C153" s="205"/>
      <c r="D153" s="206"/>
      <c r="E153" s="203"/>
      <c r="F153" s="203"/>
      <c r="G153" s="203"/>
      <c r="H153" s="203"/>
      <c r="I153" s="203"/>
      <c r="J153" s="203"/>
    </row>
    <row r="154">
      <c r="A154" s="206"/>
      <c r="B154" s="206"/>
      <c r="C154" s="203"/>
      <c r="D154" s="206"/>
      <c r="E154" s="203"/>
      <c r="F154" s="203"/>
      <c r="G154" s="203"/>
      <c r="H154" s="203"/>
      <c r="I154" s="203"/>
      <c r="J154" s="203"/>
    </row>
    <row r="155">
      <c r="A155" s="206"/>
      <c r="B155" s="206"/>
      <c r="C155" s="203"/>
      <c r="D155" s="206"/>
      <c r="E155" s="203"/>
      <c r="F155" s="203"/>
      <c r="G155" s="203"/>
      <c r="H155" s="203"/>
      <c r="I155" s="203"/>
      <c r="J155" s="203"/>
    </row>
    <row r="156">
      <c r="A156" s="206"/>
      <c r="B156" s="206"/>
      <c r="C156" s="203"/>
      <c r="D156" s="206"/>
      <c r="E156" s="203"/>
      <c r="F156" s="203"/>
      <c r="G156" s="203"/>
      <c r="H156" s="203"/>
      <c r="I156" s="203"/>
      <c r="J156" s="203"/>
    </row>
    <row r="157">
      <c r="A157" s="206"/>
      <c r="B157" s="206"/>
      <c r="C157" s="203"/>
      <c r="D157" s="206"/>
      <c r="E157" s="203"/>
      <c r="F157" s="203"/>
      <c r="G157" s="203"/>
      <c r="H157" s="203"/>
      <c r="I157" s="203"/>
      <c r="J157" s="203"/>
    </row>
    <row r="158">
      <c r="A158" s="206"/>
      <c r="B158" s="206"/>
      <c r="C158" s="203"/>
      <c r="D158" s="206"/>
      <c r="E158" s="203"/>
      <c r="F158" s="203"/>
      <c r="G158" s="203"/>
      <c r="H158" s="203"/>
      <c r="I158" s="203"/>
      <c r="J158" s="203"/>
    </row>
    <row r="159">
      <c r="A159" s="206"/>
      <c r="B159" s="206"/>
      <c r="C159" s="203"/>
      <c r="D159" s="206"/>
      <c r="E159" s="203"/>
      <c r="F159" s="203"/>
      <c r="G159" s="203"/>
      <c r="H159" s="203"/>
      <c r="I159" s="203"/>
      <c r="J159" s="203"/>
    </row>
    <row r="160">
      <c r="A160" s="206"/>
      <c r="B160" s="206"/>
      <c r="C160" s="203"/>
      <c r="D160" s="206"/>
      <c r="E160" s="203"/>
      <c r="F160" s="203"/>
      <c r="G160" s="203"/>
      <c r="H160" s="203"/>
      <c r="I160" s="203"/>
      <c r="J160" s="203"/>
    </row>
    <row r="161">
      <c r="A161" s="206"/>
      <c r="B161" s="206"/>
      <c r="C161" s="203"/>
      <c r="D161" s="206"/>
      <c r="E161" s="203"/>
      <c r="F161" s="203"/>
      <c r="G161" s="203"/>
      <c r="H161" s="203"/>
      <c r="I161" s="203"/>
      <c r="J161" s="203"/>
    </row>
    <row r="162">
      <c r="A162" s="206"/>
      <c r="B162" s="206"/>
      <c r="C162" s="203"/>
      <c r="D162" s="206"/>
      <c r="E162" s="203"/>
      <c r="F162" s="203"/>
      <c r="G162" s="203"/>
      <c r="H162" s="203"/>
      <c r="I162" s="203"/>
      <c r="J162" s="203"/>
    </row>
    <row r="163">
      <c r="A163" s="206"/>
      <c r="B163" s="206"/>
      <c r="C163" s="203"/>
      <c r="D163" s="206"/>
      <c r="E163" s="203"/>
      <c r="F163" s="203"/>
      <c r="G163" s="203"/>
      <c r="H163" s="203"/>
      <c r="I163" s="203"/>
      <c r="J163" s="203"/>
    </row>
    <row r="164">
      <c r="A164" s="206"/>
      <c r="B164" s="206"/>
      <c r="C164" s="203"/>
      <c r="D164" s="206"/>
      <c r="E164" s="203"/>
      <c r="F164" s="203"/>
      <c r="G164" s="203"/>
      <c r="H164" s="203"/>
      <c r="I164" s="203"/>
      <c r="J164" s="203"/>
    </row>
    <row r="165">
      <c r="A165" s="206"/>
      <c r="B165" s="206"/>
      <c r="C165" s="203"/>
      <c r="D165" s="206"/>
      <c r="E165" s="203"/>
      <c r="F165" s="203"/>
      <c r="G165" s="203"/>
      <c r="H165" s="203"/>
      <c r="I165" s="203"/>
      <c r="J165" s="203"/>
    </row>
    <row r="166">
      <c r="A166" s="206"/>
      <c r="B166" s="206"/>
      <c r="C166" s="203"/>
      <c r="D166" s="206"/>
      <c r="E166" s="203"/>
      <c r="F166" s="203"/>
      <c r="G166" s="203"/>
      <c r="H166" s="203"/>
      <c r="I166" s="203"/>
      <c r="J166" s="203"/>
    </row>
    <row r="167">
      <c r="A167" s="206"/>
      <c r="B167" s="206"/>
      <c r="C167" s="203"/>
      <c r="D167" s="206"/>
      <c r="E167" s="203"/>
      <c r="F167" s="203"/>
      <c r="G167" s="203"/>
      <c r="H167" s="203"/>
      <c r="I167" s="203"/>
      <c r="J167" s="203"/>
    </row>
    <row r="168">
      <c r="A168" s="206"/>
      <c r="B168" s="206"/>
      <c r="C168" s="203"/>
      <c r="D168" s="206"/>
      <c r="E168" s="203"/>
      <c r="F168" s="203"/>
      <c r="G168" s="203"/>
      <c r="H168" s="203"/>
      <c r="I168" s="203"/>
      <c r="J168" s="203"/>
    </row>
    <row r="169">
      <c r="A169" s="206"/>
      <c r="B169" s="206"/>
      <c r="C169" s="203"/>
      <c r="D169" s="206"/>
      <c r="E169" s="203"/>
      <c r="F169" s="203"/>
      <c r="G169" s="203"/>
      <c r="H169" s="203"/>
      <c r="I169" s="203"/>
      <c r="J169" s="203"/>
    </row>
    <row r="170">
      <c r="A170" s="206"/>
      <c r="B170" s="206"/>
      <c r="C170" s="203"/>
      <c r="D170" s="206"/>
      <c r="E170" s="203"/>
      <c r="F170" s="203"/>
      <c r="G170" s="203"/>
      <c r="H170" s="203"/>
      <c r="I170" s="203"/>
      <c r="J170" s="203"/>
    </row>
    <row r="171">
      <c r="A171" s="206"/>
      <c r="B171" s="206"/>
      <c r="C171" s="203"/>
      <c r="D171" s="206"/>
      <c r="E171" s="203"/>
      <c r="F171" s="203"/>
      <c r="G171" s="203"/>
      <c r="H171" s="203"/>
      <c r="I171" s="203"/>
      <c r="J171" s="203"/>
    </row>
    <row r="172">
      <c r="A172" s="206"/>
      <c r="B172" s="206"/>
      <c r="C172" s="203"/>
      <c r="D172" s="206"/>
      <c r="E172" s="203"/>
      <c r="F172" s="203"/>
      <c r="G172" s="203"/>
      <c r="H172" s="203"/>
      <c r="I172" s="203"/>
      <c r="J172" s="203"/>
    </row>
    <row r="173">
      <c r="A173" s="206"/>
      <c r="B173" s="206"/>
      <c r="C173" s="203"/>
      <c r="D173" s="206"/>
      <c r="E173" s="203"/>
      <c r="F173" s="203"/>
      <c r="G173" s="203"/>
      <c r="H173" s="203"/>
      <c r="I173" s="203"/>
      <c r="J173" s="203"/>
    </row>
    <row r="174">
      <c r="A174" s="206"/>
      <c r="B174" s="206"/>
      <c r="C174" s="203"/>
      <c r="D174" s="206"/>
      <c r="E174" s="203"/>
      <c r="F174" s="203"/>
      <c r="G174" s="203"/>
      <c r="H174" s="203"/>
      <c r="I174" s="203"/>
      <c r="J174" s="203"/>
    </row>
    <row r="175">
      <c r="A175" s="206"/>
      <c r="B175" s="206"/>
      <c r="C175" s="203"/>
      <c r="D175" s="206"/>
      <c r="E175" s="203"/>
      <c r="F175" s="203"/>
      <c r="G175" s="203"/>
      <c r="H175" s="203"/>
      <c r="I175" s="203"/>
      <c r="J175" s="203"/>
    </row>
    <row r="176">
      <c r="A176" s="206"/>
      <c r="B176" s="206"/>
      <c r="C176" s="203"/>
      <c r="D176" s="206"/>
      <c r="E176" s="203"/>
      <c r="F176" s="203"/>
      <c r="G176" s="203"/>
      <c r="H176" s="203"/>
      <c r="I176" s="203"/>
      <c r="J176" s="203"/>
    </row>
    <row r="177">
      <c r="A177" s="206"/>
      <c r="B177" s="206"/>
      <c r="C177" s="203"/>
      <c r="D177" s="206"/>
      <c r="E177" s="203"/>
      <c r="F177" s="203"/>
      <c r="G177" s="203"/>
      <c r="H177" s="203"/>
      <c r="I177" s="203"/>
      <c r="J177" s="203"/>
    </row>
    <row r="178">
      <c r="A178" s="206"/>
      <c r="B178" s="206"/>
      <c r="C178" s="203"/>
      <c r="D178" s="206"/>
      <c r="E178" s="203"/>
      <c r="F178" s="203"/>
      <c r="G178" s="203"/>
      <c r="H178" s="203"/>
      <c r="I178" s="203"/>
      <c r="J178" s="203"/>
    </row>
    <row r="179">
      <c r="A179" s="206"/>
      <c r="B179" s="206"/>
      <c r="C179" s="203"/>
      <c r="D179" s="206"/>
      <c r="E179" s="203"/>
      <c r="F179" s="203"/>
      <c r="G179" s="203"/>
      <c r="H179" s="203"/>
      <c r="I179" s="203"/>
      <c r="J179" s="203"/>
    </row>
    <row r="180">
      <c r="A180" s="206"/>
      <c r="B180" s="206"/>
      <c r="C180" s="203"/>
      <c r="D180" s="206"/>
      <c r="E180" s="203"/>
      <c r="F180" s="203"/>
      <c r="G180" s="203"/>
      <c r="H180" s="203"/>
      <c r="I180" s="203"/>
      <c r="J180" s="203"/>
    </row>
    <row r="181">
      <c r="A181" s="206"/>
      <c r="B181" s="206"/>
      <c r="C181" s="203"/>
      <c r="D181" s="206"/>
      <c r="E181" s="203"/>
      <c r="F181" s="203"/>
      <c r="G181" s="203"/>
      <c r="H181" s="203"/>
      <c r="I181" s="203"/>
      <c r="J181" s="203"/>
    </row>
    <row r="182">
      <c r="A182" s="206"/>
      <c r="B182" s="206"/>
      <c r="C182" s="203"/>
      <c r="D182" s="206"/>
      <c r="E182" s="203"/>
      <c r="F182" s="203"/>
      <c r="G182" s="203"/>
      <c r="H182" s="203"/>
      <c r="I182" s="203"/>
      <c r="J182" s="203"/>
    </row>
    <row r="183">
      <c r="A183" s="206"/>
      <c r="B183" s="206"/>
      <c r="C183" s="203"/>
      <c r="D183" s="206"/>
      <c r="E183" s="203"/>
      <c r="F183" s="203"/>
      <c r="G183" s="203"/>
      <c r="H183" s="203"/>
      <c r="I183" s="203"/>
      <c r="J183" s="203"/>
    </row>
    <row r="184">
      <c r="A184" s="206"/>
      <c r="B184" s="206"/>
      <c r="C184" s="203"/>
      <c r="D184" s="206"/>
      <c r="E184" s="203"/>
      <c r="F184" s="203"/>
      <c r="G184" s="203"/>
      <c r="H184" s="203"/>
      <c r="I184" s="203"/>
      <c r="J184" s="203"/>
    </row>
    <row r="185">
      <c r="A185" s="206"/>
      <c r="B185" s="206"/>
      <c r="C185" s="203"/>
      <c r="D185" s="206"/>
      <c r="E185" s="203"/>
      <c r="F185" s="203"/>
      <c r="G185" s="203"/>
      <c r="H185" s="203"/>
      <c r="I185" s="203"/>
      <c r="J185" s="203"/>
    </row>
    <row r="186">
      <c r="A186" s="206"/>
      <c r="B186" s="206"/>
      <c r="C186" s="203"/>
      <c r="D186" s="206"/>
      <c r="E186" s="203"/>
      <c r="F186" s="203"/>
      <c r="G186" s="203"/>
      <c r="H186" s="203"/>
      <c r="I186" s="203"/>
      <c r="J186" s="203"/>
    </row>
    <row r="187">
      <c r="A187" s="206"/>
      <c r="B187" s="206"/>
      <c r="C187" s="203"/>
      <c r="D187" s="206"/>
      <c r="E187" s="203"/>
      <c r="F187" s="203"/>
      <c r="G187" s="203"/>
      <c r="H187" s="203"/>
      <c r="I187" s="203"/>
      <c r="J187" s="203"/>
    </row>
    <row r="188">
      <c r="A188" s="206"/>
      <c r="B188" s="206"/>
      <c r="C188" s="203"/>
      <c r="D188" s="206"/>
      <c r="E188" s="203"/>
      <c r="F188" s="203"/>
      <c r="G188" s="203"/>
      <c r="H188" s="203"/>
      <c r="I188" s="203"/>
      <c r="J188" s="203"/>
    </row>
    <row r="189">
      <c r="A189" s="206"/>
      <c r="B189" s="206"/>
      <c r="C189" s="203"/>
      <c r="D189" s="206"/>
      <c r="E189" s="203"/>
      <c r="F189" s="203"/>
      <c r="G189" s="203"/>
      <c r="H189" s="203"/>
      <c r="I189" s="203"/>
      <c r="J189" s="203"/>
    </row>
    <row r="190">
      <c r="A190" s="206"/>
      <c r="B190" s="206"/>
      <c r="C190" s="203"/>
      <c r="D190" s="206"/>
      <c r="E190" s="203"/>
      <c r="F190" s="203"/>
      <c r="G190" s="203"/>
      <c r="H190" s="203"/>
      <c r="I190" s="203"/>
      <c r="J190" s="203"/>
    </row>
    <row r="191">
      <c r="A191" s="206"/>
      <c r="B191" s="206"/>
      <c r="C191" s="203"/>
      <c r="D191" s="206"/>
      <c r="E191" s="203"/>
      <c r="F191" s="203"/>
      <c r="G191" s="203"/>
      <c r="H191" s="203"/>
      <c r="I191" s="203"/>
      <c r="J191" s="203"/>
    </row>
    <row r="192">
      <c r="A192" s="206"/>
      <c r="B192" s="206"/>
      <c r="C192" s="203"/>
      <c r="D192" s="206"/>
      <c r="E192" s="203"/>
      <c r="F192" s="203"/>
      <c r="G192" s="203"/>
      <c r="H192" s="203"/>
      <c r="I192" s="203"/>
      <c r="J192" s="203"/>
    </row>
    <row r="193">
      <c r="A193" s="206"/>
      <c r="B193" s="206"/>
      <c r="C193" s="203"/>
      <c r="D193" s="206"/>
      <c r="E193" s="203"/>
      <c r="F193" s="203"/>
      <c r="G193" s="203"/>
      <c r="H193" s="203"/>
      <c r="I193" s="203"/>
      <c r="J193" s="203"/>
    </row>
    <row r="194">
      <c r="A194" s="206"/>
      <c r="B194" s="206"/>
      <c r="C194" s="203"/>
      <c r="D194" s="206"/>
      <c r="E194" s="203"/>
      <c r="F194" s="203"/>
      <c r="G194" s="203"/>
      <c r="H194" s="203"/>
      <c r="I194" s="203"/>
      <c r="J194" s="203"/>
    </row>
    <row r="195">
      <c r="A195" s="206"/>
      <c r="B195" s="206"/>
      <c r="C195" s="203"/>
      <c r="D195" s="206"/>
      <c r="E195" s="203"/>
      <c r="F195" s="203"/>
      <c r="G195" s="203"/>
      <c r="H195" s="203"/>
      <c r="I195" s="203"/>
      <c r="J195" s="203"/>
    </row>
    <row r="196">
      <c r="A196" s="206"/>
      <c r="B196" s="206"/>
      <c r="C196" s="203"/>
      <c r="D196" s="206"/>
      <c r="E196" s="203"/>
      <c r="F196" s="203"/>
      <c r="G196" s="203"/>
      <c r="H196" s="203"/>
      <c r="I196" s="203"/>
      <c r="J196" s="203"/>
    </row>
    <row r="197">
      <c r="A197" s="206"/>
      <c r="B197" s="206"/>
      <c r="C197" s="203"/>
      <c r="D197" s="206"/>
      <c r="E197" s="203"/>
      <c r="F197" s="203"/>
      <c r="G197" s="203"/>
      <c r="H197" s="203"/>
      <c r="I197" s="203"/>
      <c r="J197" s="203"/>
    </row>
    <row r="198">
      <c r="A198" s="206"/>
      <c r="B198" s="206"/>
      <c r="C198" s="203"/>
      <c r="D198" s="206"/>
      <c r="E198" s="203"/>
      <c r="F198" s="203"/>
      <c r="G198" s="203"/>
      <c r="H198" s="203"/>
      <c r="I198" s="203"/>
      <c r="J198" s="203"/>
    </row>
    <row r="199">
      <c r="A199" s="206"/>
      <c r="B199" s="206"/>
      <c r="C199" s="203"/>
      <c r="D199" s="206"/>
      <c r="E199" s="203"/>
      <c r="F199" s="203"/>
      <c r="G199" s="203"/>
      <c r="H199" s="203"/>
      <c r="I199" s="203"/>
      <c r="J199" s="203"/>
    </row>
    <row r="200">
      <c r="A200" s="206"/>
      <c r="B200" s="206"/>
      <c r="C200" s="203"/>
      <c r="D200" s="206"/>
      <c r="E200" s="203"/>
      <c r="F200" s="203"/>
      <c r="G200" s="203"/>
      <c r="H200" s="203"/>
      <c r="I200" s="203"/>
      <c r="J200" s="203"/>
    </row>
    <row r="201">
      <c r="A201" s="206"/>
      <c r="B201" s="206"/>
      <c r="C201" s="203"/>
      <c r="D201" s="206"/>
      <c r="E201" s="203"/>
      <c r="F201" s="203"/>
      <c r="G201" s="203"/>
      <c r="H201" s="203"/>
      <c r="I201" s="203"/>
      <c r="J201" s="203"/>
    </row>
    <row r="202">
      <c r="A202" s="206"/>
      <c r="B202" s="206"/>
      <c r="C202" s="203"/>
      <c r="D202" s="206"/>
      <c r="E202" s="203"/>
      <c r="F202" s="203"/>
      <c r="G202" s="203"/>
      <c r="H202" s="203"/>
      <c r="I202" s="203"/>
      <c r="J202" s="203"/>
    </row>
    <row r="203">
      <c r="A203" s="206"/>
      <c r="B203" s="206"/>
      <c r="C203" s="203"/>
      <c r="D203" s="206"/>
      <c r="E203" s="203"/>
      <c r="F203" s="203"/>
      <c r="G203" s="203"/>
      <c r="H203" s="203"/>
      <c r="I203" s="203"/>
      <c r="J203" s="203"/>
    </row>
    <row r="204">
      <c r="A204" s="206"/>
      <c r="B204" s="206"/>
      <c r="C204" s="203"/>
      <c r="D204" s="206"/>
      <c r="E204" s="203"/>
      <c r="F204" s="203"/>
      <c r="G204" s="203"/>
      <c r="H204" s="203"/>
      <c r="I204" s="203"/>
      <c r="J204" s="203"/>
    </row>
    <row r="205">
      <c r="A205" s="206"/>
      <c r="B205" s="206"/>
      <c r="C205" s="203"/>
      <c r="D205" s="206"/>
      <c r="E205" s="203"/>
      <c r="F205" s="203"/>
      <c r="G205" s="203"/>
      <c r="H205" s="203"/>
      <c r="I205" s="203"/>
      <c r="J205" s="203"/>
    </row>
    <row r="206">
      <c r="A206" s="206"/>
      <c r="B206" s="206"/>
      <c r="C206" s="203"/>
      <c r="D206" s="206"/>
      <c r="E206" s="203"/>
      <c r="F206" s="203"/>
      <c r="G206" s="203"/>
      <c r="H206" s="203"/>
      <c r="I206" s="203"/>
      <c r="J206" s="203"/>
    </row>
    <row r="207">
      <c r="A207" s="206"/>
      <c r="B207" s="206"/>
      <c r="C207" s="203"/>
      <c r="D207" s="206"/>
      <c r="E207" s="203"/>
      <c r="F207" s="203"/>
      <c r="G207" s="203"/>
      <c r="H207" s="203"/>
      <c r="I207" s="203"/>
      <c r="J207" s="203"/>
    </row>
    <row r="208">
      <c r="A208" s="206"/>
      <c r="B208" s="206"/>
      <c r="C208" s="203"/>
      <c r="D208" s="206"/>
      <c r="E208" s="203"/>
      <c r="F208" s="203"/>
      <c r="G208" s="203"/>
      <c r="H208" s="203"/>
      <c r="I208" s="203"/>
      <c r="J208" s="203"/>
    </row>
    <row r="209">
      <c r="A209" s="206"/>
      <c r="B209" s="206"/>
      <c r="C209" s="203"/>
      <c r="D209" s="206"/>
      <c r="E209" s="203"/>
      <c r="F209" s="203"/>
      <c r="G209" s="203"/>
      <c r="H209" s="203"/>
      <c r="I209" s="203"/>
      <c r="J209" s="203"/>
    </row>
    <row r="210">
      <c r="A210" s="206"/>
      <c r="B210" s="206"/>
      <c r="C210" s="203"/>
      <c r="D210" s="206"/>
      <c r="E210" s="203"/>
      <c r="F210" s="203"/>
      <c r="G210" s="203"/>
      <c r="H210" s="203"/>
      <c r="I210" s="203"/>
      <c r="J210" s="203"/>
    </row>
    <row r="211">
      <c r="A211" s="206"/>
      <c r="B211" s="206"/>
      <c r="C211" s="203"/>
      <c r="D211" s="206"/>
      <c r="E211" s="203"/>
      <c r="F211" s="203"/>
      <c r="G211" s="203"/>
      <c r="H211" s="203"/>
      <c r="I211" s="203"/>
      <c r="J211" s="203"/>
    </row>
    <row r="212">
      <c r="A212" s="206"/>
      <c r="B212" s="206"/>
      <c r="C212" s="203"/>
      <c r="D212" s="206"/>
      <c r="E212" s="203"/>
      <c r="F212" s="203"/>
      <c r="G212" s="203"/>
      <c r="H212" s="203"/>
      <c r="I212" s="203"/>
      <c r="J212" s="203"/>
    </row>
    <row r="213">
      <c r="A213" s="206"/>
      <c r="B213" s="206"/>
      <c r="C213" s="203"/>
      <c r="D213" s="206"/>
      <c r="E213" s="203"/>
      <c r="F213" s="203"/>
      <c r="G213" s="203"/>
      <c r="H213" s="203"/>
      <c r="I213" s="203"/>
      <c r="J213" s="203"/>
    </row>
    <row r="214">
      <c r="A214" s="206"/>
      <c r="B214" s="206"/>
      <c r="C214" s="203"/>
      <c r="D214" s="206"/>
      <c r="E214" s="203"/>
      <c r="F214" s="203"/>
      <c r="G214" s="203"/>
      <c r="H214" s="203"/>
      <c r="I214" s="203"/>
      <c r="J214" s="203"/>
    </row>
    <row r="215">
      <c r="A215" s="206"/>
      <c r="B215" s="206"/>
      <c r="C215" s="203"/>
      <c r="D215" s="206"/>
      <c r="E215" s="203"/>
      <c r="F215" s="203"/>
      <c r="G215" s="203"/>
      <c r="H215" s="203"/>
      <c r="I215" s="203"/>
      <c r="J215" s="203"/>
    </row>
    <row r="216">
      <c r="A216" s="206"/>
      <c r="B216" s="206"/>
      <c r="C216" s="203"/>
      <c r="D216" s="206"/>
      <c r="E216" s="203"/>
      <c r="F216" s="203"/>
      <c r="G216" s="203"/>
      <c r="H216" s="203"/>
      <c r="I216" s="203"/>
      <c r="J216" s="203"/>
    </row>
    <row r="217">
      <c r="A217" s="206"/>
      <c r="B217" s="206"/>
      <c r="C217" s="203"/>
      <c r="D217" s="206"/>
      <c r="E217" s="203"/>
      <c r="F217" s="203"/>
      <c r="G217" s="203"/>
      <c r="H217" s="203"/>
      <c r="I217" s="203"/>
      <c r="J217" s="203"/>
    </row>
    <row r="218">
      <c r="A218" s="206"/>
      <c r="B218" s="206"/>
      <c r="C218" s="203"/>
      <c r="D218" s="206"/>
      <c r="E218" s="203"/>
      <c r="F218" s="203"/>
      <c r="G218" s="203"/>
      <c r="H218" s="203"/>
      <c r="I218" s="203"/>
      <c r="J218" s="203"/>
    </row>
    <row r="219">
      <c r="A219" s="206"/>
      <c r="B219" s="206"/>
      <c r="C219" s="203"/>
      <c r="D219" s="206"/>
      <c r="E219" s="203"/>
      <c r="F219" s="203"/>
      <c r="G219" s="203"/>
      <c r="H219" s="203"/>
      <c r="I219" s="203"/>
      <c r="J219" s="203"/>
    </row>
    <row r="220">
      <c r="A220" s="206"/>
      <c r="B220" s="206"/>
      <c r="C220" s="203"/>
      <c r="D220" s="206"/>
      <c r="E220" s="203"/>
      <c r="F220" s="203"/>
      <c r="G220" s="203"/>
      <c r="H220" s="203"/>
      <c r="I220" s="203"/>
      <c r="J220" s="203"/>
    </row>
    <row r="221">
      <c r="A221" s="206"/>
      <c r="B221" s="206"/>
      <c r="C221" s="203"/>
      <c r="D221" s="206"/>
      <c r="E221" s="203"/>
      <c r="F221" s="203"/>
      <c r="G221" s="203"/>
      <c r="H221" s="203"/>
      <c r="I221" s="203"/>
      <c r="J221" s="203"/>
    </row>
    <row r="222">
      <c r="A222" s="206"/>
      <c r="B222" s="206"/>
      <c r="C222" s="203"/>
      <c r="D222" s="206"/>
      <c r="E222" s="203"/>
      <c r="F222" s="203"/>
      <c r="G222" s="203"/>
      <c r="H222" s="203"/>
      <c r="I222" s="203"/>
      <c r="J222" s="203"/>
    </row>
    <row r="223">
      <c r="A223" s="206"/>
      <c r="B223" s="206"/>
      <c r="C223" s="203"/>
      <c r="D223" s="206"/>
      <c r="E223" s="203"/>
      <c r="F223" s="203"/>
      <c r="G223" s="203"/>
      <c r="H223" s="203"/>
      <c r="I223" s="203"/>
      <c r="J223" s="203"/>
    </row>
    <row r="224">
      <c r="A224" s="206"/>
      <c r="B224" s="206"/>
      <c r="C224" s="203"/>
      <c r="D224" s="206"/>
      <c r="E224" s="203"/>
      <c r="F224" s="203"/>
      <c r="G224" s="203"/>
      <c r="H224" s="203"/>
      <c r="I224" s="203"/>
      <c r="J224" s="203"/>
    </row>
    <row r="225">
      <c r="A225" s="206"/>
      <c r="B225" s="206"/>
      <c r="C225" s="203"/>
      <c r="D225" s="206"/>
      <c r="E225" s="203"/>
      <c r="F225" s="203"/>
      <c r="G225" s="203"/>
      <c r="H225" s="203"/>
      <c r="I225" s="203"/>
      <c r="J225" s="203"/>
    </row>
    <row r="226">
      <c r="A226" s="206"/>
      <c r="B226" s="206"/>
      <c r="C226" s="203"/>
      <c r="D226" s="206"/>
      <c r="E226" s="203"/>
      <c r="F226" s="203"/>
      <c r="G226" s="203"/>
      <c r="H226" s="203"/>
      <c r="I226" s="203"/>
      <c r="J226" s="203"/>
    </row>
    <row r="227">
      <c r="A227" s="206"/>
      <c r="B227" s="206"/>
      <c r="C227" s="203"/>
      <c r="D227" s="206"/>
      <c r="E227" s="203"/>
      <c r="F227" s="203"/>
      <c r="G227" s="203"/>
      <c r="H227" s="203"/>
      <c r="I227" s="203"/>
      <c r="J227" s="203"/>
    </row>
    <row r="228">
      <c r="A228" s="206"/>
      <c r="B228" s="206"/>
      <c r="C228" s="203"/>
      <c r="D228" s="206"/>
      <c r="E228" s="203"/>
      <c r="F228" s="203"/>
      <c r="G228" s="203"/>
      <c r="H228" s="203"/>
      <c r="I228" s="203"/>
      <c r="J228" s="203"/>
    </row>
    <row r="229">
      <c r="A229" s="206"/>
      <c r="B229" s="206"/>
      <c r="C229" s="203"/>
      <c r="D229" s="206"/>
      <c r="E229" s="203"/>
      <c r="F229" s="203"/>
      <c r="G229" s="203"/>
      <c r="H229" s="203"/>
      <c r="I229" s="203"/>
      <c r="J229" s="203"/>
    </row>
    <row r="230">
      <c r="A230" s="206"/>
      <c r="B230" s="206"/>
      <c r="C230" s="203"/>
      <c r="D230" s="206"/>
      <c r="E230" s="203"/>
      <c r="F230" s="203"/>
      <c r="G230" s="203"/>
      <c r="H230" s="203"/>
      <c r="I230" s="203"/>
      <c r="J230" s="203"/>
    </row>
    <row r="231">
      <c r="A231" s="206"/>
      <c r="B231" s="206"/>
      <c r="C231" s="203"/>
      <c r="D231" s="206"/>
      <c r="E231" s="203"/>
      <c r="F231" s="203"/>
      <c r="G231" s="203"/>
      <c r="H231" s="203"/>
      <c r="I231" s="203"/>
      <c r="J231" s="203"/>
    </row>
    <row r="232">
      <c r="A232" s="206"/>
      <c r="B232" s="206"/>
      <c r="C232" s="203"/>
      <c r="D232" s="206"/>
      <c r="E232" s="203"/>
      <c r="F232" s="203"/>
      <c r="G232" s="203"/>
      <c r="H232" s="203"/>
      <c r="I232" s="203"/>
      <c r="J232" s="203"/>
    </row>
    <row r="233">
      <c r="A233" s="206"/>
      <c r="B233" s="206"/>
      <c r="C233" s="203"/>
      <c r="D233" s="206"/>
      <c r="E233" s="203"/>
      <c r="F233" s="203"/>
      <c r="G233" s="203"/>
      <c r="H233" s="203"/>
      <c r="I233" s="203"/>
      <c r="J233" s="203"/>
    </row>
    <row r="234">
      <c r="A234" s="206"/>
      <c r="B234" s="206"/>
      <c r="C234" s="203"/>
      <c r="D234" s="206"/>
      <c r="E234" s="203"/>
      <c r="F234" s="203"/>
      <c r="G234" s="203"/>
      <c r="H234" s="203"/>
      <c r="I234" s="203"/>
      <c r="J234" s="203"/>
    </row>
    <row r="235">
      <c r="A235" s="206"/>
      <c r="B235" s="206"/>
      <c r="C235" s="203"/>
      <c r="D235" s="206"/>
      <c r="E235" s="203"/>
      <c r="F235" s="203"/>
      <c r="G235" s="203"/>
      <c r="H235" s="203"/>
      <c r="I235" s="203"/>
      <c r="J235" s="203"/>
    </row>
    <row r="236">
      <c r="A236" s="206"/>
      <c r="B236" s="206"/>
      <c r="C236" s="203"/>
      <c r="D236" s="206"/>
      <c r="E236" s="203"/>
      <c r="F236" s="203"/>
      <c r="G236" s="203"/>
      <c r="H236" s="203"/>
      <c r="I236" s="203"/>
      <c r="J236" s="203"/>
    </row>
    <row r="237">
      <c r="A237" s="206"/>
      <c r="B237" s="206"/>
      <c r="C237" s="203"/>
      <c r="D237" s="206"/>
      <c r="E237" s="203"/>
      <c r="F237" s="203"/>
      <c r="G237" s="203"/>
      <c r="H237" s="203"/>
      <c r="I237" s="203"/>
      <c r="J237" s="203"/>
    </row>
    <row r="238">
      <c r="A238" s="206"/>
      <c r="B238" s="206"/>
      <c r="C238" s="203"/>
      <c r="D238" s="206"/>
      <c r="E238" s="203"/>
      <c r="F238" s="203"/>
      <c r="G238" s="203"/>
      <c r="H238" s="203"/>
      <c r="I238" s="203"/>
      <c r="J238" s="203"/>
    </row>
    <row r="239">
      <c r="A239" s="206"/>
      <c r="B239" s="206"/>
      <c r="C239" s="203"/>
      <c r="D239" s="206"/>
      <c r="E239" s="203"/>
      <c r="F239" s="203"/>
      <c r="G239" s="203"/>
      <c r="H239" s="203"/>
      <c r="I239" s="203"/>
      <c r="J239" s="203"/>
    </row>
    <row r="240">
      <c r="A240" s="206"/>
      <c r="B240" s="206"/>
      <c r="C240" s="203"/>
      <c r="D240" s="206"/>
      <c r="E240" s="203"/>
      <c r="F240" s="203"/>
      <c r="G240" s="203"/>
      <c r="H240" s="203"/>
      <c r="I240" s="203"/>
      <c r="J240" s="203"/>
    </row>
    <row r="241">
      <c r="A241" s="206"/>
      <c r="B241" s="206"/>
      <c r="C241" s="203"/>
      <c r="D241" s="206"/>
      <c r="E241" s="203"/>
      <c r="F241" s="203"/>
      <c r="G241" s="203"/>
      <c r="H241" s="203"/>
      <c r="I241" s="203"/>
      <c r="J241" s="203"/>
    </row>
    <row r="242">
      <c r="A242" s="206"/>
      <c r="B242" s="206"/>
      <c r="C242" s="203"/>
      <c r="D242" s="206"/>
      <c r="E242" s="203"/>
      <c r="F242" s="203"/>
      <c r="G242" s="203"/>
      <c r="H242" s="203"/>
      <c r="I242" s="203"/>
      <c r="J242" s="203"/>
    </row>
    <row r="243">
      <c r="A243" s="206"/>
      <c r="B243" s="206"/>
      <c r="C243" s="203"/>
      <c r="D243" s="206"/>
      <c r="E243" s="203"/>
      <c r="F243" s="203"/>
      <c r="G243" s="203"/>
      <c r="H243" s="203"/>
      <c r="I243" s="203"/>
      <c r="J243" s="203"/>
    </row>
    <row r="244">
      <c r="A244" s="206"/>
      <c r="B244" s="206"/>
      <c r="C244" s="203"/>
      <c r="D244" s="206"/>
      <c r="E244" s="203"/>
      <c r="F244" s="203"/>
      <c r="G244" s="203"/>
      <c r="H244" s="203"/>
      <c r="I244" s="203"/>
      <c r="J244" s="203"/>
    </row>
    <row r="245">
      <c r="A245" s="206"/>
      <c r="B245" s="206"/>
      <c r="C245" s="203"/>
      <c r="D245" s="206"/>
      <c r="E245" s="203"/>
      <c r="F245" s="203"/>
      <c r="G245" s="203"/>
      <c r="H245" s="203"/>
      <c r="I245" s="203"/>
      <c r="J245" s="203"/>
    </row>
    <row r="246">
      <c r="A246" s="206"/>
      <c r="B246" s="206"/>
      <c r="C246" s="203"/>
      <c r="D246" s="206"/>
      <c r="E246" s="203"/>
      <c r="F246" s="203"/>
      <c r="G246" s="203"/>
      <c r="H246" s="203"/>
      <c r="I246" s="203"/>
      <c r="J246" s="203"/>
    </row>
    <row r="247">
      <c r="A247" s="206"/>
      <c r="B247" s="206"/>
      <c r="C247" s="203"/>
      <c r="D247" s="206"/>
      <c r="E247" s="203"/>
      <c r="F247" s="203"/>
      <c r="G247" s="203"/>
      <c r="H247" s="203"/>
      <c r="I247" s="203"/>
      <c r="J247" s="203"/>
    </row>
    <row r="248">
      <c r="A248" s="206"/>
      <c r="B248" s="206"/>
      <c r="C248" s="203"/>
      <c r="D248" s="206"/>
      <c r="E248" s="203"/>
      <c r="F248" s="203"/>
      <c r="G248" s="203"/>
      <c r="H248" s="203"/>
      <c r="I248" s="203"/>
      <c r="J248" s="203"/>
    </row>
    <row r="249">
      <c r="A249" s="206"/>
      <c r="B249" s="206"/>
      <c r="C249" s="203"/>
      <c r="D249" s="206"/>
      <c r="E249" s="203"/>
      <c r="F249" s="203"/>
      <c r="G249" s="203"/>
      <c r="H249" s="203"/>
      <c r="I249" s="203"/>
      <c r="J249" s="203"/>
    </row>
    <row r="250">
      <c r="A250" s="206"/>
      <c r="B250" s="206"/>
      <c r="C250" s="203"/>
      <c r="D250" s="206"/>
      <c r="E250" s="203"/>
      <c r="F250" s="203"/>
      <c r="G250" s="203"/>
      <c r="H250" s="203"/>
      <c r="I250" s="203"/>
      <c r="J250" s="203"/>
    </row>
    <row r="251">
      <c r="A251" s="206"/>
      <c r="B251" s="206"/>
      <c r="C251" s="203"/>
      <c r="D251" s="206"/>
      <c r="E251" s="203"/>
      <c r="F251" s="203"/>
      <c r="G251" s="203"/>
      <c r="H251" s="203"/>
      <c r="I251" s="203"/>
      <c r="J251" s="203"/>
    </row>
    <row r="252">
      <c r="A252" s="206"/>
      <c r="B252" s="206"/>
      <c r="C252" s="203"/>
      <c r="D252" s="206"/>
      <c r="E252" s="203"/>
      <c r="F252" s="203"/>
      <c r="G252" s="203"/>
      <c r="H252" s="203"/>
      <c r="I252" s="203"/>
      <c r="J252" s="203"/>
    </row>
    <row r="253">
      <c r="A253" s="206"/>
      <c r="B253" s="206"/>
      <c r="C253" s="203"/>
      <c r="D253" s="206"/>
      <c r="E253" s="203"/>
      <c r="F253" s="203"/>
      <c r="G253" s="203"/>
      <c r="H253" s="203"/>
      <c r="I253" s="203"/>
      <c r="J253" s="203"/>
    </row>
    <row r="254">
      <c r="A254" s="206"/>
      <c r="B254" s="206"/>
      <c r="C254" s="203"/>
      <c r="D254" s="206"/>
      <c r="E254" s="203"/>
      <c r="F254" s="203"/>
      <c r="G254" s="203"/>
      <c r="H254" s="203"/>
      <c r="I254" s="203"/>
      <c r="J254" s="203"/>
    </row>
    <row r="255">
      <c r="A255" s="206"/>
      <c r="B255" s="206"/>
      <c r="C255" s="203"/>
      <c r="D255" s="206"/>
      <c r="E255" s="203"/>
      <c r="F255" s="203"/>
      <c r="G255" s="203"/>
      <c r="H255" s="203"/>
      <c r="I255" s="203"/>
      <c r="J255" s="203"/>
    </row>
    <row r="256">
      <c r="A256" s="206"/>
      <c r="B256" s="206"/>
      <c r="C256" s="203"/>
      <c r="D256" s="206"/>
      <c r="E256" s="203"/>
      <c r="F256" s="203"/>
      <c r="G256" s="203"/>
      <c r="H256" s="203"/>
      <c r="I256" s="203"/>
      <c r="J256" s="203"/>
    </row>
    <row r="257">
      <c r="A257" s="206"/>
      <c r="B257" s="206"/>
      <c r="C257" s="203"/>
      <c r="D257" s="206"/>
      <c r="E257" s="203"/>
      <c r="F257" s="203"/>
      <c r="G257" s="203"/>
      <c r="H257" s="203"/>
      <c r="I257" s="203"/>
      <c r="J257" s="203"/>
    </row>
    <row r="258">
      <c r="A258" s="206"/>
      <c r="B258" s="206"/>
      <c r="C258" s="203"/>
      <c r="D258" s="206"/>
      <c r="E258" s="203"/>
      <c r="F258" s="203"/>
      <c r="G258" s="203"/>
      <c r="H258" s="203"/>
      <c r="I258" s="203"/>
      <c r="J258" s="203"/>
    </row>
    <row r="259">
      <c r="A259" s="206"/>
      <c r="B259" s="206"/>
      <c r="C259" s="203"/>
      <c r="D259" s="206"/>
      <c r="E259" s="203"/>
      <c r="F259" s="203"/>
      <c r="G259" s="203"/>
      <c r="H259" s="203"/>
      <c r="I259" s="203"/>
      <c r="J259" s="203"/>
    </row>
    <row r="260">
      <c r="A260" s="206"/>
      <c r="B260" s="206"/>
      <c r="C260" s="203"/>
      <c r="D260" s="206"/>
      <c r="E260" s="203"/>
      <c r="F260" s="203"/>
      <c r="G260" s="203"/>
      <c r="H260" s="203"/>
      <c r="I260" s="203"/>
      <c r="J260" s="203"/>
    </row>
    <row r="261">
      <c r="A261" s="206"/>
      <c r="B261" s="206"/>
      <c r="C261" s="203"/>
      <c r="D261" s="206"/>
      <c r="E261" s="203"/>
      <c r="F261" s="203"/>
      <c r="G261" s="203"/>
      <c r="H261" s="203"/>
      <c r="I261" s="203"/>
      <c r="J261" s="203"/>
    </row>
    <row r="262">
      <c r="A262" s="206"/>
      <c r="B262" s="206"/>
      <c r="C262" s="203"/>
      <c r="D262" s="206"/>
      <c r="E262" s="203"/>
      <c r="F262" s="203"/>
      <c r="G262" s="203"/>
      <c r="H262" s="203"/>
      <c r="I262" s="203"/>
      <c r="J262" s="203"/>
    </row>
    <row r="263">
      <c r="A263" s="206"/>
      <c r="B263" s="206"/>
      <c r="C263" s="203"/>
      <c r="D263" s="206"/>
      <c r="E263" s="203"/>
      <c r="F263" s="203"/>
      <c r="G263" s="203"/>
      <c r="H263" s="203"/>
      <c r="I263" s="203"/>
      <c r="J263" s="203"/>
    </row>
    <row r="264">
      <c r="A264" s="206"/>
      <c r="B264" s="206"/>
      <c r="C264" s="203"/>
      <c r="D264" s="206"/>
      <c r="E264" s="203"/>
      <c r="F264" s="203"/>
      <c r="G264" s="203"/>
      <c r="H264" s="203"/>
      <c r="I264" s="203"/>
      <c r="J264" s="203"/>
    </row>
    <row r="265">
      <c r="A265" s="206"/>
      <c r="B265" s="206"/>
      <c r="C265" s="203"/>
      <c r="D265" s="206"/>
      <c r="E265" s="203"/>
      <c r="F265" s="203"/>
      <c r="G265" s="203"/>
      <c r="H265" s="203"/>
      <c r="I265" s="203"/>
      <c r="J265" s="203"/>
    </row>
    <row r="266">
      <c r="A266" s="206"/>
      <c r="B266" s="206"/>
      <c r="C266" s="203"/>
      <c r="D266" s="206"/>
      <c r="E266" s="203"/>
      <c r="F266" s="203"/>
      <c r="G266" s="203"/>
      <c r="H266" s="203"/>
      <c r="I266" s="203"/>
      <c r="J266" s="203"/>
    </row>
    <row r="267">
      <c r="A267" s="206"/>
      <c r="B267" s="206"/>
      <c r="C267" s="203"/>
      <c r="D267" s="206"/>
      <c r="E267" s="203"/>
      <c r="F267" s="203"/>
      <c r="G267" s="203"/>
      <c r="H267" s="203"/>
      <c r="I267" s="203"/>
      <c r="J267" s="203"/>
    </row>
    <row r="268">
      <c r="A268" s="206"/>
      <c r="B268" s="206"/>
      <c r="C268" s="203"/>
      <c r="D268" s="206"/>
      <c r="E268" s="203"/>
      <c r="F268" s="203"/>
      <c r="G268" s="203"/>
      <c r="H268" s="203"/>
      <c r="I268" s="203"/>
      <c r="J268" s="203"/>
    </row>
    <row r="269">
      <c r="A269" s="206"/>
      <c r="B269" s="206"/>
      <c r="C269" s="203"/>
      <c r="D269" s="206"/>
      <c r="E269" s="203"/>
      <c r="F269" s="203"/>
      <c r="G269" s="203"/>
      <c r="H269" s="203"/>
      <c r="I269" s="203"/>
      <c r="J269" s="203"/>
    </row>
    <row r="270">
      <c r="A270" s="206"/>
      <c r="B270" s="206"/>
      <c r="C270" s="203"/>
      <c r="D270" s="206"/>
      <c r="E270" s="203"/>
      <c r="F270" s="203"/>
      <c r="G270" s="203"/>
      <c r="H270" s="203"/>
      <c r="I270" s="203"/>
      <c r="J270" s="203"/>
    </row>
    <row r="271">
      <c r="A271" s="206"/>
      <c r="B271" s="206"/>
      <c r="C271" s="203"/>
      <c r="D271" s="206"/>
      <c r="E271" s="203"/>
      <c r="F271" s="203"/>
      <c r="G271" s="203"/>
      <c r="H271" s="203"/>
      <c r="I271" s="203"/>
      <c r="J271" s="203"/>
    </row>
    <row r="272">
      <c r="A272" s="206"/>
      <c r="B272" s="206"/>
      <c r="C272" s="203"/>
      <c r="D272" s="206"/>
      <c r="E272" s="203"/>
      <c r="F272" s="203"/>
      <c r="G272" s="203"/>
      <c r="H272" s="203"/>
      <c r="I272" s="203"/>
      <c r="J272" s="203"/>
    </row>
    <row r="273">
      <c r="A273" s="206"/>
      <c r="B273" s="206"/>
      <c r="C273" s="203"/>
      <c r="D273" s="206"/>
      <c r="E273" s="203"/>
      <c r="F273" s="203"/>
      <c r="G273" s="203"/>
      <c r="H273" s="203"/>
      <c r="I273" s="203"/>
      <c r="J273" s="203"/>
    </row>
    <row r="274">
      <c r="A274" s="206"/>
      <c r="B274" s="206"/>
      <c r="C274" s="203"/>
      <c r="D274" s="206"/>
      <c r="E274" s="203"/>
      <c r="F274" s="203"/>
      <c r="G274" s="203"/>
      <c r="H274" s="203"/>
      <c r="I274" s="203"/>
      <c r="J274" s="203"/>
    </row>
    <row r="275">
      <c r="A275" s="206"/>
      <c r="B275" s="206"/>
      <c r="C275" s="203"/>
      <c r="D275" s="206"/>
      <c r="E275" s="203"/>
      <c r="F275" s="203"/>
      <c r="G275" s="203"/>
      <c r="H275" s="203"/>
      <c r="I275" s="203"/>
      <c r="J275" s="203"/>
    </row>
    <row r="276">
      <c r="A276" s="206"/>
      <c r="B276" s="206"/>
      <c r="C276" s="203"/>
      <c r="D276" s="206"/>
      <c r="E276" s="203"/>
      <c r="F276" s="203"/>
      <c r="G276" s="203"/>
      <c r="H276" s="203"/>
      <c r="I276" s="203"/>
      <c r="J276" s="203"/>
    </row>
    <row r="277">
      <c r="A277" s="206"/>
      <c r="B277" s="206"/>
      <c r="C277" s="203"/>
      <c r="D277" s="206"/>
      <c r="E277" s="203"/>
      <c r="F277" s="203"/>
      <c r="G277" s="203"/>
      <c r="H277" s="203"/>
      <c r="I277" s="203"/>
      <c r="J277" s="203"/>
    </row>
    <row r="278">
      <c r="A278" s="206"/>
      <c r="B278" s="206"/>
      <c r="C278" s="203"/>
      <c r="D278" s="206"/>
      <c r="E278" s="203"/>
      <c r="F278" s="203"/>
      <c r="G278" s="203"/>
      <c r="H278" s="203"/>
      <c r="I278" s="203"/>
      <c r="J278" s="203"/>
    </row>
    <row r="279">
      <c r="A279" s="206"/>
      <c r="B279" s="206"/>
      <c r="C279" s="203"/>
      <c r="D279" s="206"/>
      <c r="E279" s="203"/>
      <c r="F279" s="203"/>
      <c r="G279" s="203"/>
      <c r="H279" s="203"/>
      <c r="I279" s="203"/>
      <c r="J279" s="203"/>
    </row>
    <row r="280">
      <c r="A280" s="206"/>
      <c r="B280" s="206"/>
      <c r="C280" s="203"/>
      <c r="D280" s="206"/>
      <c r="E280" s="203"/>
      <c r="F280" s="203"/>
      <c r="G280" s="203"/>
      <c r="H280" s="203"/>
      <c r="I280" s="203"/>
      <c r="J280" s="203"/>
    </row>
    <row r="281">
      <c r="A281" s="206"/>
      <c r="B281" s="206"/>
      <c r="C281" s="203"/>
      <c r="D281" s="206"/>
      <c r="E281" s="203"/>
      <c r="F281" s="203"/>
      <c r="G281" s="203"/>
      <c r="H281" s="203"/>
      <c r="I281" s="203"/>
      <c r="J281" s="203"/>
    </row>
    <row r="282">
      <c r="A282" s="206"/>
      <c r="B282" s="206"/>
      <c r="C282" s="203"/>
      <c r="D282" s="206"/>
      <c r="E282" s="203"/>
      <c r="F282" s="203"/>
      <c r="G282" s="203"/>
      <c r="H282" s="203"/>
      <c r="I282" s="203"/>
      <c r="J282" s="203"/>
    </row>
    <row r="283">
      <c r="A283" s="206"/>
      <c r="B283" s="206"/>
      <c r="C283" s="203"/>
      <c r="D283" s="206"/>
      <c r="E283" s="203"/>
      <c r="F283" s="203"/>
      <c r="G283" s="203"/>
      <c r="H283" s="203"/>
      <c r="I283" s="203"/>
      <c r="J283" s="203"/>
    </row>
    <row r="284">
      <c r="A284" s="206"/>
      <c r="B284" s="206"/>
      <c r="C284" s="203"/>
      <c r="D284" s="206"/>
      <c r="E284" s="203"/>
      <c r="F284" s="203"/>
      <c r="G284" s="203"/>
      <c r="H284" s="203"/>
      <c r="I284" s="203"/>
      <c r="J284" s="203"/>
    </row>
    <row r="285">
      <c r="A285" s="206"/>
      <c r="B285" s="206"/>
      <c r="C285" s="203"/>
      <c r="D285" s="206"/>
      <c r="E285" s="203"/>
      <c r="F285" s="203"/>
      <c r="G285" s="203"/>
      <c r="H285" s="203"/>
      <c r="I285" s="203"/>
      <c r="J285" s="203"/>
    </row>
    <row r="286">
      <c r="A286" s="206"/>
      <c r="B286" s="206"/>
      <c r="C286" s="203"/>
      <c r="D286" s="206"/>
      <c r="E286" s="203"/>
      <c r="F286" s="203"/>
      <c r="G286" s="203"/>
      <c r="H286" s="203"/>
      <c r="I286" s="203"/>
      <c r="J286" s="203"/>
    </row>
    <row r="287">
      <c r="A287" s="206"/>
      <c r="B287" s="206"/>
      <c r="C287" s="203"/>
      <c r="D287" s="206"/>
      <c r="E287" s="203"/>
      <c r="F287" s="203"/>
      <c r="G287" s="203"/>
      <c r="H287" s="203"/>
      <c r="I287" s="203"/>
      <c r="J287" s="203"/>
    </row>
    <row r="288">
      <c r="A288" s="206"/>
      <c r="B288" s="206"/>
      <c r="C288" s="203"/>
      <c r="D288" s="206"/>
      <c r="E288" s="203"/>
      <c r="F288" s="203"/>
      <c r="G288" s="203"/>
      <c r="H288" s="203"/>
      <c r="I288" s="203"/>
      <c r="J288" s="203"/>
    </row>
    <row r="289">
      <c r="A289" s="206"/>
      <c r="B289" s="206"/>
      <c r="C289" s="203"/>
      <c r="D289" s="206"/>
      <c r="E289" s="203"/>
      <c r="F289" s="203"/>
      <c r="G289" s="203"/>
      <c r="H289" s="203"/>
      <c r="I289" s="203"/>
      <c r="J289" s="203"/>
    </row>
    <row r="290">
      <c r="A290" s="206"/>
      <c r="B290" s="206"/>
      <c r="C290" s="203"/>
      <c r="D290" s="206"/>
      <c r="E290" s="203"/>
      <c r="F290" s="203"/>
      <c r="G290" s="203"/>
      <c r="H290" s="203"/>
      <c r="I290" s="203"/>
      <c r="J290" s="203"/>
    </row>
    <row r="291">
      <c r="A291" s="206"/>
      <c r="B291" s="206"/>
      <c r="C291" s="203"/>
      <c r="D291" s="206"/>
      <c r="E291" s="203"/>
      <c r="F291" s="203"/>
      <c r="G291" s="203"/>
      <c r="H291" s="203"/>
      <c r="I291" s="203"/>
      <c r="J291" s="203"/>
    </row>
    <row r="292">
      <c r="A292" s="206"/>
      <c r="B292" s="206"/>
      <c r="C292" s="203"/>
      <c r="D292" s="206"/>
      <c r="E292" s="203"/>
      <c r="F292" s="203"/>
      <c r="G292" s="203"/>
      <c r="H292" s="203"/>
      <c r="I292" s="203"/>
      <c r="J292" s="203"/>
    </row>
    <row r="293">
      <c r="A293" s="206"/>
      <c r="B293" s="206"/>
      <c r="C293" s="203"/>
      <c r="D293" s="206"/>
      <c r="E293" s="203"/>
      <c r="F293" s="203"/>
      <c r="G293" s="203"/>
      <c r="H293" s="203"/>
      <c r="I293" s="203"/>
      <c r="J293" s="203"/>
    </row>
    <row r="294">
      <c r="A294" s="206"/>
      <c r="B294" s="206"/>
      <c r="C294" s="203"/>
      <c r="D294" s="206"/>
      <c r="E294" s="203"/>
      <c r="F294" s="203"/>
      <c r="G294" s="203"/>
      <c r="H294" s="203"/>
      <c r="I294" s="203"/>
      <c r="J294" s="203"/>
    </row>
    <row r="295">
      <c r="A295" s="206"/>
      <c r="B295" s="206"/>
      <c r="C295" s="203"/>
      <c r="D295" s="206"/>
      <c r="E295" s="203"/>
      <c r="F295" s="203"/>
      <c r="G295" s="203"/>
      <c r="H295" s="203"/>
      <c r="I295" s="203"/>
      <c r="J295" s="203"/>
    </row>
    <row r="296">
      <c r="A296" s="206"/>
      <c r="B296" s="206"/>
      <c r="C296" s="203"/>
      <c r="D296" s="206"/>
      <c r="E296" s="203"/>
      <c r="F296" s="203"/>
      <c r="G296" s="203"/>
      <c r="H296" s="203"/>
      <c r="I296" s="203"/>
      <c r="J296" s="203"/>
    </row>
    <row r="297">
      <c r="A297" s="206"/>
      <c r="B297" s="206"/>
      <c r="C297" s="203"/>
      <c r="D297" s="206"/>
      <c r="E297" s="203"/>
      <c r="F297" s="203"/>
      <c r="G297" s="203"/>
      <c r="H297" s="203"/>
      <c r="I297" s="203"/>
      <c r="J297" s="203"/>
    </row>
    <row r="298">
      <c r="A298" s="206"/>
      <c r="B298" s="206"/>
      <c r="C298" s="203"/>
      <c r="D298" s="206"/>
      <c r="E298" s="203"/>
      <c r="F298" s="203"/>
      <c r="G298" s="203"/>
      <c r="H298" s="203"/>
      <c r="I298" s="203"/>
      <c r="J298" s="203"/>
    </row>
    <row r="299">
      <c r="A299" s="206"/>
      <c r="B299" s="206"/>
      <c r="C299" s="203"/>
      <c r="D299" s="206"/>
      <c r="E299" s="203"/>
      <c r="F299" s="203"/>
      <c r="G299" s="203"/>
      <c r="H299" s="203"/>
      <c r="I299" s="203"/>
      <c r="J299" s="203"/>
    </row>
    <row r="300">
      <c r="A300" s="206"/>
      <c r="B300" s="206"/>
      <c r="C300" s="203"/>
      <c r="D300" s="206"/>
      <c r="E300" s="203"/>
      <c r="F300" s="203"/>
      <c r="G300" s="203"/>
      <c r="H300" s="203"/>
      <c r="I300" s="203"/>
      <c r="J300" s="203"/>
    </row>
    <row r="301">
      <c r="A301" s="206"/>
      <c r="B301" s="206"/>
      <c r="C301" s="203"/>
      <c r="D301" s="206"/>
      <c r="E301" s="203"/>
      <c r="F301" s="203"/>
      <c r="G301" s="203"/>
      <c r="H301" s="203"/>
      <c r="I301" s="203"/>
      <c r="J301" s="203"/>
    </row>
    <row r="302">
      <c r="A302" s="206"/>
      <c r="B302" s="206"/>
      <c r="C302" s="203"/>
      <c r="D302" s="206"/>
      <c r="E302" s="203"/>
      <c r="F302" s="203"/>
      <c r="G302" s="203"/>
      <c r="H302" s="203"/>
      <c r="I302" s="203"/>
      <c r="J302" s="203"/>
    </row>
    <row r="303">
      <c r="A303" s="206"/>
      <c r="B303" s="206"/>
      <c r="C303" s="203"/>
      <c r="D303" s="206"/>
      <c r="E303" s="203"/>
      <c r="F303" s="203"/>
      <c r="G303" s="203"/>
      <c r="H303" s="203"/>
      <c r="I303" s="203"/>
      <c r="J303" s="203"/>
    </row>
    <row r="304">
      <c r="A304" s="206"/>
      <c r="B304" s="206"/>
      <c r="C304" s="203"/>
      <c r="D304" s="206"/>
      <c r="E304" s="203"/>
      <c r="F304" s="203"/>
      <c r="G304" s="203"/>
      <c r="H304" s="203"/>
      <c r="I304" s="203"/>
      <c r="J304" s="203"/>
    </row>
    <row r="305">
      <c r="A305" s="206"/>
      <c r="B305" s="206"/>
      <c r="C305" s="203"/>
      <c r="D305" s="206"/>
      <c r="E305" s="203"/>
      <c r="F305" s="203"/>
      <c r="G305" s="203"/>
      <c r="H305" s="203"/>
      <c r="I305" s="203"/>
      <c r="J305" s="203"/>
    </row>
    <row r="306">
      <c r="A306" s="206"/>
      <c r="B306" s="206"/>
      <c r="C306" s="203"/>
      <c r="D306" s="206"/>
      <c r="E306" s="203"/>
      <c r="F306" s="203"/>
      <c r="G306" s="203"/>
      <c r="H306" s="203"/>
      <c r="I306" s="203"/>
      <c r="J306" s="203"/>
    </row>
    <row r="307">
      <c r="A307" s="206"/>
      <c r="B307" s="206"/>
      <c r="C307" s="203"/>
      <c r="D307" s="206"/>
      <c r="E307" s="203"/>
      <c r="F307" s="203"/>
      <c r="G307" s="203"/>
      <c r="H307" s="203"/>
      <c r="I307" s="203"/>
      <c r="J307" s="203"/>
    </row>
    <row r="308">
      <c r="A308" s="206"/>
      <c r="B308" s="206"/>
      <c r="C308" s="203"/>
      <c r="D308" s="206"/>
      <c r="E308" s="203"/>
      <c r="F308" s="203"/>
      <c r="G308" s="203"/>
      <c r="H308" s="203"/>
      <c r="I308" s="203"/>
      <c r="J308" s="203"/>
    </row>
    <row r="309">
      <c r="A309" s="206"/>
      <c r="B309" s="206"/>
      <c r="C309" s="203"/>
      <c r="D309" s="206"/>
      <c r="E309" s="203"/>
      <c r="F309" s="203"/>
      <c r="G309" s="203"/>
      <c r="H309" s="203"/>
      <c r="I309" s="203"/>
      <c r="J309" s="203"/>
    </row>
    <row r="310">
      <c r="A310" s="206"/>
      <c r="B310" s="206"/>
      <c r="C310" s="203"/>
      <c r="D310" s="206"/>
      <c r="E310" s="203"/>
      <c r="F310" s="203"/>
      <c r="G310" s="203"/>
      <c r="H310" s="203"/>
      <c r="I310" s="203"/>
      <c r="J310" s="203"/>
    </row>
    <row r="311">
      <c r="A311" s="206"/>
      <c r="B311" s="206"/>
      <c r="C311" s="203"/>
      <c r="D311" s="206"/>
      <c r="E311" s="203"/>
      <c r="F311" s="203"/>
      <c r="G311" s="203"/>
      <c r="H311" s="203"/>
      <c r="I311" s="203"/>
      <c r="J311" s="203"/>
    </row>
    <row r="312">
      <c r="A312" s="206"/>
      <c r="B312" s="206"/>
      <c r="C312" s="203"/>
      <c r="D312" s="206"/>
      <c r="E312" s="203"/>
      <c r="F312" s="203"/>
      <c r="G312" s="203"/>
      <c r="H312" s="203"/>
      <c r="I312" s="203"/>
      <c r="J312" s="203"/>
    </row>
    <row r="313">
      <c r="A313" s="206"/>
      <c r="B313" s="206"/>
      <c r="C313" s="203"/>
      <c r="D313" s="206"/>
      <c r="E313" s="203"/>
      <c r="F313" s="203"/>
      <c r="G313" s="203"/>
      <c r="H313" s="203"/>
      <c r="I313" s="203"/>
      <c r="J313" s="203"/>
    </row>
    <row r="314">
      <c r="A314" s="206"/>
      <c r="B314" s="206"/>
      <c r="C314" s="203"/>
      <c r="D314" s="206"/>
      <c r="E314" s="203"/>
      <c r="F314" s="203"/>
      <c r="G314" s="203"/>
      <c r="H314" s="203"/>
      <c r="I314" s="203"/>
      <c r="J314" s="203"/>
    </row>
    <row r="315">
      <c r="A315" s="206"/>
      <c r="B315" s="206"/>
      <c r="C315" s="203"/>
      <c r="D315" s="206"/>
      <c r="E315" s="203"/>
      <c r="F315" s="203"/>
      <c r="G315" s="203"/>
      <c r="H315" s="203"/>
      <c r="I315" s="203"/>
      <c r="J315" s="203"/>
    </row>
    <row r="316">
      <c r="A316" s="206"/>
      <c r="B316" s="206"/>
      <c r="C316" s="203"/>
      <c r="D316" s="206"/>
      <c r="E316" s="203"/>
      <c r="F316" s="203"/>
      <c r="G316" s="203"/>
      <c r="H316" s="203"/>
      <c r="I316" s="203"/>
      <c r="J316" s="203"/>
    </row>
    <row r="317">
      <c r="A317" s="206"/>
      <c r="B317" s="206"/>
      <c r="C317" s="203"/>
      <c r="D317" s="206"/>
      <c r="E317" s="203"/>
      <c r="F317" s="203"/>
      <c r="G317" s="203"/>
      <c r="H317" s="203"/>
      <c r="I317" s="203"/>
      <c r="J317" s="203"/>
    </row>
    <row r="318">
      <c r="A318" s="206"/>
      <c r="B318" s="206"/>
      <c r="C318" s="203"/>
      <c r="D318" s="206"/>
      <c r="E318" s="203"/>
      <c r="F318" s="203"/>
      <c r="G318" s="203"/>
      <c r="H318" s="203"/>
      <c r="I318" s="203"/>
      <c r="J318" s="203"/>
    </row>
    <row r="319">
      <c r="A319" s="206"/>
      <c r="B319" s="206"/>
      <c r="C319" s="203"/>
      <c r="D319" s="206"/>
      <c r="E319" s="203"/>
      <c r="F319" s="203"/>
      <c r="G319" s="203"/>
      <c r="H319" s="203"/>
      <c r="I319" s="203"/>
      <c r="J319" s="203"/>
    </row>
    <row r="320">
      <c r="A320" s="206"/>
      <c r="B320" s="206"/>
      <c r="C320" s="203"/>
      <c r="D320" s="206"/>
      <c r="E320" s="203"/>
      <c r="F320" s="203"/>
      <c r="G320" s="203"/>
      <c r="H320" s="203"/>
      <c r="I320" s="203"/>
      <c r="J320" s="203"/>
    </row>
    <row r="321">
      <c r="A321" s="206"/>
      <c r="B321" s="206"/>
      <c r="C321" s="203"/>
      <c r="D321" s="206"/>
      <c r="E321" s="203"/>
      <c r="F321" s="203"/>
      <c r="G321" s="203"/>
      <c r="H321" s="203"/>
      <c r="I321" s="203"/>
      <c r="J321" s="203"/>
    </row>
    <row r="322">
      <c r="A322" s="206"/>
      <c r="B322" s="206"/>
      <c r="C322" s="203"/>
      <c r="D322" s="206"/>
      <c r="E322" s="203"/>
      <c r="F322" s="203"/>
      <c r="G322" s="203"/>
      <c r="H322" s="203"/>
      <c r="I322" s="203"/>
      <c r="J322" s="203"/>
    </row>
    <row r="323">
      <c r="A323" s="206"/>
      <c r="B323" s="206"/>
      <c r="C323" s="203"/>
      <c r="D323" s="206"/>
      <c r="E323" s="203"/>
      <c r="F323" s="203"/>
      <c r="G323" s="203"/>
      <c r="H323" s="203"/>
      <c r="I323" s="203"/>
      <c r="J323" s="203"/>
    </row>
    <row r="324">
      <c r="A324" s="206"/>
      <c r="B324" s="206"/>
      <c r="C324" s="203"/>
      <c r="D324" s="206"/>
      <c r="E324" s="203"/>
      <c r="F324" s="203"/>
      <c r="G324" s="203"/>
      <c r="H324" s="203"/>
      <c r="I324" s="203"/>
      <c r="J324" s="203"/>
    </row>
    <row r="325">
      <c r="A325" s="206"/>
      <c r="B325" s="206"/>
      <c r="C325" s="203"/>
      <c r="D325" s="206"/>
      <c r="E325" s="203"/>
      <c r="F325" s="203"/>
      <c r="G325" s="203"/>
      <c r="H325" s="203"/>
      <c r="I325" s="203"/>
      <c r="J325" s="203"/>
    </row>
    <row r="326">
      <c r="A326" s="206"/>
      <c r="B326" s="206"/>
      <c r="C326" s="203"/>
      <c r="D326" s="206"/>
      <c r="E326" s="203"/>
      <c r="F326" s="203"/>
      <c r="G326" s="203"/>
      <c r="H326" s="203"/>
      <c r="I326" s="203"/>
      <c r="J326" s="203"/>
    </row>
    <row r="327">
      <c r="A327" s="206"/>
      <c r="B327" s="206"/>
      <c r="C327" s="203"/>
      <c r="D327" s="206"/>
      <c r="E327" s="203"/>
      <c r="F327" s="203"/>
      <c r="G327" s="203"/>
      <c r="H327" s="203"/>
      <c r="I327" s="203"/>
      <c r="J327" s="203"/>
    </row>
    <row r="328">
      <c r="A328" s="206"/>
      <c r="B328" s="206"/>
      <c r="C328" s="203"/>
      <c r="D328" s="206"/>
      <c r="E328" s="203"/>
      <c r="F328" s="203"/>
      <c r="G328" s="203"/>
      <c r="H328" s="203"/>
      <c r="I328" s="203"/>
      <c r="J328" s="203"/>
    </row>
    <row r="329">
      <c r="A329" s="206"/>
      <c r="B329" s="206"/>
      <c r="C329" s="203"/>
      <c r="D329" s="206"/>
      <c r="E329" s="203"/>
      <c r="F329" s="203"/>
      <c r="G329" s="203"/>
      <c r="H329" s="203"/>
      <c r="I329" s="203"/>
      <c r="J329" s="203"/>
    </row>
    <row r="330">
      <c r="A330" s="206"/>
      <c r="B330" s="206"/>
      <c r="C330" s="203"/>
      <c r="D330" s="206"/>
      <c r="E330" s="203"/>
      <c r="F330" s="203"/>
      <c r="G330" s="203"/>
      <c r="H330" s="203"/>
      <c r="I330" s="203"/>
      <c r="J330" s="203"/>
    </row>
    <row r="331">
      <c r="A331" s="206"/>
      <c r="B331" s="206"/>
      <c r="C331" s="203"/>
      <c r="D331" s="206"/>
      <c r="E331" s="203"/>
      <c r="F331" s="203"/>
      <c r="G331" s="203"/>
      <c r="H331" s="203"/>
      <c r="I331" s="203"/>
      <c r="J331" s="203"/>
    </row>
    <row r="332">
      <c r="A332" s="206"/>
      <c r="B332" s="206"/>
      <c r="C332" s="203"/>
      <c r="D332" s="206"/>
      <c r="E332" s="203"/>
      <c r="F332" s="203"/>
      <c r="G332" s="203"/>
      <c r="H332" s="203"/>
      <c r="I332" s="203"/>
      <c r="J332" s="203"/>
    </row>
    <row r="333">
      <c r="A333" s="206"/>
      <c r="B333" s="206"/>
      <c r="C333" s="203"/>
      <c r="D333" s="206"/>
      <c r="E333" s="203"/>
      <c r="F333" s="203"/>
      <c r="G333" s="203"/>
      <c r="H333" s="203"/>
      <c r="I333" s="203"/>
      <c r="J333" s="203"/>
    </row>
    <row r="334">
      <c r="A334" s="206"/>
      <c r="B334" s="206"/>
      <c r="C334" s="203"/>
      <c r="D334" s="206"/>
      <c r="E334" s="203"/>
      <c r="F334" s="203"/>
      <c r="G334" s="203"/>
      <c r="H334" s="203"/>
      <c r="I334" s="203"/>
      <c r="J334" s="203"/>
    </row>
    <row r="335">
      <c r="A335" s="206"/>
      <c r="B335" s="206"/>
      <c r="C335" s="203"/>
      <c r="D335" s="206"/>
      <c r="E335" s="203"/>
      <c r="F335" s="203"/>
      <c r="G335" s="203"/>
      <c r="H335" s="203"/>
      <c r="I335" s="203"/>
      <c r="J335" s="203"/>
    </row>
    <row r="336">
      <c r="A336" s="206"/>
      <c r="B336" s="206"/>
      <c r="C336" s="203"/>
      <c r="D336" s="206"/>
      <c r="E336" s="203"/>
      <c r="F336" s="203"/>
      <c r="G336" s="203"/>
      <c r="H336" s="203"/>
      <c r="I336" s="203"/>
      <c r="J336" s="203"/>
    </row>
    <row r="337">
      <c r="A337" s="206"/>
      <c r="B337" s="206"/>
      <c r="C337" s="203"/>
      <c r="D337" s="206"/>
      <c r="E337" s="203"/>
      <c r="F337" s="203"/>
      <c r="G337" s="203"/>
      <c r="H337" s="203"/>
      <c r="I337" s="203"/>
      <c r="J337" s="203"/>
    </row>
    <row r="338">
      <c r="A338" s="206"/>
      <c r="B338" s="206"/>
      <c r="C338" s="203"/>
      <c r="D338" s="206"/>
      <c r="E338" s="203"/>
      <c r="F338" s="203"/>
      <c r="G338" s="203"/>
      <c r="H338" s="203"/>
      <c r="I338" s="203"/>
      <c r="J338" s="203"/>
    </row>
    <row r="339">
      <c r="A339" s="206"/>
      <c r="B339" s="206"/>
      <c r="C339" s="203"/>
      <c r="D339" s="206"/>
      <c r="E339" s="203"/>
      <c r="F339" s="203"/>
      <c r="G339" s="203"/>
      <c r="H339" s="203"/>
      <c r="I339" s="203"/>
      <c r="J339" s="203"/>
    </row>
    <row r="340">
      <c r="A340" s="206"/>
      <c r="B340" s="206"/>
      <c r="C340" s="203"/>
      <c r="D340" s="206"/>
      <c r="E340" s="203"/>
      <c r="F340" s="203"/>
      <c r="G340" s="203"/>
      <c r="H340" s="203"/>
      <c r="I340" s="203"/>
      <c r="J340" s="203"/>
    </row>
    <row r="341">
      <c r="A341" s="206"/>
      <c r="B341" s="206"/>
      <c r="C341" s="203"/>
      <c r="D341" s="206"/>
      <c r="E341" s="203"/>
      <c r="F341" s="203"/>
      <c r="G341" s="203"/>
      <c r="H341" s="203"/>
      <c r="I341" s="203"/>
      <c r="J341" s="203"/>
    </row>
    <row r="342">
      <c r="A342" s="206"/>
      <c r="B342" s="206"/>
      <c r="C342" s="203"/>
      <c r="D342" s="206"/>
      <c r="E342" s="203"/>
      <c r="F342" s="203"/>
      <c r="G342" s="203"/>
      <c r="H342" s="203"/>
      <c r="I342" s="203"/>
      <c r="J342" s="203"/>
    </row>
    <row r="343">
      <c r="A343" s="206"/>
      <c r="B343" s="206"/>
      <c r="C343" s="203"/>
      <c r="D343" s="206"/>
      <c r="E343" s="203"/>
      <c r="F343" s="203"/>
      <c r="G343" s="203"/>
      <c r="H343" s="203"/>
      <c r="I343" s="203"/>
      <c r="J343" s="203"/>
    </row>
    <row r="344">
      <c r="A344" s="206"/>
      <c r="B344" s="206"/>
      <c r="C344" s="203"/>
      <c r="D344" s="206"/>
      <c r="E344" s="203"/>
      <c r="F344" s="203"/>
      <c r="G344" s="203"/>
      <c r="H344" s="203"/>
      <c r="I344" s="203"/>
      <c r="J344" s="203"/>
    </row>
    <row r="345">
      <c r="A345" s="206"/>
      <c r="B345" s="206"/>
      <c r="C345" s="203"/>
      <c r="D345" s="206"/>
      <c r="E345" s="203"/>
      <c r="F345" s="203"/>
      <c r="G345" s="203"/>
      <c r="H345" s="203"/>
      <c r="I345" s="203"/>
      <c r="J345" s="203"/>
    </row>
    <row r="346">
      <c r="A346" s="206"/>
      <c r="B346" s="206"/>
      <c r="C346" s="203"/>
      <c r="D346" s="206"/>
      <c r="E346" s="203"/>
      <c r="F346" s="203"/>
      <c r="G346" s="203"/>
      <c r="H346" s="203"/>
      <c r="I346" s="203"/>
      <c r="J346" s="203"/>
    </row>
    <row r="347">
      <c r="A347" s="206"/>
      <c r="B347" s="206"/>
      <c r="C347" s="203"/>
      <c r="D347" s="206"/>
      <c r="E347" s="203"/>
      <c r="F347" s="203"/>
      <c r="G347" s="203"/>
      <c r="H347" s="203"/>
      <c r="I347" s="203"/>
      <c r="J347" s="203"/>
    </row>
    <row r="348">
      <c r="A348" s="206"/>
      <c r="B348" s="206"/>
      <c r="C348" s="203"/>
      <c r="D348" s="206"/>
      <c r="E348" s="203"/>
      <c r="F348" s="203"/>
      <c r="G348" s="203"/>
      <c r="H348" s="203"/>
      <c r="I348" s="203"/>
      <c r="J348" s="203"/>
    </row>
    <row r="349">
      <c r="A349" s="206"/>
      <c r="B349" s="206"/>
      <c r="C349" s="203"/>
      <c r="D349" s="206"/>
      <c r="E349" s="203"/>
      <c r="F349" s="203"/>
      <c r="G349" s="203"/>
      <c r="H349" s="203"/>
      <c r="I349" s="203"/>
      <c r="J349" s="203"/>
    </row>
    <row r="350">
      <c r="A350" s="206"/>
      <c r="B350" s="206"/>
      <c r="C350" s="203"/>
      <c r="D350" s="206"/>
      <c r="E350" s="203"/>
      <c r="F350" s="203"/>
      <c r="G350" s="203"/>
      <c r="H350" s="203"/>
      <c r="I350" s="203"/>
      <c r="J350" s="203"/>
    </row>
    <row r="351">
      <c r="A351" s="206"/>
      <c r="B351" s="206"/>
      <c r="C351" s="203"/>
      <c r="D351" s="206"/>
      <c r="E351" s="203"/>
      <c r="F351" s="203"/>
      <c r="G351" s="203"/>
      <c r="H351" s="203"/>
      <c r="I351" s="203"/>
      <c r="J351" s="203"/>
    </row>
    <row r="352">
      <c r="A352" s="206"/>
      <c r="B352" s="206"/>
      <c r="C352" s="203"/>
      <c r="D352" s="206"/>
      <c r="E352" s="203"/>
      <c r="F352" s="203"/>
      <c r="G352" s="203"/>
      <c r="H352" s="203"/>
      <c r="I352" s="203"/>
      <c r="J352" s="203"/>
    </row>
    <row r="353">
      <c r="A353" s="206"/>
      <c r="B353" s="206"/>
      <c r="C353" s="203"/>
      <c r="D353" s="206"/>
      <c r="E353" s="203"/>
      <c r="F353" s="203"/>
      <c r="G353" s="203"/>
      <c r="H353" s="203"/>
      <c r="I353" s="203"/>
      <c r="J353" s="203"/>
    </row>
    <row r="354">
      <c r="A354" s="206"/>
      <c r="B354" s="206"/>
      <c r="C354" s="203"/>
      <c r="D354" s="206"/>
      <c r="E354" s="203"/>
      <c r="F354" s="203"/>
      <c r="G354" s="203"/>
      <c r="H354" s="203"/>
      <c r="I354" s="203"/>
      <c r="J354" s="203"/>
    </row>
    <row r="355">
      <c r="A355" s="206"/>
      <c r="B355" s="206"/>
      <c r="C355" s="203"/>
      <c r="D355" s="206"/>
      <c r="E355" s="203"/>
      <c r="F355" s="203"/>
      <c r="G355" s="203"/>
      <c r="H355" s="203"/>
      <c r="I355" s="203"/>
      <c r="J355" s="203"/>
    </row>
    <row r="356">
      <c r="A356" s="206"/>
      <c r="B356" s="206"/>
      <c r="C356" s="203"/>
      <c r="D356" s="206"/>
      <c r="E356" s="203"/>
      <c r="F356" s="203"/>
      <c r="G356" s="203"/>
      <c r="H356" s="203"/>
      <c r="I356" s="203"/>
      <c r="J356" s="203"/>
    </row>
    <row r="357">
      <c r="A357" s="206"/>
      <c r="B357" s="206"/>
      <c r="C357" s="203"/>
      <c r="D357" s="206"/>
      <c r="E357" s="203"/>
      <c r="F357" s="203"/>
      <c r="G357" s="203"/>
      <c r="H357" s="203"/>
      <c r="I357" s="203"/>
      <c r="J357" s="203"/>
    </row>
    <row r="358">
      <c r="A358" s="206"/>
      <c r="B358" s="206"/>
      <c r="C358" s="203"/>
      <c r="D358" s="206"/>
      <c r="E358" s="203"/>
      <c r="F358" s="203"/>
      <c r="G358" s="203"/>
      <c r="H358" s="203"/>
      <c r="I358" s="203"/>
      <c r="J358" s="203"/>
    </row>
    <row r="359">
      <c r="A359" s="206"/>
      <c r="B359" s="206"/>
      <c r="C359" s="203"/>
      <c r="D359" s="206"/>
      <c r="E359" s="203"/>
      <c r="F359" s="203"/>
      <c r="G359" s="203"/>
      <c r="H359" s="203"/>
      <c r="I359" s="203"/>
      <c r="J359" s="203"/>
    </row>
    <row r="360">
      <c r="A360" s="206"/>
      <c r="B360" s="206"/>
      <c r="C360" s="203"/>
      <c r="D360" s="206"/>
      <c r="E360" s="203"/>
      <c r="F360" s="203"/>
      <c r="G360" s="203"/>
      <c r="H360" s="203"/>
      <c r="I360" s="203"/>
      <c r="J360" s="203"/>
    </row>
    <row r="361">
      <c r="A361" s="206"/>
      <c r="B361" s="206"/>
      <c r="C361" s="203"/>
      <c r="D361" s="206"/>
      <c r="E361" s="203"/>
      <c r="F361" s="203"/>
      <c r="G361" s="203"/>
      <c r="H361" s="203"/>
      <c r="I361" s="203"/>
      <c r="J361" s="203"/>
    </row>
    <row r="362">
      <c r="A362" s="206"/>
      <c r="B362" s="206"/>
      <c r="C362" s="203"/>
      <c r="D362" s="206"/>
      <c r="E362" s="203"/>
      <c r="F362" s="203"/>
      <c r="G362" s="203"/>
      <c r="H362" s="203"/>
      <c r="I362" s="203"/>
      <c r="J362" s="203"/>
    </row>
    <row r="363">
      <c r="A363" s="206"/>
      <c r="B363" s="206"/>
      <c r="C363" s="203"/>
      <c r="D363" s="206"/>
      <c r="E363" s="203"/>
      <c r="F363" s="203"/>
      <c r="G363" s="203"/>
      <c r="H363" s="203"/>
      <c r="I363" s="203"/>
      <c r="J363" s="203"/>
    </row>
    <row r="364">
      <c r="A364" s="206"/>
      <c r="B364" s="206"/>
      <c r="C364" s="203"/>
      <c r="D364" s="206"/>
      <c r="E364" s="203"/>
      <c r="F364" s="203"/>
      <c r="G364" s="203"/>
      <c r="H364" s="203"/>
      <c r="I364" s="203"/>
      <c r="J364" s="203"/>
    </row>
    <row r="365">
      <c r="A365" s="206"/>
      <c r="B365" s="206"/>
      <c r="C365" s="203"/>
      <c r="D365" s="206"/>
      <c r="E365" s="203"/>
      <c r="F365" s="203"/>
      <c r="G365" s="203"/>
      <c r="H365" s="203"/>
      <c r="I365" s="203"/>
      <c r="J365" s="203"/>
    </row>
    <row r="366">
      <c r="A366" s="206"/>
      <c r="B366" s="206"/>
      <c r="C366" s="203"/>
      <c r="D366" s="206"/>
      <c r="E366" s="203"/>
      <c r="F366" s="203"/>
      <c r="G366" s="203"/>
      <c r="H366" s="203"/>
      <c r="I366" s="203"/>
      <c r="J366" s="203"/>
    </row>
    <row r="367">
      <c r="A367" s="206"/>
      <c r="B367" s="206"/>
      <c r="C367" s="203"/>
      <c r="D367" s="206"/>
      <c r="E367" s="203"/>
      <c r="F367" s="203"/>
      <c r="G367" s="203"/>
      <c r="H367" s="203"/>
      <c r="I367" s="203"/>
      <c r="J367" s="203"/>
    </row>
    <row r="368">
      <c r="A368" s="206"/>
      <c r="B368" s="206"/>
      <c r="C368" s="203"/>
      <c r="D368" s="206"/>
      <c r="E368" s="203"/>
      <c r="F368" s="203"/>
      <c r="G368" s="203"/>
      <c r="H368" s="203"/>
      <c r="I368" s="203"/>
      <c r="J368" s="203"/>
    </row>
    <row r="369">
      <c r="A369" s="206"/>
      <c r="B369" s="206"/>
      <c r="C369" s="203"/>
      <c r="D369" s="206"/>
      <c r="E369" s="203"/>
      <c r="F369" s="203"/>
      <c r="G369" s="203"/>
      <c r="H369" s="203"/>
      <c r="I369" s="203"/>
      <c r="J369" s="203"/>
    </row>
    <row r="370">
      <c r="A370" s="206"/>
      <c r="B370" s="206"/>
      <c r="C370" s="203"/>
      <c r="D370" s="206"/>
      <c r="E370" s="203"/>
      <c r="F370" s="203"/>
      <c r="G370" s="203"/>
      <c r="H370" s="203"/>
      <c r="I370" s="203"/>
      <c r="J370" s="203"/>
    </row>
    <row r="371">
      <c r="A371" s="206"/>
      <c r="B371" s="206"/>
      <c r="C371" s="203"/>
      <c r="D371" s="206"/>
      <c r="E371" s="203"/>
      <c r="F371" s="203"/>
      <c r="G371" s="203"/>
      <c r="H371" s="203"/>
      <c r="I371" s="203"/>
      <c r="J371" s="203"/>
    </row>
    <row r="372">
      <c r="A372" s="206"/>
      <c r="B372" s="206"/>
      <c r="C372" s="203"/>
      <c r="D372" s="206"/>
      <c r="E372" s="203"/>
      <c r="F372" s="203"/>
      <c r="G372" s="203"/>
      <c r="H372" s="203"/>
      <c r="I372" s="203"/>
      <c r="J372" s="203"/>
    </row>
    <row r="373">
      <c r="A373" s="206"/>
      <c r="B373" s="206"/>
      <c r="C373" s="203"/>
      <c r="D373" s="206"/>
      <c r="E373" s="203"/>
      <c r="F373" s="203"/>
      <c r="G373" s="203"/>
      <c r="H373" s="203"/>
      <c r="I373" s="203"/>
      <c r="J373" s="203"/>
    </row>
    <row r="374">
      <c r="A374" s="206"/>
      <c r="B374" s="206"/>
      <c r="C374" s="203"/>
      <c r="D374" s="206"/>
      <c r="E374" s="203"/>
      <c r="F374" s="203"/>
      <c r="G374" s="203"/>
      <c r="H374" s="203"/>
      <c r="I374" s="203"/>
      <c r="J374" s="203"/>
    </row>
    <row r="375">
      <c r="A375" s="206"/>
      <c r="B375" s="206"/>
      <c r="C375" s="203"/>
      <c r="D375" s="206"/>
      <c r="E375" s="203"/>
      <c r="F375" s="203"/>
      <c r="G375" s="203"/>
      <c r="H375" s="203"/>
      <c r="I375" s="203"/>
      <c r="J375" s="203"/>
    </row>
    <row r="376">
      <c r="A376" s="206"/>
      <c r="B376" s="206"/>
      <c r="C376" s="203"/>
      <c r="D376" s="206"/>
      <c r="E376" s="203"/>
      <c r="F376" s="203"/>
      <c r="G376" s="203"/>
      <c r="H376" s="203"/>
      <c r="I376" s="203"/>
      <c r="J376" s="203"/>
    </row>
    <row r="377">
      <c r="A377" s="206"/>
      <c r="B377" s="206"/>
      <c r="C377" s="203"/>
      <c r="D377" s="206"/>
      <c r="E377" s="203"/>
      <c r="F377" s="203"/>
      <c r="G377" s="203"/>
      <c r="H377" s="203"/>
      <c r="I377" s="203"/>
      <c r="J377" s="203"/>
    </row>
    <row r="378">
      <c r="A378" s="206"/>
      <c r="B378" s="206"/>
      <c r="C378" s="203"/>
      <c r="D378" s="206"/>
      <c r="E378" s="203"/>
      <c r="F378" s="203"/>
      <c r="G378" s="203"/>
      <c r="H378" s="203"/>
      <c r="I378" s="203"/>
      <c r="J378" s="203"/>
    </row>
    <row r="379">
      <c r="A379" s="206"/>
      <c r="B379" s="206"/>
      <c r="C379" s="203"/>
      <c r="D379" s="206"/>
      <c r="E379" s="203"/>
      <c r="F379" s="203"/>
      <c r="G379" s="203"/>
      <c r="H379" s="203"/>
      <c r="I379" s="203"/>
      <c r="J379" s="203"/>
    </row>
    <row r="380">
      <c r="A380" s="206"/>
      <c r="B380" s="206"/>
      <c r="C380" s="203"/>
      <c r="D380" s="206"/>
      <c r="E380" s="203"/>
      <c r="F380" s="203"/>
      <c r="G380" s="203"/>
      <c r="H380" s="203"/>
      <c r="I380" s="203"/>
      <c r="J380" s="203"/>
    </row>
    <row r="381">
      <c r="A381" s="206"/>
      <c r="B381" s="206"/>
      <c r="C381" s="203"/>
      <c r="D381" s="206"/>
      <c r="E381" s="203"/>
      <c r="F381" s="203"/>
      <c r="G381" s="203"/>
      <c r="H381" s="203"/>
      <c r="I381" s="203"/>
      <c r="J381" s="203"/>
    </row>
    <row r="382">
      <c r="A382" s="206"/>
      <c r="B382" s="206"/>
      <c r="C382" s="203"/>
      <c r="D382" s="206"/>
      <c r="E382" s="203"/>
      <c r="F382" s="203"/>
      <c r="G382" s="203"/>
      <c r="H382" s="203"/>
      <c r="I382" s="203"/>
      <c r="J382" s="203"/>
    </row>
    <row r="383">
      <c r="A383" s="206"/>
      <c r="B383" s="206"/>
      <c r="C383" s="203"/>
      <c r="D383" s="206"/>
      <c r="E383" s="203"/>
      <c r="F383" s="203"/>
      <c r="G383" s="203"/>
      <c r="H383" s="203"/>
      <c r="I383" s="203"/>
      <c r="J383" s="203"/>
    </row>
    <row r="384">
      <c r="A384" s="206"/>
      <c r="B384" s="206"/>
      <c r="C384" s="203"/>
      <c r="D384" s="206"/>
      <c r="E384" s="203"/>
      <c r="F384" s="203"/>
      <c r="G384" s="203"/>
      <c r="H384" s="203"/>
      <c r="I384" s="203"/>
      <c r="J384" s="203"/>
    </row>
    <row r="385">
      <c r="A385" s="206"/>
      <c r="B385" s="206"/>
      <c r="C385" s="203"/>
      <c r="D385" s="206"/>
      <c r="E385" s="203"/>
      <c r="F385" s="203"/>
      <c r="G385" s="203"/>
      <c r="H385" s="203"/>
      <c r="I385" s="203"/>
      <c r="J385" s="203"/>
    </row>
    <row r="386">
      <c r="A386" s="206"/>
      <c r="B386" s="206"/>
      <c r="C386" s="203"/>
      <c r="D386" s="206"/>
      <c r="E386" s="203"/>
      <c r="F386" s="203"/>
      <c r="G386" s="203"/>
      <c r="H386" s="203"/>
      <c r="I386" s="203"/>
      <c r="J386" s="203"/>
    </row>
    <row r="387">
      <c r="A387" s="206"/>
      <c r="B387" s="206"/>
      <c r="C387" s="203"/>
      <c r="D387" s="206"/>
      <c r="E387" s="203"/>
      <c r="F387" s="203"/>
      <c r="G387" s="203"/>
      <c r="H387" s="203"/>
      <c r="I387" s="203"/>
      <c r="J387" s="203"/>
    </row>
    <row r="388">
      <c r="A388" s="206"/>
      <c r="B388" s="206"/>
      <c r="C388" s="203"/>
      <c r="D388" s="206"/>
      <c r="E388" s="203"/>
      <c r="F388" s="203"/>
      <c r="G388" s="203"/>
      <c r="H388" s="203"/>
      <c r="I388" s="203"/>
      <c r="J388" s="203"/>
    </row>
    <row r="389">
      <c r="A389" s="206"/>
      <c r="B389" s="206"/>
      <c r="C389" s="203"/>
      <c r="D389" s="206"/>
      <c r="E389" s="203"/>
      <c r="F389" s="203"/>
      <c r="G389" s="203"/>
      <c r="H389" s="203"/>
      <c r="I389" s="203"/>
      <c r="J389" s="203"/>
    </row>
    <row r="390">
      <c r="A390" s="206"/>
      <c r="B390" s="206"/>
      <c r="C390" s="203"/>
      <c r="D390" s="206"/>
      <c r="E390" s="203"/>
      <c r="F390" s="203"/>
      <c r="G390" s="203"/>
      <c r="H390" s="203"/>
      <c r="I390" s="203"/>
      <c r="J390" s="203"/>
    </row>
    <row r="391">
      <c r="A391" s="206"/>
      <c r="B391" s="206"/>
      <c r="C391" s="203"/>
      <c r="D391" s="206"/>
      <c r="E391" s="203"/>
      <c r="F391" s="203"/>
      <c r="G391" s="203"/>
      <c r="H391" s="203"/>
      <c r="I391" s="203"/>
      <c r="J391" s="203"/>
    </row>
    <row r="392">
      <c r="A392" s="206"/>
      <c r="B392" s="206"/>
      <c r="C392" s="203"/>
      <c r="D392" s="206"/>
      <c r="E392" s="203"/>
      <c r="F392" s="203"/>
      <c r="G392" s="203"/>
      <c r="H392" s="203"/>
      <c r="I392" s="203"/>
      <c r="J392" s="203"/>
    </row>
    <row r="393">
      <c r="A393" s="206"/>
      <c r="B393" s="206"/>
      <c r="C393" s="203"/>
      <c r="D393" s="206"/>
      <c r="E393" s="203"/>
      <c r="F393" s="203"/>
      <c r="G393" s="203"/>
      <c r="H393" s="203"/>
      <c r="I393" s="203"/>
      <c r="J393" s="203"/>
    </row>
    <row r="394">
      <c r="A394" s="206"/>
      <c r="B394" s="206"/>
      <c r="C394" s="203"/>
      <c r="D394" s="206"/>
      <c r="E394" s="203"/>
      <c r="F394" s="203"/>
      <c r="G394" s="203"/>
      <c r="H394" s="203"/>
      <c r="I394" s="203"/>
      <c r="J394" s="203"/>
    </row>
    <row r="395">
      <c r="A395" s="206"/>
      <c r="B395" s="206"/>
      <c r="C395" s="203"/>
      <c r="D395" s="206"/>
      <c r="E395" s="203"/>
      <c r="F395" s="203"/>
      <c r="G395" s="203"/>
      <c r="H395" s="203"/>
      <c r="I395" s="203"/>
      <c r="J395" s="203"/>
    </row>
    <row r="396">
      <c r="A396" s="206"/>
      <c r="B396" s="206"/>
      <c r="C396" s="203"/>
      <c r="D396" s="206"/>
      <c r="E396" s="203"/>
      <c r="F396" s="203"/>
      <c r="G396" s="203"/>
      <c r="H396" s="203"/>
      <c r="I396" s="203"/>
      <c r="J396" s="203"/>
    </row>
    <row r="397">
      <c r="A397" s="206"/>
      <c r="B397" s="206"/>
      <c r="C397" s="203"/>
      <c r="D397" s="206"/>
      <c r="E397" s="203"/>
      <c r="F397" s="203"/>
      <c r="G397" s="203"/>
      <c r="H397" s="203"/>
      <c r="I397" s="203"/>
      <c r="J397" s="203"/>
    </row>
    <row r="398">
      <c r="A398" s="206"/>
      <c r="B398" s="206"/>
      <c r="C398" s="203"/>
      <c r="D398" s="206"/>
      <c r="E398" s="203"/>
      <c r="F398" s="203"/>
      <c r="G398" s="203"/>
      <c r="H398" s="203"/>
      <c r="I398" s="203"/>
      <c r="J398" s="203"/>
    </row>
    <row r="399">
      <c r="A399" s="206"/>
      <c r="B399" s="206"/>
      <c r="C399" s="203"/>
      <c r="D399" s="206"/>
      <c r="E399" s="203"/>
      <c r="F399" s="203"/>
      <c r="G399" s="203"/>
      <c r="H399" s="203"/>
      <c r="I399" s="203"/>
      <c r="J399" s="203"/>
    </row>
    <row r="400">
      <c r="A400" s="206"/>
      <c r="B400" s="206"/>
      <c r="C400" s="203"/>
      <c r="D400" s="206"/>
      <c r="E400" s="203"/>
      <c r="F400" s="203"/>
      <c r="G400" s="203"/>
      <c r="H400" s="203"/>
      <c r="I400" s="203"/>
      <c r="J400" s="203"/>
    </row>
    <row r="401">
      <c r="A401" s="206"/>
      <c r="B401" s="206"/>
      <c r="C401" s="203"/>
      <c r="D401" s="206"/>
      <c r="E401" s="203"/>
      <c r="F401" s="203"/>
      <c r="G401" s="203"/>
      <c r="H401" s="203"/>
      <c r="I401" s="203"/>
      <c r="J401" s="203"/>
    </row>
    <row r="402">
      <c r="A402" s="206"/>
      <c r="B402" s="206"/>
      <c r="C402" s="203"/>
      <c r="D402" s="206"/>
      <c r="E402" s="203"/>
      <c r="F402" s="203"/>
      <c r="G402" s="203"/>
      <c r="H402" s="203"/>
      <c r="I402" s="203"/>
      <c r="J402" s="203"/>
    </row>
    <row r="403">
      <c r="A403" s="206"/>
      <c r="B403" s="206"/>
      <c r="C403" s="203"/>
      <c r="D403" s="206"/>
      <c r="E403" s="203"/>
      <c r="F403" s="203"/>
      <c r="G403" s="203"/>
      <c r="H403" s="203"/>
      <c r="I403" s="203"/>
      <c r="J403" s="203"/>
    </row>
    <row r="404">
      <c r="A404" s="206"/>
      <c r="B404" s="206"/>
      <c r="C404" s="203"/>
      <c r="D404" s="206"/>
      <c r="E404" s="203"/>
      <c r="F404" s="203"/>
      <c r="G404" s="203"/>
      <c r="H404" s="203"/>
      <c r="I404" s="203"/>
      <c r="J404" s="203"/>
    </row>
    <row r="405">
      <c r="A405" s="206"/>
      <c r="B405" s="206"/>
      <c r="C405" s="203"/>
      <c r="D405" s="206"/>
      <c r="E405" s="203"/>
      <c r="F405" s="203"/>
      <c r="G405" s="203"/>
      <c r="H405" s="203"/>
      <c r="I405" s="203"/>
      <c r="J405" s="203"/>
    </row>
    <row r="406">
      <c r="A406" s="206"/>
      <c r="B406" s="206"/>
      <c r="C406" s="203"/>
      <c r="D406" s="206"/>
      <c r="E406" s="203"/>
      <c r="F406" s="203"/>
      <c r="G406" s="203"/>
      <c r="H406" s="203"/>
      <c r="I406" s="203"/>
      <c r="J406" s="203"/>
    </row>
    <row r="407">
      <c r="A407" s="206"/>
      <c r="B407" s="206"/>
      <c r="C407" s="203"/>
      <c r="D407" s="206"/>
      <c r="E407" s="203"/>
      <c r="F407" s="203"/>
      <c r="G407" s="203"/>
      <c r="H407" s="203"/>
      <c r="I407" s="203"/>
      <c r="J407" s="203"/>
    </row>
    <row r="408">
      <c r="A408" s="206"/>
      <c r="B408" s="206"/>
      <c r="C408" s="203"/>
      <c r="D408" s="206"/>
      <c r="E408" s="203"/>
      <c r="F408" s="203"/>
      <c r="G408" s="203"/>
      <c r="H408" s="203"/>
      <c r="I408" s="203"/>
      <c r="J408" s="203"/>
    </row>
    <row r="409">
      <c r="A409" s="206"/>
      <c r="B409" s="206"/>
      <c r="C409" s="203"/>
      <c r="D409" s="206"/>
      <c r="E409" s="203"/>
      <c r="F409" s="203"/>
      <c r="G409" s="203"/>
      <c r="H409" s="203"/>
      <c r="I409" s="203"/>
      <c r="J409" s="203"/>
    </row>
    <row r="410">
      <c r="A410" s="206"/>
      <c r="B410" s="206"/>
      <c r="C410" s="203"/>
      <c r="D410" s="206"/>
      <c r="E410" s="203"/>
      <c r="F410" s="203"/>
      <c r="G410" s="203"/>
      <c r="H410" s="203"/>
      <c r="I410" s="203"/>
      <c r="J410" s="203"/>
    </row>
    <row r="411">
      <c r="A411" s="206"/>
      <c r="B411" s="206"/>
      <c r="C411" s="203"/>
      <c r="D411" s="206"/>
      <c r="E411" s="203"/>
      <c r="F411" s="203"/>
      <c r="G411" s="203"/>
      <c r="H411" s="203"/>
      <c r="I411" s="203"/>
      <c r="J411" s="203"/>
    </row>
    <row r="412">
      <c r="A412" s="206"/>
      <c r="B412" s="206"/>
      <c r="C412" s="203"/>
      <c r="D412" s="206"/>
      <c r="E412" s="203"/>
      <c r="F412" s="203"/>
      <c r="G412" s="203"/>
      <c r="H412" s="203"/>
      <c r="I412" s="203"/>
      <c r="J412" s="203"/>
    </row>
    <row r="413">
      <c r="A413" s="206"/>
      <c r="B413" s="206"/>
      <c r="C413" s="203"/>
      <c r="D413" s="206"/>
      <c r="E413" s="203"/>
      <c r="F413" s="203"/>
      <c r="G413" s="203"/>
      <c r="H413" s="203"/>
      <c r="I413" s="203"/>
      <c r="J413" s="203"/>
    </row>
    <row r="414">
      <c r="A414" s="206"/>
      <c r="B414" s="206"/>
      <c r="C414" s="203"/>
      <c r="D414" s="206"/>
      <c r="E414" s="203"/>
      <c r="F414" s="203"/>
      <c r="G414" s="203"/>
      <c r="H414" s="203"/>
      <c r="I414" s="203"/>
      <c r="J414" s="203"/>
    </row>
    <row r="415">
      <c r="A415" s="206"/>
      <c r="B415" s="206"/>
      <c r="C415" s="203"/>
      <c r="D415" s="206"/>
      <c r="E415" s="203"/>
      <c r="F415" s="203"/>
      <c r="G415" s="203"/>
      <c r="H415" s="203"/>
      <c r="I415" s="203"/>
      <c r="J415" s="203"/>
    </row>
    <row r="416">
      <c r="A416" s="206"/>
      <c r="B416" s="206"/>
      <c r="C416" s="203"/>
      <c r="D416" s="206"/>
      <c r="E416" s="203"/>
      <c r="F416" s="203"/>
      <c r="G416" s="203"/>
      <c r="H416" s="203"/>
      <c r="I416" s="203"/>
      <c r="J416" s="203"/>
    </row>
    <row r="417">
      <c r="A417" s="206"/>
      <c r="B417" s="206"/>
      <c r="C417" s="203"/>
      <c r="D417" s="206"/>
      <c r="E417" s="203"/>
      <c r="F417" s="203"/>
      <c r="G417" s="203"/>
      <c r="H417" s="203"/>
      <c r="I417" s="203"/>
      <c r="J417" s="203"/>
    </row>
    <row r="418">
      <c r="A418" s="206"/>
      <c r="B418" s="206"/>
      <c r="C418" s="203"/>
      <c r="D418" s="206"/>
      <c r="E418" s="203"/>
      <c r="F418" s="203"/>
      <c r="G418" s="203"/>
      <c r="H418" s="203"/>
      <c r="I418" s="203"/>
      <c r="J418" s="203"/>
    </row>
    <row r="419">
      <c r="A419" s="206"/>
      <c r="B419" s="206"/>
      <c r="C419" s="203"/>
      <c r="D419" s="206"/>
      <c r="E419" s="203"/>
      <c r="F419" s="203"/>
      <c r="G419" s="203"/>
      <c r="H419" s="203"/>
      <c r="I419" s="203"/>
      <c r="J419" s="203"/>
    </row>
    <row r="420">
      <c r="A420" s="206"/>
      <c r="B420" s="206"/>
      <c r="C420" s="203"/>
      <c r="D420" s="206"/>
      <c r="E420" s="203"/>
      <c r="F420" s="203"/>
      <c r="G420" s="203"/>
      <c r="H420" s="203"/>
      <c r="I420" s="203"/>
      <c r="J420" s="203"/>
    </row>
    <row r="421">
      <c r="A421" s="206"/>
      <c r="B421" s="206"/>
      <c r="C421" s="203"/>
      <c r="D421" s="206"/>
      <c r="E421" s="203"/>
      <c r="F421" s="203"/>
      <c r="G421" s="203"/>
      <c r="H421" s="203"/>
      <c r="I421" s="203"/>
      <c r="J421" s="203"/>
    </row>
    <row r="422">
      <c r="A422" s="206"/>
      <c r="B422" s="206"/>
      <c r="C422" s="203"/>
      <c r="D422" s="206"/>
      <c r="E422" s="203"/>
      <c r="F422" s="203"/>
      <c r="G422" s="203"/>
      <c r="H422" s="203"/>
      <c r="I422" s="203"/>
      <c r="J422" s="203"/>
    </row>
    <row r="423">
      <c r="A423" s="206"/>
      <c r="B423" s="206"/>
      <c r="C423" s="203"/>
      <c r="D423" s="206"/>
      <c r="E423" s="203"/>
      <c r="F423" s="203"/>
      <c r="G423" s="203"/>
      <c r="H423" s="203"/>
      <c r="I423" s="203"/>
      <c r="J423" s="203"/>
    </row>
    <row r="424">
      <c r="A424" s="206"/>
      <c r="B424" s="206"/>
      <c r="C424" s="203"/>
      <c r="D424" s="206"/>
      <c r="E424" s="203"/>
      <c r="F424" s="203"/>
      <c r="G424" s="203"/>
      <c r="H424" s="203"/>
      <c r="I424" s="203"/>
      <c r="J424" s="203"/>
    </row>
    <row r="425">
      <c r="A425" s="206"/>
      <c r="B425" s="206"/>
      <c r="C425" s="203"/>
      <c r="D425" s="206"/>
      <c r="E425" s="203"/>
      <c r="F425" s="203"/>
      <c r="G425" s="203"/>
      <c r="H425" s="203"/>
      <c r="I425" s="203"/>
      <c r="J425" s="203"/>
    </row>
    <row r="426">
      <c r="A426" s="206"/>
      <c r="B426" s="206"/>
      <c r="C426" s="203"/>
      <c r="D426" s="206"/>
      <c r="E426" s="203"/>
      <c r="F426" s="203"/>
      <c r="G426" s="203"/>
      <c r="H426" s="203"/>
      <c r="I426" s="203"/>
      <c r="J426" s="203"/>
    </row>
    <row r="427">
      <c r="A427" s="206"/>
      <c r="B427" s="206"/>
      <c r="C427" s="203"/>
      <c r="D427" s="206"/>
      <c r="E427" s="203"/>
      <c r="F427" s="203"/>
      <c r="G427" s="203"/>
      <c r="H427" s="203"/>
      <c r="I427" s="203"/>
      <c r="J427" s="203"/>
    </row>
    <row r="428">
      <c r="A428" s="206"/>
      <c r="B428" s="206"/>
      <c r="C428" s="203"/>
      <c r="D428" s="206"/>
      <c r="E428" s="203"/>
      <c r="F428" s="203"/>
      <c r="G428" s="203"/>
      <c r="H428" s="203"/>
      <c r="I428" s="203"/>
      <c r="J428" s="203"/>
    </row>
    <row r="429">
      <c r="A429" s="206"/>
      <c r="B429" s="206"/>
      <c r="C429" s="203"/>
      <c r="D429" s="206"/>
      <c r="E429" s="203"/>
      <c r="F429" s="203"/>
      <c r="G429" s="203"/>
      <c r="H429" s="203"/>
      <c r="I429" s="203"/>
      <c r="J429" s="203"/>
    </row>
    <row r="430">
      <c r="A430" s="206"/>
      <c r="B430" s="206"/>
      <c r="C430" s="203"/>
      <c r="D430" s="206"/>
      <c r="E430" s="203"/>
      <c r="F430" s="203"/>
      <c r="G430" s="203"/>
      <c r="H430" s="203"/>
      <c r="I430" s="203"/>
      <c r="J430" s="203"/>
    </row>
    <row r="431">
      <c r="A431" s="206"/>
      <c r="B431" s="206"/>
      <c r="C431" s="203"/>
      <c r="D431" s="206"/>
      <c r="E431" s="203"/>
      <c r="F431" s="203"/>
      <c r="G431" s="203"/>
      <c r="H431" s="203"/>
      <c r="I431" s="203"/>
      <c r="J431" s="203"/>
    </row>
    <row r="432">
      <c r="A432" s="206"/>
      <c r="B432" s="206"/>
      <c r="C432" s="203"/>
      <c r="D432" s="206"/>
      <c r="E432" s="203"/>
      <c r="F432" s="203"/>
      <c r="G432" s="203"/>
      <c r="H432" s="203"/>
      <c r="I432" s="203"/>
      <c r="J432" s="203"/>
    </row>
    <row r="433">
      <c r="A433" s="206"/>
      <c r="B433" s="206"/>
      <c r="C433" s="203"/>
      <c r="D433" s="206"/>
      <c r="E433" s="203"/>
      <c r="F433" s="203"/>
      <c r="G433" s="203"/>
      <c r="H433" s="203"/>
      <c r="I433" s="203"/>
      <c r="J433" s="203"/>
    </row>
    <row r="434">
      <c r="A434" s="206"/>
      <c r="B434" s="206"/>
      <c r="C434" s="203"/>
      <c r="D434" s="206"/>
      <c r="E434" s="203"/>
      <c r="F434" s="203"/>
      <c r="G434" s="203"/>
      <c r="H434" s="203"/>
      <c r="I434" s="203"/>
      <c r="J434" s="203"/>
    </row>
    <row r="435">
      <c r="A435" s="206"/>
      <c r="B435" s="206"/>
      <c r="C435" s="203"/>
      <c r="D435" s="206"/>
      <c r="E435" s="203"/>
      <c r="F435" s="203"/>
      <c r="G435" s="203"/>
      <c r="H435" s="203"/>
      <c r="I435" s="203"/>
      <c r="J435" s="203"/>
    </row>
    <row r="436">
      <c r="A436" s="206"/>
      <c r="B436" s="206"/>
      <c r="C436" s="203"/>
      <c r="D436" s="206"/>
      <c r="E436" s="203"/>
      <c r="F436" s="203"/>
      <c r="G436" s="203"/>
      <c r="H436" s="203"/>
      <c r="I436" s="203"/>
      <c r="J436" s="203"/>
    </row>
    <row r="437">
      <c r="A437" s="206"/>
      <c r="B437" s="206"/>
      <c r="C437" s="203"/>
      <c r="D437" s="206"/>
      <c r="E437" s="203"/>
      <c r="F437" s="203"/>
      <c r="G437" s="203"/>
      <c r="H437" s="203"/>
      <c r="I437" s="203"/>
      <c r="J437" s="203"/>
    </row>
    <row r="438">
      <c r="A438" s="206"/>
      <c r="B438" s="206"/>
      <c r="C438" s="203"/>
      <c r="D438" s="206"/>
      <c r="E438" s="203"/>
      <c r="F438" s="203"/>
      <c r="G438" s="203"/>
      <c r="H438" s="203"/>
      <c r="I438" s="203"/>
      <c r="J438" s="203"/>
    </row>
    <row r="439">
      <c r="A439" s="206"/>
      <c r="B439" s="206"/>
      <c r="C439" s="203"/>
      <c r="D439" s="206"/>
      <c r="E439" s="203"/>
      <c r="F439" s="203"/>
      <c r="G439" s="203"/>
      <c r="H439" s="203"/>
      <c r="I439" s="203"/>
      <c r="J439" s="203"/>
    </row>
    <row r="440">
      <c r="A440" s="206"/>
      <c r="B440" s="206"/>
      <c r="C440" s="203"/>
      <c r="D440" s="206"/>
      <c r="E440" s="203"/>
      <c r="F440" s="203"/>
      <c r="G440" s="203"/>
      <c r="H440" s="203"/>
      <c r="I440" s="203"/>
      <c r="J440" s="203"/>
    </row>
    <row r="441">
      <c r="A441" s="206"/>
      <c r="B441" s="206"/>
      <c r="C441" s="203"/>
      <c r="D441" s="206"/>
      <c r="E441" s="203"/>
      <c r="F441" s="203"/>
      <c r="G441" s="203"/>
      <c r="H441" s="203"/>
      <c r="I441" s="203"/>
      <c r="J441" s="203"/>
    </row>
    <row r="442">
      <c r="A442" s="206"/>
      <c r="B442" s="206"/>
      <c r="C442" s="203"/>
      <c r="D442" s="206"/>
      <c r="E442" s="203"/>
      <c r="F442" s="203"/>
      <c r="G442" s="203"/>
      <c r="H442" s="203"/>
      <c r="I442" s="203"/>
      <c r="J442" s="203"/>
    </row>
    <row r="443">
      <c r="A443" s="206"/>
      <c r="B443" s="206"/>
      <c r="C443" s="203"/>
      <c r="D443" s="206"/>
      <c r="E443" s="203"/>
      <c r="F443" s="203"/>
      <c r="G443" s="203"/>
      <c r="H443" s="203"/>
      <c r="I443" s="203"/>
      <c r="J443" s="203"/>
    </row>
    <row r="444">
      <c r="A444" s="206"/>
      <c r="B444" s="206"/>
      <c r="C444" s="203"/>
      <c r="D444" s="206"/>
      <c r="E444" s="203"/>
      <c r="F444" s="203"/>
      <c r="G444" s="203"/>
      <c r="H444" s="203"/>
      <c r="I444" s="203"/>
      <c r="J444" s="203"/>
    </row>
    <row r="445">
      <c r="A445" s="206"/>
      <c r="B445" s="206"/>
      <c r="C445" s="203"/>
      <c r="D445" s="206"/>
      <c r="E445" s="203"/>
      <c r="F445" s="203"/>
      <c r="G445" s="203"/>
      <c r="H445" s="203"/>
      <c r="I445" s="203"/>
      <c r="J445" s="203"/>
    </row>
    <row r="446">
      <c r="A446" s="206"/>
      <c r="B446" s="206"/>
      <c r="C446" s="203"/>
      <c r="D446" s="206"/>
      <c r="E446" s="203"/>
      <c r="F446" s="203"/>
      <c r="G446" s="203"/>
      <c r="H446" s="203"/>
      <c r="I446" s="203"/>
      <c r="J446" s="203"/>
    </row>
    <row r="447">
      <c r="A447" s="206"/>
      <c r="B447" s="206"/>
      <c r="C447" s="203"/>
      <c r="D447" s="206"/>
      <c r="E447" s="203"/>
      <c r="F447" s="203"/>
      <c r="G447" s="203"/>
      <c r="H447" s="203"/>
      <c r="I447" s="203"/>
      <c r="J447" s="203"/>
    </row>
    <row r="448">
      <c r="A448" s="206"/>
      <c r="B448" s="206"/>
      <c r="C448" s="203"/>
      <c r="D448" s="206"/>
      <c r="E448" s="203"/>
      <c r="F448" s="203"/>
      <c r="G448" s="203"/>
      <c r="H448" s="203"/>
      <c r="I448" s="203"/>
      <c r="J448" s="203"/>
    </row>
    <row r="449">
      <c r="A449" s="206"/>
      <c r="B449" s="206"/>
      <c r="C449" s="203"/>
      <c r="D449" s="206"/>
      <c r="E449" s="203"/>
      <c r="F449" s="203"/>
      <c r="G449" s="203"/>
      <c r="H449" s="203"/>
      <c r="I449" s="203"/>
      <c r="J449" s="203"/>
    </row>
    <row r="450">
      <c r="A450" s="206"/>
      <c r="B450" s="206"/>
      <c r="C450" s="203"/>
      <c r="D450" s="206"/>
      <c r="E450" s="203"/>
      <c r="F450" s="203"/>
      <c r="G450" s="203"/>
      <c r="H450" s="203"/>
      <c r="I450" s="203"/>
      <c r="J450" s="203"/>
    </row>
    <row r="451">
      <c r="A451" s="206"/>
      <c r="B451" s="206"/>
      <c r="C451" s="203"/>
      <c r="D451" s="206"/>
      <c r="E451" s="203"/>
      <c r="F451" s="203"/>
      <c r="G451" s="203"/>
      <c r="H451" s="203"/>
      <c r="I451" s="203"/>
      <c r="J451" s="203"/>
    </row>
    <row r="452">
      <c r="A452" s="206"/>
      <c r="B452" s="206"/>
      <c r="C452" s="203"/>
      <c r="D452" s="206"/>
      <c r="E452" s="203"/>
      <c r="F452" s="203"/>
      <c r="G452" s="203"/>
      <c r="H452" s="203"/>
      <c r="I452" s="203"/>
      <c r="J452" s="203"/>
    </row>
    <row r="453">
      <c r="A453" s="206"/>
      <c r="B453" s="206"/>
      <c r="C453" s="203"/>
      <c r="D453" s="206"/>
      <c r="E453" s="203"/>
      <c r="F453" s="203"/>
      <c r="G453" s="203"/>
      <c r="H453" s="203"/>
      <c r="I453" s="203"/>
      <c r="J453" s="203"/>
    </row>
    <row r="454">
      <c r="A454" s="206"/>
      <c r="B454" s="206"/>
      <c r="C454" s="203"/>
      <c r="D454" s="206"/>
      <c r="E454" s="203"/>
      <c r="F454" s="203"/>
      <c r="G454" s="203"/>
      <c r="H454" s="203"/>
      <c r="I454" s="203"/>
      <c r="J454" s="203"/>
    </row>
    <row r="455">
      <c r="A455" s="206"/>
      <c r="B455" s="206"/>
      <c r="C455" s="203"/>
      <c r="D455" s="206"/>
      <c r="E455" s="203"/>
      <c r="F455" s="203"/>
      <c r="G455" s="203"/>
      <c r="H455" s="203"/>
      <c r="I455" s="203"/>
      <c r="J455" s="203"/>
    </row>
    <row r="456">
      <c r="A456" s="206"/>
      <c r="B456" s="206"/>
      <c r="C456" s="203"/>
      <c r="D456" s="206"/>
      <c r="E456" s="203"/>
      <c r="F456" s="203"/>
      <c r="G456" s="203"/>
      <c r="H456" s="203"/>
      <c r="I456" s="203"/>
      <c r="J456" s="203"/>
    </row>
    <row r="457">
      <c r="A457" s="206"/>
      <c r="B457" s="206"/>
      <c r="C457" s="203"/>
      <c r="D457" s="206"/>
      <c r="E457" s="203"/>
      <c r="F457" s="203"/>
      <c r="G457" s="203"/>
      <c r="H457" s="203"/>
      <c r="I457" s="203"/>
      <c r="J457" s="203"/>
    </row>
    <row r="458">
      <c r="A458" s="206"/>
      <c r="B458" s="206"/>
      <c r="C458" s="203"/>
      <c r="D458" s="206"/>
      <c r="E458" s="203"/>
      <c r="F458" s="203"/>
      <c r="G458" s="203"/>
      <c r="H458" s="203"/>
      <c r="I458" s="203"/>
      <c r="J458" s="203"/>
    </row>
    <row r="459">
      <c r="A459" s="206"/>
      <c r="B459" s="206"/>
      <c r="C459" s="203"/>
      <c r="D459" s="206"/>
      <c r="E459" s="203"/>
      <c r="F459" s="203"/>
      <c r="G459" s="203"/>
      <c r="H459" s="203"/>
      <c r="I459" s="203"/>
      <c r="J459" s="203"/>
    </row>
    <row r="460">
      <c r="A460" s="206"/>
      <c r="B460" s="206"/>
      <c r="C460" s="203"/>
      <c r="D460" s="206"/>
      <c r="E460" s="203"/>
      <c r="F460" s="203"/>
      <c r="G460" s="203"/>
      <c r="H460" s="203"/>
      <c r="I460" s="203"/>
      <c r="J460" s="203"/>
    </row>
    <row r="461">
      <c r="A461" s="206"/>
      <c r="B461" s="206"/>
      <c r="C461" s="203"/>
      <c r="D461" s="206"/>
      <c r="E461" s="203"/>
      <c r="F461" s="203"/>
      <c r="G461" s="203"/>
      <c r="H461" s="203"/>
      <c r="I461" s="203"/>
      <c r="J461" s="203"/>
    </row>
    <row r="462">
      <c r="A462" s="206"/>
      <c r="B462" s="206"/>
      <c r="C462" s="203"/>
      <c r="D462" s="206"/>
      <c r="E462" s="203"/>
      <c r="F462" s="203"/>
      <c r="G462" s="203"/>
      <c r="H462" s="203"/>
      <c r="I462" s="203"/>
      <c r="J462" s="203"/>
    </row>
    <row r="463">
      <c r="A463" s="206"/>
      <c r="B463" s="206"/>
      <c r="C463" s="203"/>
      <c r="D463" s="206"/>
      <c r="E463" s="203"/>
      <c r="F463" s="203"/>
      <c r="G463" s="203"/>
      <c r="H463" s="203"/>
      <c r="I463" s="203"/>
      <c r="J463" s="203"/>
    </row>
    <row r="464">
      <c r="A464" s="206"/>
      <c r="B464" s="206"/>
      <c r="C464" s="203"/>
      <c r="D464" s="206"/>
      <c r="E464" s="203"/>
      <c r="F464" s="203"/>
      <c r="G464" s="203"/>
      <c r="H464" s="203"/>
      <c r="I464" s="203"/>
      <c r="J464" s="203"/>
    </row>
    <row r="465">
      <c r="A465" s="206"/>
      <c r="B465" s="206"/>
      <c r="C465" s="203"/>
      <c r="D465" s="206"/>
      <c r="E465" s="203"/>
      <c r="F465" s="203"/>
      <c r="G465" s="203"/>
      <c r="H465" s="203"/>
      <c r="I465" s="203"/>
      <c r="J465" s="203"/>
    </row>
    <row r="466">
      <c r="A466" s="206"/>
      <c r="B466" s="206"/>
      <c r="C466" s="203"/>
      <c r="D466" s="206"/>
      <c r="E466" s="203"/>
      <c r="F466" s="203"/>
      <c r="G466" s="203"/>
      <c r="H466" s="203"/>
      <c r="I466" s="203"/>
      <c r="J466" s="203"/>
    </row>
    <row r="467">
      <c r="A467" s="206"/>
      <c r="B467" s="206"/>
      <c r="C467" s="203"/>
      <c r="D467" s="206"/>
      <c r="E467" s="203"/>
      <c r="F467" s="203"/>
      <c r="G467" s="203"/>
      <c r="H467" s="203"/>
      <c r="I467" s="203"/>
      <c r="J467" s="203"/>
    </row>
    <row r="468">
      <c r="A468" s="206"/>
      <c r="B468" s="206"/>
      <c r="C468" s="203"/>
      <c r="D468" s="206"/>
      <c r="E468" s="203"/>
      <c r="F468" s="203"/>
      <c r="G468" s="203"/>
      <c r="H468" s="203"/>
      <c r="I468" s="203"/>
      <c r="J468" s="203"/>
    </row>
    <row r="469">
      <c r="A469" s="206"/>
      <c r="B469" s="206"/>
      <c r="C469" s="203"/>
      <c r="D469" s="206"/>
      <c r="E469" s="203"/>
      <c r="F469" s="203"/>
      <c r="G469" s="203"/>
      <c r="H469" s="203"/>
      <c r="I469" s="203"/>
      <c r="J469" s="203"/>
    </row>
    <row r="470">
      <c r="A470" s="206"/>
      <c r="B470" s="206"/>
      <c r="C470" s="203"/>
      <c r="D470" s="206"/>
      <c r="E470" s="203"/>
      <c r="F470" s="203"/>
      <c r="G470" s="203"/>
      <c r="H470" s="203"/>
      <c r="I470" s="203"/>
      <c r="J470" s="203"/>
    </row>
    <row r="471">
      <c r="A471" s="206"/>
      <c r="B471" s="206"/>
      <c r="C471" s="203"/>
      <c r="D471" s="206"/>
      <c r="E471" s="203"/>
      <c r="F471" s="203"/>
      <c r="G471" s="203"/>
      <c r="H471" s="203"/>
      <c r="I471" s="203"/>
      <c r="J471" s="203"/>
    </row>
    <row r="472">
      <c r="A472" s="206"/>
      <c r="B472" s="206"/>
      <c r="C472" s="203"/>
      <c r="D472" s="206"/>
      <c r="E472" s="203"/>
      <c r="F472" s="203"/>
      <c r="G472" s="203"/>
      <c r="H472" s="203"/>
      <c r="I472" s="203"/>
      <c r="J472" s="203"/>
    </row>
    <row r="473">
      <c r="A473" s="206"/>
      <c r="B473" s="206"/>
      <c r="C473" s="203"/>
      <c r="D473" s="206"/>
      <c r="E473" s="203"/>
      <c r="F473" s="203"/>
      <c r="G473" s="203"/>
      <c r="H473" s="203"/>
      <c r="I473" s="203"/>
      <c r="J473" s="203"/>
    </row>
    <row r="474">
      <c r="A474" s="206"/>
      <c r="B474" s="206"/>
      <c r="C474" s="203"/>
      <c r="D474" s="206"/>
      <c r="E474" s="203"/>
      <c r="F474" s="203"/>
      <c r="G474" s="203"/>
      <c r="H474" s="203"/>
      <c r="I474" s="203"/>
      <c r="J474" s="203"/>
    </row>
    <row r="475">
      <c r="A475" s="206"/>
      <c r="B475" s="206"/>
      <c r="C475" s="203"/>
      <c r="D475" s="206"/>
      <c r="E475" s="203"/>
      <c r="F475" s="203"/>
      <c r="G475" s="203"/>
      <c r="H475" s="203"/>
      <c r="I475" s="203"/>
      <c r="J475" s="203"/>
    </row>
    <row r="476">
      <c r="A476" s="206"/>
      <c r="B476" s="206"/>
      <c r="C476" s="203"/>
      <c r="D476" s="206"/>
      <c r="E476" s="203"/>
      <c r="F476" s="203"/>
      <c r="G476" s="203"/>
      <c r="H476" s="203"/>
      <c r="I476" s="203"/>
      <c r="J476" s="203"/>
    </row>
    <row r="477">
      <c r="A477" s="206"/>
      <c r="B477" s="206"/>
      <c r="C477" s="203"/>
      <c r="D477" s="206"/>
      <c r="E477" s="203"/>
      <c r="F477" s="203"/>
      <c r="G477" s="203"/>
      <c r="H477" s="203"/>
      <c r="I477" s="203"/>
      <c r="J477" s="203"/>
    </row>
    <row r="478">
      <c r="A478" s="206"/>
      <c r="B478" s="206"/>
      <c r="C478" s="203"/>
      <c r="D478" s="206"/>
      <c r="E478" s="203"/>
      <c r="F478" s="203"/>
      <c r="G478" s="203"/>
      <c r="H478" s="203"/>
      <c r="I478" s="203"/>
      <c r="J478" s="203"/>
    </row>
    <row r="479">
      <c r="A479" s="206"/>
      <c r="B479" s="206"/>
      <c r="C479" s="203"/>
      <c r="D479" s="206"/>
      <c r="E479" s="203"/>
      <c r="F479" s="203"/>
      <c r="G479" s="203"/>
      <c r="H479" s="203"/>
      <c r="I479" s="203"/>
      <c r="J479" s="203"/>
    </row>
    <row r="480">
      <c r="A480" s="206"/>
      <c r="B480" s="206"/>
      <c r="C480" s="203"/>
      <c r="D480" s="206"/>
      <c r="E480" s="203"/>
      <c r="F480" s="203"/>
      <c r="G480" s="203"/>
      <c r="H480" s="203"/>
      <c r="I480" s="203"/>
      <c r="J480" s="203"/>
    </row>
    <row r="481">
      <c r="A481" s="206"/>
      <c r="B481" s="206"/>
      <c r="C481" s="203"/>
      <c r="D481" s="206"/>
      <c r="E481" s="203"/>
      <c r="F481" s="203"/>
      <c r="G481" s="203"/>
      <c r="H481" s="203"/>
      <c r="I481" s="203"/>
      <c r="J481" s="203"/>
    </row>
    <row r="482">
      <c r="A482" s="206"/>
      <c r="B482" s="206"/>
      <c r="C482" s="203"/>
      <c r="D482" s="206"/>
      <c r="E482" s="203"/>
      <c r="F482" s="203"/>
      <c r="G482" s="203"/>
      <c r="H482" s="203"/>
      <c r="I482" s="203"/>
      <c r="J482" s="203"/>
    </row>
    <row r="483">
      <c r="A483" s="206"/>
      <c r="B483" s="206"/>
      <c r="C483" s="203"/>
      <c r="D483" s="206"/>
      <c r="E483" s="203"/>
      <c r="F483" s="203"/>
      <c r="G483" s="203"/>
      <c r="H483" s="203"/>
      <c r="I483" s="203"/>
      <c r="J483" s="203"/>
    </row>
    <row r="484">
      <c r="A484" s="206"/>
      <c r="B484" s="206"/>
      <c r="C484" s="203"/>
      <c r="D484" s="206"/>
      <c r="E484" s="203"/>
      <c r="F484" s="203"/>
      <c r="G484" s="203"/>
      <c r="H484" s="203"/>
      <c r="I484" s="203"/>
      <c r="J484" s="203"/>
    </row>
    <row r="485">
      <c r="A485" s="206"/>
      <c r="B485" s="206"/>
      <c r="C485" s="203"/>
      <c r="D485" s="206"/>
      <c r="E485" s="203"/>
      <c r="F485" s="203"/>
      <c r="G485" s="203"/>
      <c r="H485" s="203"/>
      <c r="I485" s="203"/>
      <c r="J485" s="203"/>
    </row>
    <row r="486">
      <c r="A486" s="206"/>
      <c r="B486" s="206"/>
      <c r="C486" s="203"/>
      <c r="D486" s="206"/>
      <c r="E486" s="203"/>
      <c r="F486" s="203"/>
      <c r="G486" s="203"/>
      <c r="H486" s="203"/>
      <c r="I486" s="203"/>
      <c r="J486" s="203"/>
    </row>
    <row r="487">
      <c r="A487" s="206"/>
      <c r="B487" s="206"/>
      <c r="C487" s="203"/>
      <c r="D487" s="206"/>
      <c r="E487" s="203"/>
      <c r="F487" s="203"/>
      <c r="G487" s="203"/>
      <c r="H487" s="203"/>
      <c r="I487" s="203"/>
      <c r="J487" s="203"/>
    </row>
    <row r="488">
      <c r="A488" s="206"/>
      <c r="B488" s="206"/>
      <c r="C488" s="203"/>
      <c r="D488" s="206"/>
      <c r="E488" s="203"/>
      <c r="F488" s="203"/>
      <c r="G488" s="203"/>
      <c r="H488" s="203"/>
      <c r="I488" s="203"/>
      <c r="J488" s="203"/>
    </row>
    <row r="489">
      <c r="A489" s="206"/>
      <c r="B489" s="206"/>
      <c r="C489" s="203"/>
      <c r="D489" s="206"/>
      <c r="E489" s="203"/>
      <c r="F489" s="203"/>
      <c r="G489" s="203"/>
      <c r="H489" s="203"/>
      <c r="I489" s="203"/>
      <c r="J489" s="203"/>
    </row>
    <row r="490">
      <c r="A490" s="206"/>
      <c r="B490" s="206"/>
      <c r="C490" s="203"/>
      <c r="D490" s="206"/>
      <c r="E490" s="203"/>
      <c r="F490" s="203"/>
      <c r="G490" s="203"/>
      <c r="H490" s="203"/>
      <c r="I490" s="203"/>
      <c r="J490" s="203"/>
    </row>
    <row r="491">
      <c r="A491" s="206"/>
      <c r="B491" s="206"/>
      <c r="C491" s="203"/>
      <c r="D491" s="206"/>
      <c r="E491" s="203"/>
      <c r="F491" s="203"/>
      <c r="G491" s="203"/>
      <c r="H491" s="203"/>
      <c r="I491" s="203"/>
      <c r="J491" s="203"/>
    </row>
    <row r="492">
      <c r="A492" s="206"/>
      <c r="B492" s="206"/>
      <c r="C492" s="203"/>
      <c r="D492" s="206"/>
      <c r="E492" s="203"/>
      <c r="F492" s="203"/>
      <c r="G492" s="203"/>
      <c r="H492" s="203"/>
      <c r="I492" s="203"/>
      <c r="J492" s="203"/>
    </row>
    <row r="493">
      <c r="A493" s="206"/>
      <c r="B493" s="206"/>
      <c r="C493" s="203"/>
      <c r="D493" s="206"/>
      <c r="E493" s="203"/>
      <c r="F493" s="203"/>
      <c r="G493" s="203"/>
      <c r="H493" s="203"/>
      <c r="I493" s="203"/>
      <c r="J493" s="203"/>
    </row>
    <row r="494">
      <c r="A494" s="206"/>
      <c r="B494" s="206"/>
      <c r="C494" s="203"/>
      <c r="D494" s="206"/>
      <c r="E494" s="203"/>
      <c r="F494" s="203"/>
      <c r="G494" s="203"/>
      <c r="H494" s="203"/>
      <c r="I494" s="203"/>
      <c r="J494" s="203"/>
    </row>
    <row r="495">
      <c r="A495" s="206"/>
      <c r="B495" s="206"/>
      <c r="C495" s="203"/>
      <c r="D495" s="206"/>
      <c r="E495" s="203"/>
      <c r="F495" s="203"/>
      <c r="G495" s="203"/>
      <c r="H495" s="203"/>
      <c r="I495" s="203"/>
      <c r="J495" s="203"/>
    </row>
    <row r="496">
      <c r="A496" s="206"/>
      <c r="B496" s="206"/>
      <c r="C496" s="203"/>
      <c r="D496" s="206"/>
      <c r="E496" s="203"/>
      <c r="F496" s="203"/>
      <c r="G496" s="203"/>
      <c r="H496" s="203"/>
      <c r="I496" s="203"/>
      <c r="J496" s="203"/>
    </row>
    <row r="497">
      <c r="A497" s="206"/>
      <c r="B497" s="206"/>
      <c r="C497" s="203"/>
      <c r="D497" s="206"/>
      <c r="E497" s="203"/>
      <c r="F497" s="203"/>
      <c r="G497" s="203"/>
      <c r="H497" s="203"/>
      <c r="I497" s="203"/>
      <c r="J497" s="203"/>
    </row>
    <row r="498">
      <c r="A498" s="206"/>
      <c r="B498" s="206"/>
      <c r="C498" s="203"/>
      <c r="D498" s="206"/>
      <c r="E498" s="203"/>
      <c r="F498" s="203"/>
      <c r="G498" s="203"/>
      <c r="H498" s="203"/>
      <c r="I498" s="203"/>
      <c r="J498" s="203"/>
    </row>
    <row r="499">
      <c r="A499" s="206"/>
      <c r="B499" s="206"/>
      <c r="C499" s="203"/>
      <c r="D499" s="206"/>
      <c r="E499" s="203"/>
      <c r="F499" s="203"/>
      <c r="G499" s="203"/>
      <c r="H499" s="203"/>
      <c r="I499" s="203"/>
      <c r="J499" s="203"/>
    </row>
    <row r="500">
      <c r="A500" s="206"/>
      <c r="B500" s="206"/>
      <c r="C500" s="203"/>
      <c r="D500" s="206"/>
      <c r="E500" s="203"/>
      <c r="F500" s="203"/>
      <c r="G500" s="203"/>
      <c r="H500" s="203"/>
      <c r="I500" s="203"/>
      <c r="J500" s="203"/>
    </row>
    <row r="501">
      <c r="A501" s="206"/>
      <c r="B501" s="206"/>
      <c r="C501" s="203"/>
      <c r="D501" s="206"/>
      <c r="E501" s="203"/>
      <c r="F501" s="203"/>
      <c r="G501" s="203"/>
      <c r="H501" s="203"/>
      <c r="I501" s="203"/>
      <c r="J501" s="203"/>
    </row>
    <row r="502">
      <c r="A502" s="206"/>
      <c r="B502" s="206"/>
      <c r="C502" s="203"/>
      <c r="D502" s="206"/>
      <c r="E502" s="203"/>
      <c r="F502" s="203"/>
      <c r="G502" s="203"/>
      <c r="H502" s="203"/>
      <c r="I502" s="203"/>
      <c r="J502" s="203"/>
    </row>
    <row r="503">
      <c r="A503" s="206"/>
      <c r="B503" s="206"/>
      <c r="C503" s="203"/>
      <c r="D503" s="206"/>
      <c r="E503" s="203"/>
      <c r="F503" s="203"/>
      <c r="G503" s="203"/>
      <c r="H503" s="203"/>
      <c r="I503" s="203"/>
      <c r="J503" s="203"/>
    </row>
    <row r="504">
      <c r="A504" s="206"/>
      <c r="B504" s="206"/>
      <c r="C504" s="203"/>
      <c r="D504" s="206"/>
      <c r="E504" s="203"/>
      <c r="F504" s="203"/>
      <c r="G504" s="203"/>
      <c r="H504" s="203"/>
      <c r="I504" s="203"/>
      <c r="J504" s="203"/>
    </row>
    <row r="505">
      <c r="A505" s="206"/>
      <c r="B505" s="206"/>
      <c r="C505" s="203"/>
      <c r="D505" s="206"/>
      <c r="E505" s="203"/>
      <c r="F505" s="203"/>
      <c r="G505" s="203"/>
      <c r="H505" s="203"/>
      <c r="I505" s="203"/>
      <c r="J505" s="203"/>
    </row>
    <row r="506">
      <c r="A506" s="206"/>
      <c r="B506" s="206"/>
      <c r="C506" s="203"/>
      <c r="D506" s="206"/>
      <c r="E506" s="203"/>
      <c r="F506" s="203"/>
      <c r="G506" s="203"/>
      <c r="H506" s="203"/>
      <c r="I506" s="203"/>
      <c r="J506" s="203"/>
    </row>
    <row r="507">
      <c r="A507" s="206"/>
      <c r="B507" s="206"/>
      <c r="C507" s="203"/>
      <c r="D507" s="206"/>
      <c r="E507" s="203"/>
      <c r="F507" s="203"/>
      <c r="G507" s="203"/>
      <c r="H507" s="203"/>
      <c r="I507" s="203"/>
      <c r="J507" s="203"/>
    </row>
    <row r="508">
      <c r="A508" s="206"/>
      <c r="B508" s="206"/>
      <c r="C508" s="203"/>
      <c r="D508" s="206"/>
      <c r="E508" s="203"/>
      <c r="F508" s="203"/>
      <c r="G508" s="203"/>
      <c r="H508" s="203"/>
      <c r="I508" s="203"/>
      <c r="J508" s="203"/>
    </row>
    <row r="509">
      <c r="A509" s="206"/>
      <c r="B509" s="206"/>
      <c r="C509" s="203"/>
      <c r="D509" s="206"/>
      <c r="E509" s="203"/>
      <c r="F509" s="203"/>
      <c r="G509" s="203"/>
      <c r="H509" s="203"/>
      <c r="I509" s="203"/>
      <c r="J509" s="203"/>
    </row>
    <row r="510">
      <c r="A510" s="206"/>
      <c r="B510" s="206"/>
      <c r="C510" s="203"/>
      <c r="D510" s="206"/>
      <c r="E510" s="203"/>
      <c r="F510" s="203"/>
      <c r="G510" s="203"/>
      <c r="H510" s="203"/>
      <c r="I510" s="203"/>
      <c r="J510" s="203"/>
    </row>
    <row r="511">
      <c r="A511" s="206"/>
      <c r="B511" s="206"/>
      <c r="C511" s="203"/>
      <c r="D511" s="206"/>
      <c r="E511" s="203"/>
      <c r="F511" s="203"/>
      <c r="G511" s="203"/>
      <c r="H511" s="203"/>
      <c r="I511" s="203"/>
      <c r="J511" s="203"/>
    </row>
    <row r="512">
      <c r="A512" s="206"/>
      <c r="B512" s="206"/>
      <c r="C512" s="203"/>
      <c r="D512" s="206"/>
      <c r="E512" s="203"/>
      <c r="F512" s="203"/>
      <c r="G512" s="203"/>
      <c r="H512" s="203"/>
      <c r="I512" s="203"/>
      <c r="J512" s="203"/>
    </row>
    <row r="513">
      <c r="A513" s="206"/>
      <c r="B513" s="206"/>
      <c r="C513" s="203"/>
      <c r="D513" s="206"/>
      <c r="E513" s="203"/>
      <c r="F513" s="203"/>
      <c r="G513" s="203"/>
      <c r="H513" s="203"/>
      <c r="I513" s="203"/>
      <c r="J513" s="203"/>
    </row>
    <row r="514">
      <c r="A514" s="206"/>
      <c r="B514" s="206"/>
      <c r="C514" s="203"/>
      <c r="D514" s="206"/>
      <c r="E514" s="203"/>
      <c r="F514" s="203"/>
      <c r="G514" s="203"/>
      <c r="H514" s="203"/>
      <c r="I514" s="203"/>
      <c r="J514" s="203"/>
    </row>
    <row r="515">
      <c r="A515" s="206"/>
      <c r="B515" s="206"/>
      <c r="C515" s="203"/>
      <c r="D515" s="206"/>
      <c r="E515" s="203"/>
      <c r="F515" s="203"/>
      <c r="G515" s="203"/>
      <c r="H515" s="203"/>
      <c r="I515" s="203"/>
      <c r="J515" s="203"/>
    </row>
    <row r="516">
      <c r="A516" s="206"/>
      <c r="B516" s="206"/>
      <c r="C516" s="203"/>
      <c r="D516" s="206"/>
      <c r="E516" s="203"/>
      <c r="F516" s="203"/>
      <c r="G516" s="203"/>
      <c r="H516" s="203"/>
      <c r="I516" s="203"/>
      <c r="J516" s="203"/>
    </row>
    <row r="517">
      <c r="A517" s="206"/>
      <c r="B517" s="206"/>
      <c r="C517" s="203"/>
      <c r="D517" s="206"/>
      <c r="E517" s="203"/>
      <c r="F517" s="203"/>
      <c r="G517" s="203"/>
      <c r="H517" s="203"/>
      <c r="I517" s="203"/>
      <c r="J517" s="203"/>
    </row>
    <row r="518">
      <c r="A518" s="206"/>
      <c r="B518" s="206"/>
      <c r="C518" s="203"/>
      <c r="D518" s="206"/>
      <c r="E518" s="203"/>
      <c r="F518" s="203"/>
      <c r="G518" s="203"/>
      <c r="H518" s="203"/>
      <c r="I518" s="203"/>
      <c r="J518" s="203"/>
    </row>
    <row r="519">
      <c r="A519" s="206"/>
      <c r="B519" s="206"/>
      <c r="C519" s="203"/>
      <c r="D519" s="206"/>
      <c r="E519" s="203"/>
      <c r="F519" s="203"/>
      <c r="G519" s="203"/>
      <c r="H519" s="203"/>
      <c r="I519" s="203"/>
      <c r="J519" s="203"/>
    </row>
    <row r="520">
      <c r="A520" s="206"/>
      <c r="B520" s="206"/>
      <c r="C520" s="203"/>
      <c r="D520" s="206"/>
      <c r="E520" s="203"/>
      <c r="F520" s="203"/>
      <c r="G520" s="203"/>
      <c r="H520" s="203"/>
      <c r="I520" s="203"/>
      <c r="J520" s="203"/>
    </row>
    <row r="521">
      <c r="A521" s="206"/>
      <c r="B521" s="206"/>
      <c r="C521" s="203"/>
      <c r="D521" s="206"/>
      <c r="E521" s="203"/>
      <c r="F521" s="203"/>
      <c r="G521" s="203"/>
      <c r="H521" s="203"/>
      <c r="I521" s="203"/>
      <c r="J521" s="203"/>
    </row>
    <row r="522">
      <c r="A522" s="206"/>
      <c r="B522" s="206"/>
      <c r="C522" s="203"/>
      <c r="D522" s="206"/>
      <c r="E522" s="203"/>
      <c r="F522" s="203"/>
      <c r="G522" s="203"/>
      <c r="H522" s="203"/>
      <c r="I522" s="203"/>
      <c r="J522" s="203"/>
    </row>
    <row r="523">
      <c r="A523" s="206"/>
      <c r="B523" s="206"/>
      <c r="C523" s="203"/>
      <c r="D523" s="206"/>
      <c r="E523" s="203"/>
      <c r="F523" s="203"/>
      <c r="G523" s="203"/>
      <c r="H523" s="203"/>
      <c r="I523" s="203"/>
      <c r="J523" s="203"/>
    </row>
    <row r="524">
      <c r="A524" s="206"/>
      <c r="B524" s="206"/>
      <c r="C524" s="203"/>
      <c r="D524" s="206"/>
      <c r="E524" s="203"/>
      <c r="F524" s="203"/>
      <c r="G524" s="203"/>
      <c r="H524" s="203"/>
      <c r="I524" s="203"/>
      <c r="J524" s="203"/>
    </row>
    <row r="525">
      <c r="A525" s="206"/>
      <c r="B525" s="206"/>
      <c r="C525" s="203"/>
      <c r="D525" s="206"/>
      <c r="E525" s="203"/>
      <c r="F525" s="203"/>
      <c r="G525" s="203"/>
      <c r="H525" s="203"/>
      <c r="I525" s="203"/>
      <c r="J525" s="203"/>
    </row>
    <row r="526">
      <c r="A526" s="206"/>
      <c r="B526" s="206"/>
      <c r="C526" s="203"/>
      <c r="D526" s="206"/>
      <c r="E526" s="203"/>
      <c r="F526" s="203"/>
      <c r="G526" s="203"/>
      <c r="H526" s="203"/>
      <c r="I526" s="203"/>
      <c r="J526" s="203"/>
    </row>
    <row r="527">
      <c r="A527" s="206"/>
      <c r="B527" s="206"/>
      <c r="C527" s="203"/>
      <c r="D527" s="206"/>
      <c r="E527" s="203"/>
      <c r="F527" s="203"/>
      <c r="G527" s="203"/>
      <c r="H527" s="203"/>
      <c r="I527" s="203"/>
      <c r="J527" s="203"/>
    </row>
    <row r="528">
      <c r="A528" s="206"/>
      <c r="B528" s="206"/>
      <c r="C528" s="203"/>
      <c r="D528" s="206"/>
      <c r="E528" s="203"/>
      <c r="F528" s="203"/>
      <c r="G528" s="203"/>
      <c r="H528" s="203"/>
      <c r="I528" s="203"/>
      <c r="J528" s="203"/>
    </row>
    <row r="529">
      <c r="A529" s="206"/>
      <c r="B529" s="206"/>
      <c r="C529" s="203"/>
      <c r="D529" s="206"/>
      <c r="E529" s="203"/>
      <c r="F529" s="203"/>
      <c r="G529" s="203"/>
      <c r="H529" s="203"/>
      <c r="I529" s="203"/>
      <c r="J529" s="203"/>
    </row>
    <row r="530">
      <c r="A530" s="206"/>
      <c r="B530" s="206"/>
      <c r="C530" s="203"/>
      <c r="D530" s="206"/>
      <c r="E530" s="203"/>
      <c r="F530" s="203"/>
      <c r="G530" s="203"/>
      <c r="H530" s="203"/>
      <c r="I530" s="203"/>
      <c r="J530" s="203"/>
    </row>
    <row r="531">
      <c r="A531" s="206"/>
      <c r="B531" s="206"/>
      <c r="C531" s="203"/>
      <c r="D531" s="206"/>
      <c r="E531" s="203"/>
      <c r="F531" s="203"/>
      <c r="G531" s="203"/>
      <c r="H531" s="203"/>
      <c r="I531" s="203"/>
      <c r="J531" s="203"/>
    </row>
    <row r="532">
      <c r="A532" s="206"/>
      <c r="B532" s="206"/>
      <c r="C532" s="203"/>
      <c r="D532" s="206"/>
      <c r="E532" s="203"/>
      <c r="F532" s="203"/>
      <c r="G532" s="203"/>
      <c r="H532" s="203"/>
      <c r="I532" s="203"/>
      <c r="J532" s="203"/>
    </row>
    <row r="533">
      <c r="A533" s="206"/>
      <c r="B533" s="206"/>
      <c r="C533" s="203"/>
      <c r="D533" s="206"/>
      <c r="E533" s="203"/>
      <c r="F533" s="203"/>
      <c r="G533" s="203"/>
      <c r="H533" s="203"/>
      <c r="I533" s="203"/>
      <c r="J533" s="203"/>
    </row>
    <row r="534">
      <c r="A534" s="206"/>
      <c r="B534" s="206"/>
      <c r="C534" s="203"/>
      <c r="D534" s="206"/>
      <c r="E534" s="203"/>
      <c r="F534" s="203"/>
      <c r="G534" s="203"/>
      <c r="H534" s="203"/>
      <c r="I534" s="203"/>
      <c r="J534" s="203"/>
    </row>
    <row r="535">
      <c r="A535" s="206"/>
      <c r="B535" s="206"/>
      <c r="C535" s="203"/>
      <c r="D535" s="206"/>
      <c r="E535" s="203"/>
      <c r="F535" s="203"/>
      <c r="G535" s="203"/>
      <c r="H535" s="203"/>
      <c r="I535" s="203"/>
      <c r="J535" s="203"/>
    </row>
    <row r="536">
      <c r="A536" s="206"/>
      <c r="B536" s="206"/>
      <c r="C536" s="203"/>
      <c r="D536" s="206"/>
      <c r="E536" s="203"/>
      <c r="F536" s="203"/>
      <c r="G536" s="203"/>
      <c r="H536" s="203"/>
      <c r="I536" s="203"/>
      <c r="J536" s="203"/>
    </row>
    <row r="537">
      <c r="A537" s="206"/>
      <c r="B537" s="206"/>
      <c r="C537" s="203"/>
      <c r="D537" s="206"/>
      <c r="E537" s="203"/>
      <c r="F537" s="203"/>
      <c r="G537" s="203"/>
      <c r="H537" s="203"/>
      <c r="I537" s="203"/>
      <c r="J537" s="203"/>
    </row>
    <row r="538">
      <c r="A538" s="206"/>
      <c r="B538" s="206"/>
      <c r="C538" s="203"/>
      <c r="D538" s="206"/>
      <c r="E538" s="203"/>
      <c r="F538" s="203"/>
      <c r="G538" s="203"/>
      <c r="H538" s="203"/>
      <c r="I538" s="203"/>
      <c r="J538" s="203"/>
    </row>
    <row r="539">
      <c r="A539" s="206"/>
      <c r="B539" s="206"/>
      <c r="C539" s="203"/>
      <c r="D539" s="206"/>
      <c r="E539" s="203"/>
      <c r="F539" s="203"/>
      <c r="G539" s="203"/>
      <c r="H539" s="203"/>
      <c r="I539" s="203"/>
      <c r="J539" s="203"/>
    </row>
    <row r="540">
      <c r="A540" s="206"/>
      <c r="B540" s="206"/>
      <c r="C540" s="203"/>
      <c r="D540" s="206"/>
      <c r="E540" s="203"/>
      <c r="F540" s="203"/>
      <c r="G540" s="203"/>
      <c r="H540" s="203"/>
      <c r="I540" s="203"/>
      <c r="J540" s="203"/>
    </row>
    <row r="541">
      <c r="A541" s="206"/>
      <c r="B541" s="206"/>
      <c r="C541" s="203"/>
      <c r="D541" s="206"/>
      <c r="E541" s="203"/>
      <c r="F541" s="203"/>
      <c r="G541" s="203"/>
      <c r="H541" s="203"/>
      <c r="I541" s="203"/>
      <c r="J541" s="203"/>
    </row>
    <row r="542">
      <c r="A542" s="206"/>
      <c r="B542" s="206"/>
      <c r="C542" s="203"/>
      <c r="D542" s="206"/>
      <c r="E542" s="203"/>
      <c r="F542" s="203"/>
      <c r="G542" s="203"/>
      <c r="H542" s="203"/>
      <c r="I542" s="203"/>
      <c r="J542" s="203"/>
    </row>
    <row r="543">
      <c r="A543" s="206"/>
      <c r="B543" s="206"/>
      <c r="C543" s="203"/>
      <c r="D543" s="206"/>
      <c r="E543" s="203"/>
      <c r="F543" s="203"/>
      <c r="G543" s="203"/>
      <c r="H543" s="203"/>
      <c r="I543" s="203"/>
      <c r="J543" s="203"/>
    </row>
    <row r="544">
      <c r="A544" s="206"/>
      <c r="B544" s="206"/>
      <c r="C544" s="203"/>
      <c r="D544" s="206"/>
      <c r="E544" s="203"/>
      <c r="F544" s="203"/>
      <c r="G544" s="203"/>
      <c r="H544" s="203"/>
      <c r="I544" s="203"/>
      <c r="J544" s="203"/>
    </row>
    <row r="545">
      <c r="A545" s="206"/>
      <c r="B545" s="206"/>
      <c r="C545" s="203"/>
      <c r="D545" s="206"/>
      <c r="E545" s="203"/>
      <c r="F545" s="203"/>
      <c r="G545" s="203"/>
      <c r="H545" s="203"/>
      <c r="I545" s="203"/>
      <c r="J545" s="203"/>
    </row>
    <row r="546">
      <c r="A546" s="206"/>
      <c r="B546" s="206"/>
      <c r="C546" s="203"/>
      <c r="D546" s="206"/>
      <c r="E546" s="203"/>
      <c r="F546" s="203"/>
      <c r="G546" s="203"/>
      <c r="H546" s="203"/>
      <c r="I546" s="203"/>
      <c r="J546" s="203"/>
    </row>
    <row r="547">
      <c r="A547" s="206"/>
      <c r="B547" s="206"/>
      <c r="C547" s="203"/>
      <c r="D547" s="206"/>
      <c r="E547" s="203"/>
      <c r="F547" s="203"/>
      <c r="G547" s="203"/>
      <c r="H547" s="203"/>
      <c r="I547" s="203"/>
      <c r="J547" s="203"/>
    </row>
    <row r="548">
      <c r="A548" s="206"/>
      <c r="B548" s="206"/>
      <c r="C548" s="203"/>
      <c r="D548" s="206"/>
      <c r="E548" s="203"/>
      <c r="F548" s="203"/>
      <c r="G548" s="203"/>
      <c r="H548" s="203"/>
      <c r="I548" s="203"/>
      <c r="J548" s="203"/>
    </row>
    <row r="549">
      <c r="A549" s="206"/>
      <c r="B549" s="206"/>
      <c r="C549" s="203"/>
      <c r="D549" s="206"/>
      <c r="E549" s="203"/>
      <c r="F549" s="203"/>
      <c r="G549" s="203"/>
      <c r="H549" s="203"/>
      <c r="I549" s="203"/>
      <c r="J549" s="203"/>
    </row>
    <row r="550">
      <c r="A550" s="206"/>
      <c r="B550" s="206"/>
      <c r="C550" s="203"/>
      <c r="D550" s="206"/>
      <c r="E550" s="203"/>
      <c r="F550" s="203"/>
      <c r="G550" s="203"/>
      <c r="H550" s="203"/>
      <c r="I550" s="203"/>
      <c r="J550" s="203"/>
    </row>
    <row r="551">
      <c r="A551" s="206"/>
      <c r="B551" s="206"/>
      <c r="C551" s="203"/>
      <c r="D551" s="206"/>
      <c r="E551" s="203"/>
      <c r="F551" s="203"/>
      <c r="G551" s="203"/>
      <c r="H551" s="203"/>
      <c r="I551" s="203"/>
      <c r="J551" s="203"/>
    </row>
    <row r="552">
      <c r="A552" s="206"/>
      <c r="B552" s="206"/>
      <c r="C552" s="203"/>
      <c r="D552" s="206"/>
      <c r="E552" s="203"/>
      <c r="F552" s="203"/>
      <c r="G552" s="203"/>
      <c r="H552" s="203"/>
      <c r="I552" s="203"/>
      <c r="J552" s="203"/>
    </row>
    <row r="553">
      <c r="A553" s="206"/>
      <c r="B553" s="206"/>
      <c r="C553" s="203"/>
      <c r="D553" s="206"/>
      <c r="E553" s="203"/>
      <c r="F553" s="203"/>
      <c r="G553" s="203"/>
      <c r="H553" s="203"/>
      <c r="I553" s="203"/>
      <c r="J553" s="203"/>
    </row>
    <row r="554">
      <c r="A554" s="206"/>
      <c r="B554" s="206"/>
      <c r="C554" s="203"/>
      <c r="D554" s="206"/>
      <c r="E554" s="203"/>
      <c r="F554" s="203"/>
      <c r="G554" s="203"/>
      <c r="H554" s="203"/>
      <c r="I554" s="203"/>
      <c r="J554" s="203"/>
    </row>
    <row r="555">
      <c r="A555" s="206"/>
      <c r="B555" s="206"/>
      <c r="C555" s="203"/>
      <c r="D555" s="206"/>
      <c r="E555" s="203"/>
      <c r="F555" s="203"/>
      <c r="G555" s="203"/>
      <c r="H555" s="203"/>
      <c r="I555" s="203"/>
      <c r="J555" s="203"/>
    </row>
    <row r="556">
      <c r="A556" s="206"/>
      <c r="B556" s="206"/>
      <c r="C556" s="203"/>
      <c r="D556" s="206"/>
      <c r="E556" s="203"/>
      <c r="F556" s="203"/>
      <c r="G556" s="203"/>
      <c r="H556" s="203"/>
      <c r="I556" s="203"/>
      <c r="J556" s="203"/>
    </row>
    <row r="557">
      <c r="A557" s="206"/>
      <c r="B557" s="206"/>
      <c r="C557" s="203"/>
      <c r="D557" s="206"/>
      <c r="E557" s="203"/>
      <c r="F557" s="203"/>
      <c r="G557" s="203"/>
      <c r="H557" s="203"/>
      <c r="I557" s="203"/>
      <c r="J557" s="203"/>
    </row>
    <row r="558">
      <c r="A558" s="206"/>
      <c r="B558" s="206"/>
      <c r="C558" s="203"/>
      <c r="D558" s="206"/>
      <c r="E558" s="203"/>
      <c r="F558" s="203"/>
      <c r="G558" s="203"/>
      <c r="H558" s="203"/>
      <c r="I558" s="203"/>
      <c r="J558" s="203"/>
    </row>
    <row r="559">
      <c r="A559" s="206"/>
      <c r="B559" s="206"/>
      <c r="C559" s="203"/>
      <c r="D559" s="206"/>
      <c r="E559" s="203"/>
      <c r="F559" s="203"/>
      <c r="G559" s="203"/>
      <c r="H559" s="203"/>
      <c r="I559" s="203"/>
      <c r="J559" s="203"/>
    </row>
    <row r="560">
      <c r="A560" s="206"/>
      <c r="B560" s="206"/>
      <c r="C560" s="203"/>
      <c r="D560" s="206"/>
      <c r="E560" s="203"/>
      <c r="F560" s="203"/>
      <c r="G560" s="203"/>
      <c r="H560" s="203"/>
      <c r="I560" s="203"/>
      <c r="J560" s="203"/>
    </row>
    <row r="561">
      <c r="A561" s="206"/>
      <c r="B561" s="206"/>
      <c r="C561" s="203"/>
      <c r="D561" s="206"/>
      <c r="E561" s="203"/>
      <c r="F561" s="203"/>
      <c r="G561" s="203"/>
      <c r="H561" s="203"/>
      <c r="I561" s="203"/>
      <c r="J561" s="203"/>
    </row>
    <row r="562">
      <c r="A562" s="206"/>
      <c r="B562" s="206"/>
      <c r="C562" s="203"/>
      <c r="D562" s="206"/>
      <c r="E562" s="203"/>
      <c r="F562" s="203"/>
      <c r="G562" s="203"/>
      <c r="H562" s="203"/>
      <c r="I562" s="203"/>
      <c r="J562" s="203"/>
    </row>
    <row r="563">
      <c r="A563" s="206"/>
      <c r="B563" s="206"/>
      <c r="C563" s="203"/>
      <c r="D563" s="206"/>
      <c r="E563" s="203"/>
      <c r="F563" s="203"/>
      <c r="G563" s="203"/>
      <c r="H563" s="203"/>
      <c r="I563" s="203"/>
      <c r="J563" s="203"/>
    </row>
    <row r="564">
      <c r="A564" s="206"/>
      <c r="B564" s="206"/>
      <c r="C564" s="203"/>
      <c r="D564" s="206"/>
      <c r="E564" s="203"/>
      <c r="F564" s="203"/>
      <c r="G564" s="203"/>
      <c r="H564" s="203"/>
      <c r="I564" s="203"/>
      <c r="J564" s="203"/>
    </row>
    <row r="565">
      <c r="A565" s="206"/>
      <c r="B565" s="206"/>
      <c r="C565" s="203"/>
      <c r="D565" s="206"/>
      <c r="E565" s="203"/>
      <c r="F565" s="203"/>
      <c r="G565" s="203"/>
      <c r="H565" s="203"/>
      <c r="I565" s="203"/>
      <c r="J565" s="203"/>
    </row>
    <row r="566">
      <c r="A566" s="206"/>
      <c r="B566" s="206"/>
      <c r="C566" s="203"/>
      <c r="D566" s="206"/>
      <c r="E566" s="203"/>
      <c r="F566" s="203"/>
      <c r="G566" s="203"/>
      <c r="H566" s="203"/>
      <c r="I566" s="203"/>
      <c r="J566" s="203"/>
    </row>
    <row r="567">
      <c r="A567" s="206"/>
      <c r="B567" s="206"/>
      <c r="C567" s="203"/>
      <c r="D567" s="206"/>
      <c r="E567" s="203"/>
      <c r="F567" s="203"/>
      <c r="G567" s="203"/>
      <c r="H567" s="203"/>
      <c r="I567" s="203"/>
      <c r="J567" s="203"/>
    </row>
    <row r="568">
      <c r="A568" s="206"/>
      <c r="B568" s="206"/>
      <c r="C568" s="203"/>
      <c r="D568" s="206"/>
      <c r="E568" s="203"/>
      <c r="F568" s="203"/>
      <c r="G568" s="203"/>
      <c r="H568" s="203"/>
      <c r="I568" s="203"/>
      <c r="J568" s="203"/>
    </row>
    <row r="569">
      <c r="A569" s="206"/>
      <c r="B569" s="206"/>
      <c r="C569" s="203"/>
      <c r="D569" s="206"/>
      <c r="E569" s="203"/>
      <c r="F569" s="203"/>
      <c r="G569" s="203"/>
      <c r="H569" s="203"/>
      <c r="I569" s="203"/>
      <c r="J569" s="203"/>
    </row>
    <row r="570">
      <c r="A570" s="206"/>
      <c r="B570" s="206"/>
      <c r="C570" s="203"/>
      <c r="D570" s="206"/>
      <c r="E570" s="203"/>
      <c r="F570" s="203"/>
      <c r="G570" s="203"/>
      <c r="H570" s="203"/>
      <c r="I570" s="203"/>
      <c r="J570" s="203"/>
    </row>
    <row r="571">
      <c r="A571" s="206"/>
      <c r="B571" s="206"/>
      <c r="C571" s="203"/>
      <c r="D571" s="206"/>
      <c r="E571" s="203"/>
      <c r="F571" s="203"/>
      <c r="G571" s="203"/>
      <c r="H571" s="203"/>
      <c r="I571" s="203"/>
      <c r="J571" s="203"/>
    </row>
    <row r="572">
      <c r="A572" s="206"/>
      <c r="B572" s="206"/>
      <c r="C572" s="203"/>
      <c r="D572" s="206"/>
      <c r="E572" s="203"/>
      <c r="F572" s="203"/>
      <c r="G572" s="203"/>
      <c r="H572" s="203"/>
      <c r="I572" s="203"/>
      <c r="J572" s="203"/>
    </row>
    <row r="573">
      <c r="A573" s="206"/>
      <c r="B573" s="206"/>
      <c r="C573" s="203"/>
      <c r="D573" s="206"/>
      <c r="E573" s="203"/>
      <c r="F573" s="203"/>
      <c r="G573" s="203"/>
      <c r="H573" s="203"/>
      <c r="I573" s="203"/>
      <c r="J573" s="203"/>
    </row>
    <row r="574">
      <c r="A574" s="206"/>
      <c r="B574" s="206"/>
      <c r="C574" s="203"/>
      <c r="D574" s="206"/>
      <c r="E574" s="203"/>
      <c r="F574" s="203"/>
      <c r="G574" s="203"/>
      <c r="H574" s="203"/>
      <c r="I574" s="203"/>
      <c r="J574" s="203"/>
    </row>
    <row r="575">
      <c r="A575" s="206"/>
      <c r="B575" s="206"/>
      <c r="C575" s="203"/>
      <c r="D575" s="206"/>
      <c r="E575" s="203"/>
      <c r="F575" s="203"/>
      <c r="G575" s="203"/>
      <c r="H575" s="203"/>
      <c r="I575" s="203"/>
      <c r="J575" s="203"/>
    </row>
    <row r="576">
      <c r="A576" s="206"/>
      <c r="B576" s="206"/>
      <c r="C576" s="203"/>
      <c r="D576" s="206"/>
      <c r="E576" s="203"/>
      <c r="F576" s="203"/>
      <c r="G576" s="203"/>
      <c r="H576" s="203"/>
      <c r="I576" s="203"/>
      <c r="J576" s="203"/>
    </row>
    <row r="577">
      <c r="A577" s="206"/>
      <c r="B577" s="206"/>
      <c r="C577" s="203"/>
      <c r="D577" s="206"/>
      <c r="E577" s="203"/>
      <c r="F577" s="203"/>
      <c r="G577" s="203"/>
      <c r="H577" s="203"/>
      <c r="I577" s="203"/>
      <c r="J577" s="203"/>
    </row>
    <row r="578">
      <c r="A578" s="206"/>
      <c r="B578" s="206"/>
      <c r="C578" s="203"/>
      <c r="D578" s="206"/>
      <c r="E578" s="203"/>
      <c r="F578" s="203"/>
      <c r="G578" s="203"/>
      <c r="H578" s="203"/>
      <c r="I578" s="203"/>
      <c r="J578" s="203"/>
    </row>
    <row r="579">
      <c r="A579" s="206"/>
      <c r="B579" s="206"/>
      <c r="C579" s="203"/>
      <c r="D579" s="206"/>
      <c r="E579" s="203"/>
      <c r="F579" s="203"/>
      <c r="G579" s="203"/>
      <c r="H579" s="203"/>
      <c r="I579" s="203"/>
      <c r="J579" s="203"/>
    </row>
    <row r="580">
      <c r="A580" s="206"/>
      <c r="B580" s="206"/>
      <c r="C580" s="203"/>
      <c r="D580" s="206"/>
      <c r="E580" s="203"/>
      <c r="F580" s="203"/>
      <c r="G580" s="203"/>
      <c r="H580" s="203"/>
      <c r="I580" s="203"/>
      <c r="J580" s="203"/>
    </row>
    <row r="581">
      <c r="A581" s="206"/>
      <c r="B581" s="206"/>
      <c r="C581" s="203"/>
      <c r="D581" s="206"/>
      <c r="E581" s="203"/>
      <c r="F581" s="203"/>
      <c r="G581" s="203"/>
      <c r="H581" s="203"/>
      <c r="I581" s="203"/>
      <c r="J581" s="203"/>
    </row>
    <row r="582">
      <c r="A582" s="206"/>
      <c r="B582" s="206"/>
      <c r="C582" s="203"/>
      <c r="D582" s="206"/>
      <c r="E582" s="203"/>
      <c r="F582" s="203"/>
      <c r="G582" s="203"/>
      <c r="H582" s="203"/>
      <c r="I582" s="203"/>
      <c r="J582" s="203"/>
    </row>
    <row r="583">
      <c r="A583" s="206"/>
      <c r="B583" s="206"/>
      <c r="C583" s="203"/>
      <c r="D583" s="206"/>
      <c r="E583" s="203"/>
      <c r="F583" s="203"/>
      <c r="G583" s="203"/>
      <c r="H583" s="203"/>
      <c r="I583" s="203"/>
      <c r="J583" s="203"/>
    </row>
    <row r="584">
      <c r="A584" s="206"/>
      <c r="B584" s="206"/>
      <c r="C584" s="203"/>
      <c r="D584" s="206"/>
      <c r="E584" s="203"/>
      <c r="F584" s="203"/>
      <c r="G584" s="203"/>
      <c r="H584" s="203"/>
      <c r="I584" s="203"/>
      <c r="J584" s="203"/>
    </row>
    <row r="585">
      <c r="A585" s="206"/>
      <c r="B585" s="206"/>
      <c r="C585" s="203"/>
      <c r="D585" s="206"/>
      <c r="E585" s="203"/>
      <c r="F585" s="203"/>
      <c r="G585" s="203"/>
      <c r="H585" s="203"/>
      <c r="I585" s="203"/>
      <c r="J585" s="203"/>
    </row>
    <row r="586">
      <c r="A586" s="206"/>
      <c r="B586" s="206"/>
      <c r="C586" s="203"/>
      <c r="D586" s="206"/>
      <c r="E586" s="203"/>
      <c r="F586" s="203"/>
      <c r="G586" s="203"/>
      <c r="H586" s="203"/>
      <c r="I586" s="203"/>
      <c r="J586" s="203"/>
    </row>
    <row r="587">
      <c r="A587" s="206"/>
      <c r="B587" s="206"/>
      <c r="C587" s="203"/>
      <c r="D587" s="206"/>
      <c r="E587" s="203"/>
      <c r="F587" s="203"/>
      <c r="G587" s="203"/>
      <c r="H587" s="203"/>
      <c r="I587" s="203"/>
      <c r="J587" s="203"/>
    </row>
    <row r="588">
      <c r="A588" s="206"/>
      <c r="B588" s="206"/>
      <c r="C588" s="203"/>
      <c r="D588" s="206"/>
      <c r="E588" s="203"/>
      <c r="F588" s="203"/>
      <c r="G588" s="203"/>
      <c r="H588" s="203"/>
      <c r="I588" s="203"/>
      <c r="J588" s="203"/>
    </row>
    <row r="589">
      <c r="A589" s="206"/>
      <c r="B589" s="206"/>
      <c r="C589" s="203"/>
      <c r="D589" s="206"/>
      <c r="E589" s="203"/>
      <c r="F589" s="203"/>
      <c r="G589" s="203"/>
      <c r="H589" s="203"/>
      <c r="I589" s="203"/>
      <c r="J589" s="203"/>
    </row>
    <row r="590">
      <c r="A590" s="206"/>
      <c r="B590" s="206"/>
      <c r="C590" s="203"/>
      <c r="D590" s="206"/>
      <c r="E590" s="203"/>
      <c r="F590" s="203"/>
      <c r="G590" s="203"/>
      <c r="H590" s="203"/>
      <c r="I590" s="203"/>
      <c r="J590" s="203"/>
    </row>
    <row r="591">
      <c r="A591" s="206"/>
      <c r="B591" s="206"/>
      <c r="C591" s="203"/>
      <c r="D591" s="206"/>
      <c r="E591" s="203"/>
      <c r="F591" s="203"/>
      <c r="G591" s="203"/>
      <c r="H591" s="203"/>
      <c r="I591" s="203"/>
      <c r="J591" s="203"/>
    </row>
    <row r="592">
      <c r="A592" s="206"/>
      <c r="B592" s="206"/>
      <c r="C592" s="203"/>
      <c r="D592" s="206"/>
      <c r="E592" s="203"/>
      <c r="F592" s="203"/>
      <c r="G592" s="203"/>
      <c r="H592" s="203"/>
      <c r="I592" s="203"/>
      <c r="J592" s="203"/>
    </row>
    <row r="593">
      <c r="A593" s="206"/>
      <c r="B593" s="206"/>
      <c r="C593" s="203"/>
      <c r="D593" s="206"/>
      <c r="E593" s="203"/>
      <c r="F593" s="203"/>
      <c r="G593" s="203"/>
      <c r="H593" s="203"/>
      <c r="I593" s="203"/>
      <c r="J593" s="203"/>
    </row>
    <row r="594">
      <c r="A594" s="206"/>
      <c r="B594" s="206"/>
      <c r="C594" s="203"/>
      <c r="D594" s="206"/>
      <c r="E594" s="203"/>
      <c r="F594" s="203"/>
      <c r="G594" s="203"/>
      <c r="H594" s="203"/>
      <c r="I594" s="203"/>
      <c r="J594" s="203"/>
    </row>
    <row r="595">
      <c r="A595" s="206"/>
      <c r="B595" s="206"/>
      <c r="C595" s="203"/>
      <c r="D595" s="206"/>
      <c r="E595" s="203"/>
      <c r="F595" s="203"/>
      <c r="G595" s="203"/>
      <c r="H595" s="203"/>
      <c r="I595" s="203"/>
      <c r="J595" s="203"/>
    </row>
    <row r="596">
      <c r="A596" s="206"/>
      <c r="B596" s="206"/>
      <c r="C596" s="203"/>
      <c r="D596" s="206"/>
      <c r="E596" s="203"/>
      <c r="F596" s="203"/>
      <c r="G596" s="203"/>
      <c r="H596" s="203"/>
      <c r="I596" s="203"/>
      <c r="J596" s="203"/>
    </row>
    <row r="597">
      <c r="A597" s="206"/>
      <c r="B597" s="206"/>
      <c r="C597" s="203"/>
      <c r="D597" s="206"/>
      <c r="E597" s="203"/>
      <c r="F597" s="203"/>
      <c r="G597" s="203"/>
      <c r="H597" s="203"/>
      <c r="I597" s="203"/>
      <c r="J597" s="203"/>
    </row>
    <row r="598">
      <c r="A598" s="206"/>
      <c r="B598" s="206"/>
      <c r="C598" s="203"/>
      <c r="D598" s="206"/>
      <c r="E598" s="203"/>
      <c r="F598" s="203"/>
      <c r="G598" s="203"/>
      <c r="H598" s="203"/>
      <c r="I598" s="203"/>
      <c r="J598" s="203"/>
    </row>
    <row r="599">
      <c r="A599" s="206"/>
      <c r="B599" s="206"/>
      <c r="C599" s="203"/>
      <c r="D599" s="206"/>
      <c r="E599" s="203"/>
      <c r="F599" s="203"/>
      <c r="G599" s="203"/>
      <c r="H599" s="203"/>
      <c r="I599" s="203"/>
      <c r="J599" s="203"/>
    </row>
    <row r="600">
      <c r="A600" s="206"/>
      <c r="B600" s="206"/>
      <c r="C600" s="203"/>
      <c r="D600" s="206"/>
      <c r="E600" s="203"/>
      <c r="F600" s="203"/>
      <c r="G600" s="203"/>
      <c r="H600" s="203"/>
      <c r="I600" s="203"/>
      <c r="J600" s="203"/>
    </row>
    <row r="601">
      <c r="A601" s="206"/>
      <c r="B601" s="206"/>
      <c r="C601" s="203"/>
      <c r="D601" s="206"/>
      <c r="E601" s="203"/>
      <c r="F601" s="203"/>
      <c r="G601" s="203"/>
      <c r="H601" s="203"/>
      <c r="I601" s="203"/>
      <c r="J601" s="203"/>
    </row>
    <row r="602">
      <c r="A602" s="206"/>
      <c r="B602" s="206"/>
      <c r="C602" s="203"/>
      <c r="D602" s="206"/>
      <c r="E602" s="203"/>
      <c r="F602" s="203"/>
      <c r="G602" s="203"/>
      <c r="H602" s="203"/>
      <c r="I602" s="203"/>
      <c r="J602" s="203"/>
    </row>
    <row r="603">
      <c r="A603" s="206"/>
      <c r="B603" s="206"/>
      <c r="C603" s="203"/>
      <c r="D603" s="206"/>
      <c r="E603" s="203"/>
      <c r="F603" s="203"/>
      <c r="G603" s="203"/>
      <c r="H603" s="203"/>
      <c r="I603" s="203"/>
      <c r="J603" s="203"/>
    </row>
    <row r="604">
      <c r="A604" s="206"/>
      <c r="B604" s="206"/>
      <c r="C604" s="203"/>
      <c r="D604" s="206"/>
      <c r="E604" s="203"/>
      <c r="F604" s="203"/>
      <c r="G604" s="203"/>
      <c r="H604" s="203"/>
      <c r="I604" s="203"/>
      <c r="J604" s="203"/>
    </row>
    <row r="605">
      <c r="A605" s="206"/>
      <c r="B605" s="206"/>
      <c r="C605" s="203"/>
      <c r="D605" s="206"/>
      <c r="E605" s="203"/>
      <c r="F605" s="203"/>
      <c r="G605" s="203"/>
      <c r="H605" s="203"/>
      <c r="I605" s="203"/>
      <c r="J605" s="203"/>
    </row>
    <row r="606">
      <c r="A606" s="206"/>
      <c r="B606" s="206"/>
      <c r="C606" s="203"/>
      <c r="D606" s="206"/>
      <c r="E606" s="203"/>
      <c r="F606" s="203"/>
      <c r="G606" s="203"/>
      <c r="H606" s="203"/>
      <c r="I606" s="203"/>
      <c r="J606" s="203"/>
    </row>
    <row r="607">
      <c r="A607" s="206"/>
      <c r="B607" s="206"/>
      <c r="C607" s="203"/>
      <c r="D607" s="206"/>
      <c r="E607" s="203"/>
      <c r="F607" s="203"/>
      <c r="G607" s="203"/>
      <c r="H607" s="203"/>
      <c r="I607" s="203"/>
      <c r="J607" s="203"/>
    </row>
    <row r="608">
      <c r="A608" s="206"/>
      <c r="B608" s="206"/>
      <c r="C608" s="203"/>
      <c r="D608" s="206"/>
      <c r="E608" s="203"/>
      <c r="F608" s="203"/>
      <c r="G608" s="203"/>
      <c r="H608" s="203"/>
      <c r="I608" s="203"/>
      <c r="J608" s="203"/>
    </row>
    <row r="609">
      <c r="A609" s="206"/>
      <c r="B609" s="206"/>
      <c r="C609" s="203"/>
      <c r="D609" s="206"/>
      <c r="E609" s="203"/>
      <c r="F609" s="203"/>
      <c r="G609" s="203"/>
      <c r="H609" s="203"/>
      <c r="I609" s="203"/>
      <c r="J609" s="203"/>
    </row>
    <row r="610">
      <c r="A610" s="206"/>
      <c r="B610" s="206"/>
      <c r="C610" s="203"/>
      <c r="D610" s="206"/>
      <c r="E610" s="203"/>
      <c r="F610" s="203"/>
      <c r="G610" s="203"/>
      <c r="H610" s="203"/>
      <c r="I610" s="203"/>
      <c r="J610" s="203"/>
    </row>
    <row r="611">
      <c r="A611" s="206"/>
      <c r="B611" s="206"/>
      <c r="C611" s="203"/>
      <c r="D611" s="206"/>
      <c r="E611" s="203"/>
      <c r="F611" s="203"/>
      <c r="G611" s="203"/>
      <c r="H611" s="203"/>
      <c r="I611" s="203"/>
      <c r="J611" s="203"/>
    </row>
    <row r="612">
      <c r="A612" s="206"/>
      <c r="B612" s="206"/>
      <c r="C612" s="203"/>
      <c r="D612" s="206"/>
      <c r="E612" s="203"/>
      <c r="F612" s="203"/>
      <c r="G612" s="203"/>
      <c r="H612" s="203"/>
      <c r="I612" s="203"/>
      <c r="J612" s="203"/>
    </row>
    <row r="613">
      <c r="A613" s="206"/>
      <c r="B613" s="206"/>
      <c r="C613" s="203"/>
      <c r="D613" s="206"/>
      <c r="E613" s="203"/>
      <c r="F613" s="203"/>
      <c r="G613" s="203"/>
      <c r="H613" s="203"/>
      <c r="I613" s="203"/>
      <c r="J613" s="203"/>
    </row>
    <row r="614">
      <c r="A614" s="206"/>
      <c r="B614" s="206"/>
      <c r="C614" s="203"/>
      <c r="D614" s="206"/>
      <c r="E614" s="203"/>
      <c r="F614" s="203"/>
      <c r="G614" s="203"/>
      <c r="H614" s="203"/>
      <c r="I614" s="203"/>
      <c r="J614" s="203"/>
    </row>
    <row r="615">
      <c r="A615" s="206"/>
      <c r="B615" s="206"/>
      <c r="C615" s="203"/>
      <c r="D615" s="206"/>
      <c r="E615" s="203"/>
      <c r="F615" s="203"/>
      <c r="G615" s="203"/>
      <c r="H615" s="203"/>
      <c r="I615" s="203"/>
      <c r="J615" s="203"/>
    </row>
    <row r="616">
      <c r="A616" s="206"/>
      <c r="B616" s="206"/>
      <c r="C616" s="203"/>
      <c r="D616" s="206"/>
      <c r="E616" s="203"/>
      <c r="F616" s="203"/>
      <c r="G616" s="203"/>
      <c r="H616" s="203"/>
      <c r="I616" s="203"/>
      <c r="J616" s="203"/>
    </row>
    <row r="617">
      <c r="A617" s="206"/>
      <c r="B617" s="206"/>
      <c r="C617" s="203"/>
      <c r="D617" s="206"/>
      <c r="E617" s="203"/>
      <c r="F617" s="203"/>
      <c r="G617" s="203"/>
      <c r="H617" s="203"/>
      <c r="I617" s="203"/>
      <c r="J617" s="203"/>
    </row>
    <row r="618">
      <c r="A618" s="206"/>
      <c r="B618" s="206"/>
      <c r="C618" s="203"/>
      <c r="D618" s="206"/>
      <c r="E618" s="203"/>
      <c r="F618" s="203"/>
      <c r="G618" s="203"/>
      <c r="H618" s="203"/>
      <c r="I618" s="203"/>
      <c r="J618" s="203"/>
    </row>
    <row r="619">
      <c r="A619" s="206"/>
      <c r="B619" s="206"/>
      <c r="C619" s="203"/>
      <c r="D619" s="206"/>
      <c r="E619" s="203"/>
      <c r="F619" s="203"/>
      <c r="G619" s="203"/>
      <c r="H619" s="203"/>
      <c r="I619" s="203"/>
      <c r="J619" s="203"/>
    </row>
    <row r="620">
      <c r="A620" s="206"/>
      <c r="B620" s="206"/>
      <c r="C620" s="203"/>
      <c r="D620" s="206"/>
      <c r="E620" s="203"/>
      <c r="F620" s="203"/>
      <c r="G620" s="203"/>
      <c r="H620" s="203"/>
      <c r="I620" s="203"/>
      <c r="J620" s="203"/>
    </row>
    <row r="621">
      <c r="A621" s="206"/>
      <c r="B621" s="206"/>
      <c r="C621" s="203"/>
      <c r="D621" s="206"/>
      <c r="E621" s="203"/>
      <c r="F621" s="203"/>
      <c r="G621" s="203"/>
      <c r="H621" s="203"/>
      <c r="I621" s="203"/>
      <c r="J621" s="203"/>
    </row>
    <row r="622">
      <c r="A622" s="206"/>
      <c r="B622" s="206"/>
      <c r="C622" s="203"/>
      <c r="D622" s="206"/>
      <c r="E622" s="203"/>
      <c r="F622" s="203"/>
      <c r="G622" s="203"/>
      <c r="H622" s="203"/>
      <c r="I622" s="203"/>
      <c r="J622" s="203"/>
    </row>
    <row r="623">
      <c r="A623" s="206"/>
      <c r="B623" s="206"/>
      <c r="C623" s="203"/>
      <c r="D623" s="206"/>
      <c r="E623" s="203"/>
      <c r="F623" s="203"/>
      <c r="G623" s="203"/>
      <c r="H623" s="203"/>
      <c r="I623" s="203"/>
      <c r="J623" s="203"/>
    </row>
    <row r="624">
      <c r="A624" s="206"/>
      <c r="B624" s="206"/>
      <c r="C624" s="203"/>
      <c r="D624" s="206"/>
      <c r="E624" s="203"/>
      <c r="F624" s="203"/>
      <c r="G624" s="203"/>
      <c r="H624" s="203"/>
      <c r="I624" s="203"/>
      <c r="J624" s="203"/>
    </row>
    <row r="625">
      <c r="A625" s="206"/>
      <c r="B625" s="206"/>
      <c r="C625" s="203"/>
      <c r="D625" s="206"/>
      <c r="E625" s="203"/>
      <c r="F625" s="203"/>
      <c r="G625" s="203"/>
      <c r="H625" s="203"/>
      <c r="I625" s="203"/>
      <c r="J625" s="203"/>
    </row>
    <row r="626">
      <c r="A626" s="206"/>
      <c r="B626" s="206"/>
      <c r="C626" s="203"/>
      <c r="D626" s="206"/>
      <c r="E626" s="203"/>
      <c r="F626" s="203"/>
      <c r="G626" s="203"/>
      <c r="H626" s="203"/>
      <c r="I626" s="203"/>
      <c r="J626" s="203"/>
    </row>
    <row r="627">
      <c r="A627" s="206"/>
      <c r="B627" s="206"/>
      <c r="C627" s="203"/>
      <c r="D627" s="206"/>
      <c r="E627" s="203"/>
      <c r="F627" s="203"/>
      <c r="G627" s="203"/>
      <c r="H627" s="203"/>
      <c r="I627" s="203"/>
      <c r="J627" s="203"/>
    </row>
    <row r="628">
      <c r="A628" s="206"/>
      <c r="B628" s="206"/>
      <c r="C628" s="203"/>
      <c r="D628" s="206"/>
      <c r="E628" s="203"/>
      <c r="F628" s="203"/>
      <c r="G628" s="203"/>
      <c r="H628" s="203"/>
      <c r="I628" s="203"/>
      <c r="J628" s="203"/>
    </row>
    <row r="629">
      <c r="A629" s="206"/>
      <c r="B629" s="206"/>
      <c r="C629" s="203"/>
      <c r="D629" s="206"/>
      <c r="E629" s="203"/>
      <c r="F629" s="203"/>
      <c r="G629" s="203"/>
      <c r="H629" s="203"/>
      <c r="I629" s="203"/>
      <c r="J629" s="203"/>
    </row>
    <row r="630">
      <c r="A630" s="206"/>
      <c r="B630" s="206"/>
      <c r="C630" s="203"/>
      <c r="D630" s="206"/>
      <c r="E630" s="203"/>
      <c r="F630" s="203"/>
      <c r="G630" s="203"/>
      <c r="H630" s="203"/>
      <c r="I630" s="203"/>
      <c r="J630" s="203"/>
    </row>
    <row r="631">
      <c r="A631" s="206"/>
      <c r="B631" s="206"/>
      <c r="C631" s="203"/>
      <c r="D631" s="206"/>
      <c r="E631" s="203"/>
      <c r="F631" s="203"/>
      <c r="G631" s="203"/>
      <c r="H631" s="203"/>
      <c r="I631" s="203"/>
      <c r="J631" s="203"/>
    </row>
    <row r="632">
      <c r="A632" s="206"/>
      <c r="B632" s="206"/>
      <c r="C632" s="203"/>
      <c r="D632" s="206"/>
      <c r="E632" s="203"/>
      <c r="F632" s="203"/>
      <c r="G632" s="203"/>
      <c r="H632" s="203"/>
      <c r="I632" s="203"/>
      <c r="J632" s="203"/>
    </row>
    <row r="633">
      <c r="A633" s="206"/>
      <c r="B633" s="206"/>
      <c r="C633" s="203"/>
      <c r="D633" s="206"/>
      <c r="E633" s="203"/>
      <c r="F633" s="203"/>
      <c r="G633" s="203"/>
      <c r="H633" s="203"/>
      <c r="I633" s="203"/>
      <c r="J633" s="203"/>
    </row>
    <row r="634">
      <c r="A634" s="206"/>
      <c r="B634" s="206"/>
      <c r="C634" s="203"/>
      <c r="D634" s="206"/>
      <c r="E634" s="203"/>
      <c r="F634" s="203"/>
      <c r="G634" s="203"/>
      <c r="H634" s="203"/>
      <c r="I634" s="203"/>
      <c r="J634" s="203"/>
    </row>
    <row r="635">
      <c r="A635" s="206"/>
      <c r="B635" s="206"/>
      <c r="C635" s="203"/>
      <c r="D635" s="206"/>
      <c r="E635" s="203"/>
      <c r="F635" s="203"/>
      <c r="G635" s="203"/>
      <c r="H635" s="203"/>
      <c r="I635" s="203"/>
      <c r="J635" s="203"/>
    </row>
    <row r="636">
      <c r="A636" s="206"/>
      <c r="B636" s="206"/>
      <c r="C636" s="203"/>
      <c r="D636" s="206"/>
      <c r="E636" s="203"/>
      <c r="F636" s="203"/>
      <c r="G636" s="203"/>
      <c r="H636" s="203"/>
      <c r="I636" s="203"/>
      <c r="J636" s="203"/>
    </row>
    <row r="637">
      <c r="A637" s="206"/>
      <c r="B637" s="206"/>
      <c r="C637" s="203"/>
      <c r="D637" s="206"/>
      <c r="E637" s="203"/>
      <c r="F637" s="203"/>
      <c r="G637" s="203"/>
      <c r="H637" s="203"/>
      <c r="I637" s="203"/>
      <c r="J637" s="203"/>
    </row>
    <row r="638">
      <c r="A638" s="206"/>
      <c r="B638" s="206"/>
      <c r="C638" s="203"/>
      <c r="D638" s="206"/>
      <c r="E638" s="203"/>
      <c r="F638" s="203"/>
      <c r="G638" s="203"/>
      <c r="H638" s="203"/>
      <c r="I638" s="203"/>
      <c r="J638" s="203"/>
    </row>
    <row r="639">
      <c r="A639" s="206"/>
      <c r="B639" s="206"/>
      <c r="C639" s="203"/>
      <c r="D639" s="206"/>
      <c r="E639" s="203"/>
      <c r="F639" s="203"/>
      <c r="G639" s="203"/>
      <c r="H639" s="203"/>
      <c r="I639" s="203"/>
      <c r="J639" s="203"/>
    </row>
    <row r="640">
      <c r="A640" s="206"/>
      <c r="B640" s="206"/>
      <c r="C640" s="203"/>
      <c r="D640" s="206"/>
      <c r="E640" s="203"/>
      <c r="F640" s="203"/>
      <c r="G640" s="203"/>
      <c r="H640" s="203"/>
      <c r="I640" s="203"/>
      <c r="J640" s="203"/>
    </row>
    <row r="641">
      <c r="A641" s="206"/>
      <c r="B641" s="206"/>
      <c r="C641" s="203"/>
      <c r="D641" s="206"/>
      <c r="E641" s="203"/>
      <c r="F641" s="203"/>
      <c r="G641" s="203"/>
      <c r="H641" s="203"/>
      <c r="I641" s="203"/>
      <c r="J641" s="203"/>
    </row>
    <row r="642">
      <c r="A642" s="206"/>
      <c r="B642" s="206"/>
      <c r="C642" s="203"/>
      <c r="D642" s="206"/>
      <c r="E642" s="203"/>
      <c r="F642" s="203"/>
      <c r="G642" s="203"/>
      <c r="H642" s="203"/>
      <c r="I642" s="203"/>
      <c r="J642" s="203"/>
    </row>
    <row r="643">
      <c r="A643" s="206"/>
      <c r="B643" s="206"/>
      <c r="C643" s="203"/>
      <c r="D643" s="206"/>
      <c r="E643" s="203"/>
      <c r="F643" s="203"/>
      <c r="G643" s="203"/>
      <c r="H643" s="203"/>
      <c r="I643" s="203"/>
      <c r="J643" s="203"/>
    </row>
    <row r="644">
      <c r="A644" s="206"/>
      <c r="B644" s="206"/>
      <c r="C644" s="203"/>
      <c r="D644" s="206"/>
      <c r="E644" s="203"/>
      <c r="F644" s="203"/>
      <c r="G644" s="203"/>
      <c r="H644" s="203"/>
      <c r="I644" s="203"/>
      <c r="J644" s="203"/>
    </row>
    <row r="645">
      <c r="A645" s="206"/>
      <c r="B645" s="206"/>
      <c r="C645" s="203"/>
      <c r="D645" s="206"/>
      <c r="E645" s="203"/>
      <c r="F645" s="203"/>
      <c r="G645" s="203"/>
      <c r="H645" s="203"/>
      <c r="I645" s="203"/>
      <c r="J645" s="203"/>
    </row>
    <row r="646">
      <c r="A646" s="206"/>
      <c r="B646" s="206"/>
      <c r="C646" s="203"/>
      <c r="D646" s="206"/>
      <c r="E646" s="203"/>
      <c r="F646" s="203"/>
      <c r="G646" s="203"/>
      <c r="H646" s="203"/>
      <c r="I646" s="203"/>
      <c r="J646" s="203"/>
    </row>
    <row r="647">
      <c r="A647" s="206"/>
      <c r="B647" s="206"/>
      <c r="C647" s="203"/>
      <c r="D647" s="206"/>
      <c r="E647" s="203"/>
      <c r="F647" s="203"/>
      <c r="G647" s="203"/>
      <c r="H647" s="203"/>
      <c r="I647" s="203"/>
      <c r="J647" s="203"/>
    </row>
    <row r="648">
      <c r="A648" s="206"/>
      <c r="B648" s="206"/>
      <c r="C648" s="203"/>
      <c r="D648" s="206"/>
      <c r="E648" s="203"/>
      <c r="F648" s="203"/>
      <c r="G648" s="203"/>
      <c r="H648" s="203"/>
      <c r="I648" s="203"/>
      <c r="J648" s="203"/>
    </row>
    <row r="649">
      <c r="A649" s="206"/>
      <c r="B649" s="206"/>
      <c r="C649" s="203"/>
      <c r="D649" s="206"/>
      <c r="E649" s="203"/>
      <c r="F649" s="203"/>
      <c r="G649" s="203"/>
      <c r="H649" s="203"/>
      <c r="I649" s="203"/>
      <c r="J649" s="203"/>
    </row>
    <row r="650">
      <c r="A650" s="206"/>
      <c r="B650" s="206"/>
      <c r="C650" s="203"/>
      <c r="D650" s="206"/>
      <c r="E650" s="203"/>
      <c r="F650" s="203"/>
      <c r="G650" s="203"/>
      <c r="H650" s="203"/>
      <c r="I650" s="203"/>
      <c r="J650" s="203"/>
    </row>
    <row r="651">
      <c r="A651" s="206"/>
      <c r="B651" s="206"/>
      <c r="C651" s="203"/>
      <c r="D651" s="206"/>
      <c r="E651" s="203"/>
      <c r="F651" s="203"/>
      <c r="G651" s="203"/>
      <c r="H651" s="203"/>
      <c r="I651" s="203"/>
      <c r="J651" s="203"/>
    </row>
    <row r="652">
      <c r="A652" s="206"/>
      <c r="B652" s="206"/>
      <c r="C652" s="203"/>
      <c r="D652" s="206"/>
      <c r="E652" s="203"/>
      <c r="F652" s="203"/>
      <c r="G652" s="203"/>
      <c r="H652" s="203"/>
      <c r="I652" s="203"/>
      <c r="J652" s="203"/>
    </row>
    <row r="653">
      <c r="A653" s="206"/>
      <c r="B653" s="206"/>
      <c r="C653" s="203"/>
      <c r="D653" s="206"/>
      <c r="E653" s="203"/>
      <c r="F653" s="203"/>
      <c r="G653" s="203"/>
      <c r="H653" s="203"/>
      <c r="I653" s="203"/>
      <c r="J653" s="203"/>
    </row>
    <row r="654">
      <c r="A654" s="206"/>
      <c r="B654" s="206"/>
      <c r="C654" s="203"/>
      <c r="D654" s="206"/>
      <c r="E654" s="203"/>
      <c r="F654" s="203"/>
      <c r="G654" s="203"/>
      <c r="H654" s="203"/>
      <c r="I654" s="203"/>
      <c r="J654" s="203"/>
    </row>
    <row r="655">
      <c r="A655" s="206"/>
      <c r="B655" s="206"/>
      <c r="C655" s="203"/>
      <c r="D655" s="206"/>
      <c r="E655" s="203"/>
      <c r="F655" s="203"/>
      <c r="G655" s="203"/>
      <c r="H655" s="203"/>
      <c r="I655" s="203"/>
      <c r="J655" s="203"/>
    </row>
    <row r="656">
      <c r="A656" s="206"/>
      <c r="B656" s="206"/>
      <c r="C656" s="203"/>
      <c r="D656" s="206"/>
      <c r="E656" s="203"/>
      <c r="F656" s="203"/>
      <c r="G656" s="203"/>
      <c r="H656" s="203"/>
      <c r="I656" s="203"/>
      <c r="J656" s="203"/>
    </row>
    <row r="657">
      <c r="A657" s="206"/>
      <c r="B657" s="206"/>
      <c r="C657" s="203"/>
      <c r="D657" s="206"/>
      <c r="E657" s="203"/>
      <c r="F657" s="203"/>
      <c r="G657" s="203"/>
      <c r="H657" s="203"/>
      <c r="I657" s="203"/>
      <c r="J657" s="203"/>
    </row>
    <row r="658">
      <c r="A658" s="206"/>
      <c r="B658" s="206"/>
      <c r="C658" s="203"/>
      <c r="D658" s="206"/>
      <c r="E658" s="203"/>
      <c r="F658" s="203"/>
      <c r="G658" s="203"/>
      <c r="H658" s="203"/>
      <c r="I658" s="203"/>
      <c r="J658" s="203"/>
    </row>
    <row r="659">
      <c r="A659" s="206"/>
      <c r="B659" s="206"/>
      <c r="C659" s="203"/>
      <c r="D659" s="206"/>
      <c r="E659" s="203"/>
      <c r="F659" s="203"/>
      <c r="G659" s="203"/>
      <c r="H659" s="203"/>
      <c r="I659" s="203"/>
      <c r="J659" s="203"/>
    </row>
    <row r="660">
      <c r="A660" s="206"/>
      <c r="B660" s="206"/>
      <c r="C660" s="203"/>
      <c r="D660" s="206"/>
      <c r="E660" s="203"/>
      <c r="F660" s="203"/>
      <c r="G660" s="203"/>
      <c r="H660" s="203"/>
      <c r="I660" s="203"/>
      <c r="J660" s="203"/>
    </row>
    <row r="661">
      <c r="A661" s="206"/>
      <c r="B661" s="206"/>
      <c r="C661" s="203"/>
      <c r="D661" s="206"/>
      <c r="E661" s="203"/>
      <c r="F661" s="203"/>
      <c r="G661" s="203"/>
      <c r="H661" s="203"/>
      <c r="I661" s="203"/>
      <c r="J661" s="203"/>
    </row>
    <row r="662">
      <c r="A662" s="206"/>
      <c r="B662" s="206"/>
      <c r="C662" s="203"/>
      <c r="D662" s="206"/>
      <c r="E662" s="203"/>
      <c r="F662" s="203"/>
      <c r="G662" s="203"/>
      <c r="H662" s="203"/>
      <c r="I662" s="203"/>
      <c r="J662" s="203"/>
    </row>
    <row r="663">
      <c r="A663" s="206"/>
      <c r="B663" s="206"/>
      <c r="C663" s="203"/>
      <c r="D663" s="206"/>
      <c r="E663" s="203"/>
      <c r="F663" s="203"/>
      <c r="G663" s="203"/>
      <c r="H663" s="203"/>
      <c r="I663" s="203"/>
      <c r="J663" s="203"/>
    </row>
    <row r="664">
      <c r="A664" s="206"/>
      <c r="B664" s="206"/>
      <c r="C664" s="203"/>
      <c r="D664" s="206"/>
      <c r="E664" s="203"/>
      <c r="F664" s="203"/>
      <c r="G664" s="203"/>
      <c r="H664" s="203"/>
      <c r="I664" s="203"/>
      <c r="J664" s="203"/>
    </row>
    <row r="665">
      <c r="A665" s="206"/>
      <c r="B665" s="206"/>
      <c r="C665" s="203"/>
      <c r="D665" s="206"/>
      <c r="E665" s="203"/>
      <c r="F665" s="203"/>
      <c r="G665" s="203"/>
      <c r="H665" s="203"/>
      <c r="I665" s="203"/>
      <c r="J665" s="203"/>
    </row>
    <row r="666">
      <c r="A666" s="206"/>
      <c r="B666" s="206"/>
      <c r="C666" s="203"/>
      <c r="D666" s="206"/>
      <c r="E666" s="203"/>
      <c r="F666" s="203"/>
      <c r="G666" s="203"/>
      <c r="H666" s="203"/>
      <c r="I666" s="203"/>
      <c r="J666" s="203"/>
    </row>
    <row r="667">
      <c r="A667" s="206"/>
      <c r="B667" s="206"/>
      <c r="C667" s="203"/>
      <c r="D667" s="206"/>
      <c r="E667" s="203"/>
      <c r="F667" s="203"/>
      <c r="G667" s="203"/>
      <c r="H667" s="203"/>
      <c r="I667" s="203"/>
      <c r="J667" s="203"/>
    </row>
    <row r="668">
      <c r="A668" s="206"/>
      <c r="B668" s="206"/>
      <c r="C668" s="203"/>
      <c r="D668" s="206"/>
      <c r="E668" s="203"/>
      <c r="F668" s="203"/>
      <c r="G668" s="203"/>
      <c r="H668" s="203"/>
      <c r="I668" s="203"/>
      <c r="J668" s="203"/>
    </row>
    <row r="669">
      <c r="A669" s="206"/>
      <c r="B669" s="206"/>
      <c r="C669" s="203"/>
      <c r="D669" s="206"/>
      <c r="E669" s="203"/>
      <c r="F669" s="203"/>
      <c r="G669" s="203"/>
      <c r="H669" s="203"/>
      <c r="I669" s="203"/>
      <c r="J669" s="203"/>
    </row>
    <row r="670">
      <c r="A670" s="206"/>
      <c r="B670" s="206"/>
      <c r="C670" s="203"/>
      <c r="D670" s="206"/>
      <c r="E670" s="203"/>
      <c r="F670" s="203"/>
      <c r="G670" s="203"/>
      <c r="H670" s="203"/>
      <c r="I670" s="203"/>
      <c r="J670" s="203"/>
    </row>
    <row r="671">
      <c r="A671" s="206"/>
      <c r="B671" s="206"/>
      <c r="C671" s="203"/>
      <c r="D671" s="206"/>
      <c r="E671" s="203"/>
      <c r="F671" s="203"/>
      <c r="G671" s="203"/>
      <c r="H671" s="203"/>
      <c r="I671" s="203"/>
      <c r="J671" s="203"/>
    </row>
    <row r="672">
      <c r="A672" s="206"/>
      <c r="B672" s="206"/>
      <c r="C672" s="203"/>
      <c r="D672" s="206"/>
      <c r="E672" s="203"/>
      <c r="F672" s="203"/>
      <c r="G672" s="203"/>
      <c r="H672" s="203"/>
      <c r="I672" s="203"/>
      <c r="J672" s="203"/>
    </row>
    <row r="673">
      <c r="A673" s="206"/>
      <c r="B673" s="206"/>
      <c r="C673" s="203"/>
      <c r="D673" s="206"/>
      <c r="E673" s="203"/>
      <c r="F673" s="203"/>
      <c r="G673" s="203"/>
      <c r="H673" s="203"/>
      <c r="I673" s="203"/>
      <c r="J673" s="203"/>
    </row>
    <row r="674">
      <c r="A674" s="206"/>
      <c r="B674" s="206"/>
      <c r="C674" s="203"/>
      <c r="D674" s="206"/>
      <c r="E674" s="203"/>
      <c r="F674" s="203"/>
      <c r="G674" s="203"/>
      <c r="H674" s="203"/>
      <c r="I674" s="203"/>
      <c r="J674" s="203"/>
    </row>
    <row r="675">
      <c r="A675" s="206"/>
      <c r="B675" s="206"/>
      <c r="C675" s="203"/>
      <c r="D675" s="206"/>
      <c r="E675" s="203"/>
      <c r="F675" s="203"/>
      <c r="G675" s="203"/>
      <c r="H675" s="203"/>
      <c r="I675" s="203"/>
      <c r="J675" s="203"/>
    </row>
    <row r="676">
      <c r="A676" s="206"/>
      <c r="B676" s="206"/>
      <c r="C676" s="203"/>
      <c r="D676" s="206"/>
      <c r="E676" s="203"/>
      <c r="F676" s="203"/>
      <c r="G676" s="203"/>
      <c r="H676" s="203"/>
      <c r="I676" s="203"/>
      <c r="J676" s="203"/>
    </row>
    <row r="677">
      <c r="A677" s="206"/>
      <c r="B677" s="206"/>
      <c r="C677" s="203"/>
      <c r="D677" s="206"/>
      <c r="E677" s="203"/>
      <c r="F677" s="203"/>
      <c r="G677" s="203"/>
      <c r="H677" s="203"/>
      <c r="I677" s="203"/>
      <c r="J677" s="203"/>
    </row>
    <row r="678">
      <c r="A678" s="206"/>
      <c r="B678" s="206"/>
      <c r="C678" s="203"/>
      <c r="D678" s="206"/>
      <c r="E678" s="203"/>
      <c r="F678" s="203"/>
      <c r="G678" s="203"/>
      <c r="H678" s="203"/>
      <c r="I678" s="203"/>
      <c r="J678" s="203"/>
    </row>
    <row r="679">
      <c r="A679" s="206"/>
      <c r="B679" s="206"/>
      <c r="C679" s="203"/>
      <c r="D679" s="206"/>
      <c r="E679" s="203"/>
      <c r="F679" s="203"/>
      <c r="G679" s="203"/>
      <c r="H679" s="203"/>
      <c r="I679" s="203"/>
      <c r="J679" s="203"/>
    </row>
    <row r="680">
      <c r="A680" s="206"/>
      <c r="B680" s="206"/>
      <c r="C680" s="203"/>
      <c r="D680" s="206"/>
      <c r="E680" s="203"/>
      <c r="F680" s="203"/>
      <c r="G680" s="203"/>
      <c r="H680" s="203"/>
      <c r="I680" s="203"/>
      <c r="J680" s="203"/>
    </row>
    <row r="681">
      <c r="A681" s="206"/>
      <c r="B681" s="206"/>
      <c r="C681" s="203"/>
      <c r="D681" s="206"/>
      <c r="E681" s="203"/>
      <c r="F681" s="203"/>
      <c r="G681" s="203"/>
      <c r="H681" s="203"/>
      <c r="I681" s="203"/>
      <c r="J681" s="203"/>
    </row>
    <row r="682">
      <c r="A682" s="206"/>
      <c r="B682" s="206"/>
      <c r="C682" s="203"/>
      <c r="D682" s="206"/>
      <c r="E682" s="203"/>
      <c r="F682" s="203"/>
      <c r="G682" s="203"/>
      <c r="H682" s="203"/>
      <c r="I682" s="203"/>
      <c r="J682" s="203"/>
    </row>
    <row r="683">
      <c r="A683" s="206"/>
      <c r="B683" s="206"/>
      <c r="C683" s="203"/>
      <c r="D683" s="206"/>
      <c r="E683" s="203"/>
      <c r="F683" s="203"/>
      <c r="G683" s="203"/>
      <c r="H683" s="203"/>
      <c r="I683" s="203"/>
      <c r="J683" s="203"/>
    </row>
    <row r="684">
      <c r="A684" s="206"/>
      <c r="B684" s="206"/>
      <c r="C684" s="203"/>
      <c r="D684" s="206"/>
      <c r="E684" s="203"/>
      <c r="F684" s="203"/>
      <c r="G684" s="203"/>
      <c r="H684" s="203"/>
      <c r="I684" s="203"/>
      <c r="J684" s="203"/>
    </row>
    <row r="685">
      <c r="A685" s="206"/>
      <c r="B685" s="206"/>
      <c r="C685" s="203"/>
      <c r="D685" s="206"/>
      <c r="E685" s="203"/>
      <c r="F685" s="203"/>
      <c r="G685" s="203"/>
      <c r="H685" s="203"/>
      <c r="I685" s="203"/>
      <c r="J685" s="203"/>
    </row>
    <row r="686">
      <c r="A686" s="206"/>
      <c r="B686" s="206"/>
      <c r="C686" s="203"/>
      <c r="D686" s="206"/>
      <c r="E686" s="203"/>
      <c r="F686" s="203"/>
      <c r="G686" s="203"/>
      <c r="H686" s="203"/>
      <c r="I686" s="203"/>
      <c r="J686" s="203"/>
    </row>
    <row r="687">
      <c r="A687" s="206"/>
      <c r="B687" s="206"/>
      <c r="C687" s="203"/>
      <c r="D687" s="206"/>
      <c r="E687" s="203"/>
      <c r="F687" s="203"/>
      <c r="G687" s="203"/>
      <c r="H687" s="203"/>
      <c r="I687" s="203"/>
      <c r="J687" s="203"/>
    </row>
    <row r="688">
      <c r="A688" s="206"/>
      <c r="B688" s="206"/>
      <c r="C688" s="203"/>
      <c r="D688" s="206"/>
      <c r="E688" s="203"/>
      <c r="F688" s="203"/>
      <c r="G688" s="203"/>
      <c r="H688" s="203"/>
      <c r="I688" s="203"/>
      <c r="J688" s="203"/>
    </row>
    <row r="689">
      <c r="A689" s="206"/>
      <c r="B689" s="206"/>
      <c r="C689" s="203"/>
      <c r="D689" s="206"/>
      <c r="E689" s="203"/>
      <c r="F689" s="203"/>
      <c r="G689" s="203"/>
      <c r="H689" s="203"/>
      <c r="I689" s="203"/>
      <c r="J689" s="203"/>
    </row>
    <row r="690">
      <c r="A690" s="206"/>
      <c r="B690" s="206"/>
      <c r="C690" s="203"/>
      <c r="D690" s="206"/>
      <c r="E690" s="203"/>
      <c r="F690" s="203"/>
      <c r="G690" s="203"/>
      <c r="H690" s="203"/>
      <c r="I690" s="203"/>
      <c r="J690" s="203"/>
    </row>
    <row r="691">
      <c r="A691" s="206"/>
      <c r="B691" s="206"/>
      <c r="C691" s="203"/>
      <c r="D691" s="206"/>
      <c r="E691" s="203"/>
      <c r="F691" s="203"/>
      <c r="G691" s="203"/>
      <c r="H691" s="203"/>
      <c r="I691" s="203"/>
      <c r="J691" s="203"/>
    </row>
    <row r="692">
      <c r="A692" s="206"/>
      <c r="B692" s="206"/>
      <c r="C692" s="203"/>
      <c r="D692" s="206"/>
      <c r="E692" s="203"/>
      <c r="F692" s="203"/>
      <c r="G692" s="203"/>
      <c r="H692" s="203"/>
      <c r="I692" s="203"/>
      <c r="J692" s="203"/>
    </row>
    <row r="693">
      <c r="A693" s="206"/>
      <c r="B693" s="206"/>
      <c r="C693" s="203"/>
      <c r="D693" s="206"/>
      <c r="E693" s="203"/>
      <c r="F693" s="203"/>
      <c r="G693" s="203"/>
      <c r="H693" s="203"/>
      <c r="I693" s="203"/>
      <c r="J693" s="203"/>
    </row>
    <row r="694">
      <c r="A694" s="206"/>
      <c r="B694" s="206"/>
      <c r="C694" s="203"/>
      <c r="D694" s="206"/>
      <c r="E694" s="203"/>
      <c r="F694" s="203"/>
      <c r="G694" s="203"/>
      <c r="H694" s="203"/>
      <c r="I694" s="203"/>
      <c r="J694" s="203"/>
    </row>
    <row r="695">
      <c r="A695" s="206"/>
      <c r="B695" s="206"/>
      <c r="C695" s="203"/>
      <c r="D695" s="206"/>
      <c r="E695" s="203"/>
      <c r="F695" s="203"/>
      <c r="G695" s="203"/>
      <c r="H695" s="203"/>
      <c r="I695" s="203"/>
      <c r="J695" s="203"/>
    </row>
    <row r="696">
      <c r="A696" s="206"/>
      <c r="B696" s="206"/>
      <c r="C696" s="203"/>
      <c r="D696" s="206"/>
      <c r="E696" s="203"/>
      <c r="F696" s="203"/>
      <c r="G696" s="203"/>
      <c r="H696" s="203"/>
      <c r="I696" s="203"/>
      <c r="J696" s="203"/>
    </row>
    <row r="697">
      <c r="A697" s="206"/>
      <c r="B697" s="206"/>
      <c r="C697" s="203"/>
      <c r="D697" s="206"/>
      <c r="E697" s="203"/>
      <c r="F697" s="203"/>
      <c r="G697" s="203"/>
      <c r="H697" s="203"/>
      <c r="I697" s="203"/>
      <c r="J697" s="203"/>
    </row>
    <row r="698">
      <c r="A698" s="206"/>
      <c r="B698" s="206"/>
      <c r="C698" s="203"/>
      <c r="D698" s="206"/>
      <c r="E698" s="203"/>
      <c r="F698" s="203"/>
      <c r="G698" s="203"/>
      <c r="H698" s="203"/>
      <c r="I698" s="203"/>
      <c r="J698" s="203"/>
    </row>
    <row r="699">
      <c r="A699" s="206"/>
      <c r="B699" s="206"/>
      <c r="C699" s="203"/>
      <c r="D699" s="206"/>
      <c r="E699" s="203"/>
      <c r="F699" s="203"/>
      <c r="G699" s="203"/>
      <c r="H699" s="203"/>
      <c r="I699" s="203"/>
      <c r="J699" s="203"/>
    </row>
    <row r="700">
      <c r="A700" s="206"/>
      <c r="B700" s="206"/>
      <c r="C700" s="203"/>
      <c r="D700" s="206"/>
      <c r="E700" s="203"/>
      <c r="F700" s="203"/>
      <c r="G700" s="203"/>
      <c r="H700" s="203"/>
      <c r="I700" s="203"/>
      <c r="J700" s="203"/>
    </row>
    <row r="701">
      <c r="A701" s="206"/>
      <c r="B701" s="206"/>
      <c r="C701" s="203"/>
      <c r="D701" s="206"/>
      <c r="E701" s="203"/>
      <c r="F701" s="203"/>
      <c r="G701" s="203"/>
      <c r="H701" s="203"/>
      <c r="I701" s="203"/>
      <c r="J701" s="203"/>
    </row>
    <row r="702">
      <c r="A702" s="206"/>
      <c r="B702" s="206"/>
      <c r="C702" s="203"/>
      <c r="D702" s="206"/>
      <c r="E702" s="203"/>
      <c r="F702" s="203"/>
      <c r="G702" s="203"/>
      <c r="H702" s="203"/>
      <c r="I702" s="203"/>
      <c r="J702" s="203"/>
    </row>
    <row r="703">
      <c r="A703" s="206"/>
      <c r="B703" s="206"/>
      <c r="C703" s="203"/>
      <c r="D703" s="206"/>
      <c r="E703" s="203"/>
      <c r="F703" s="203"/>
      <c r="G703" s="203"/>
      <c r="H703" s="203"/>
      <c r="I703" s="203"/>
      <c r="J703" s="203"/>
    </row>
    <row r="704">
      <c r="A704" s="206"/>
      <c r="B704" s="206"/>
      <c r="C704" s="203"/>
      <c r="D704" s="206"/>
      <c r="E704" s="203"/>
      <c r="F704" s="203"/>
      <c r="G704" s="203"/>
      <c r="H704" s="203"/>
      <c r="I704" s="203"/>
      <c r="J704" s="203"/>
    </row>
    <row r="705">
      <c r="A705" s="206"/>
      <c r="B705" s="206"/>
      <c r="C705" s="203"/>
      <c r="D705" s="206"/>
      <c r="E705" s="203"/>
      <c r="F705" s="203"/>
      <c r="G705" s="203"/>
      <c r="H705" s="203"/>
      <c r="I705" s="203"/>
      <c r="J705" s="203"/>
    </row>
    <row r="706">
      <c r="A706" s="206"/>
      <c r="B706" s="206"/>
      <c r="C706" s="203"/>
      <c r="D706" s="206"/>
      <c r="E706" s="203"/>
      <c r="F706" s="203"/>
      <c r="G706" s="203"/>
      <c r="H706" s="203"/>
      <c r="I706" s="203"/>
      <c r="J706" s="203"/>
    </row>
    <row r="707">
      <c r="A707" s="206"/>
      <c r="B707" s="206"/>
      <c r="C707" s="203"/>
      <c r="D707" s="206"/>
      <c r="E707" s="203"/>
      <c r="F707" s="203"/>
      <c r="G707" s="203"/>
      <c r="H707" s="203"/>
      <c r="I707" s="203"/>
      <c r="J707" s="203"/>
    </row>
    <row r="708">
      <c r="A708" s="206"/>
      <c r="B708" s="206"/>
      <c r="C708" s="203"/>
      <c r="D708" s="206"/>
      <c r="E708" s="203"/>
      <c r="F708" s="203"/>
      <c r="G708" s="203"/>
      <c r="H708" s="203"/>
      <c r="I708" s="203"/>
      <c r="J708" s="203"/>
    </row>
    <row r="709">
      <c r="A709" s="206"/>
      <c r="B709" s="206"/>
      <c r="C709" s="203"/>
      <c r="D709" s="206"/>
      <c r="E709" s="203"/>
      <c r="F709" s="203"/>
      <c r="G709" s="203"/>
      <c r="H709" s="203"/>
      <c r="I709" s="203"/>
      <c r="J709" s="203"/>
    </row>
    <row r="710">
      <c r="A710" s="206"/>
      <c r="B710" s="206"/>
      <c r="C710" s="203"/>
      <c r="D710" s="206"/>
      <c r="E710" s="203"/>
      <c r="F710" s="203"/>
      <c r="G710" s="203"/>
      <c r="H710" s="203"/>
      <c r="I710" s="203"/>
      <c r="J710" s="203"/>
    </row>
    <row r="711">
      <c r="A711" s="206"/>
      <c r="B711" s="206"/>
      <c r="C711" s="203"/>
      <c r="D711" s="206"/>
      <c r="E711" s="203"/>
      <c r="F711" s="203"/>
      <c r="G711" s="203"/>
      <c r="H711" s="203"/>
      <c r="I711" s="203"/>
      <c r="J711" s="203"/>
    </row>
    <row r="712">
      <c r="A712" s="206"/>
      <c r="B712" s="206"/>
      <c r="C712" s="203"/>
      <c r="D712" s="206"/>
      <c r="E712" s="203"/>
      <c r="F712" s="203"/>
      <c r="G712" s="203"/>
      <c r="H712" s="203"/>
      <c r="I712" s="203"/>
      <c r="J712" s="203"/>
    </row>
    <row r="713">
      <c r="A713" s="206"/>
      <c r="B713" s="206"/>
      <c r="C713" s="203"/>
      <c r="D713" s="206"/>
      <c r="E713" s="203"/>
      <c r="F713" s="203"/>
      <c r="G713" s="203"/>
      <c r="H713" s="203"/>
      <c r="I713" s="203"/>
      <c r="J713" s="203"/>
    </row>
    <row r="714">
      <c r="A714" s="206"/>
      <c r="B714" s="206"/>
      <c r="C714" s="203"/>
      <c r="D714" s="206"/>
      <c r="E714" s="203"/>
      <c r="F714" s="203"/>
      <c r="G714" s="203"/>
      <c r="H714" s="203"/>
      <c r="I714" s="203"/>
      <c r="J714" s="203"/>
    </row>
    <row r="715">
      <c r="A715" s="206"/>
      <c r="B715" s="206"/>
      <c r="C715" s="203"/>
      <c r="D715" s="206"/>
      <c r="E715" s="203"/>
      <c r="F715" s="203"/>
      <c r="G715" s="203"/>
      <c r="H715" s="203"/>
      <c r="I715" s="203"/>
      <c r="J715" s="203"/>
    </row>
    <row r="716">
      <c r="A716" s="206"/>
      <c r="B716" s="206"/>
      <c r="C716" s="203"/>
      <c r="D716" s="206"/>
      <c r="E716" s="203"/>
      <c r="F716" s="203"/>
      <c r="G716" s="203"/>
      <c r="H716" s="203"/>
      <c r="I716" s="203"/>
      <c r="J716" s="203"/>
    </row>
    <row r="717">
      <c r="A717" s="206"/>
      <c r="B717" s="206"/>
      <c r="C717" s="203"/>
      <c r="D717" s="206"/>
      <c r="E717" s="203"/>
      <c r="F717" s="203"/>
      <c r="G717" s="203"/>
      <c r="H717" s="203"/>
      <c r="I717" s="203"/>
      <c r="J717" s="203"/>
    </row>
    <row r="718">
      <c r="A718" s="206"/>
      <c r="B718" s="206"/>
      <c r="C718" s="203"/>
      <c r="D718" s="206"/>
      <c r="E718" s="203"/>
      <c r="F718" s="203"/>
      <c r="G718" s="203"/>
      <c r="H718" s="203"/>
      <c r="I718" s="203"/>
      <c r="J718" s="203"/>
    </row>
    <row r="719">
      <c r="A719" s="206"/>
      <c r="B719" s="206"/>
      <c r="C719" s="203"/>
      <c r="D719" s="206"/>
      <c r="E719" s="203"/>
      <c r="F719" s="203"/>
      <c r="G719" s="203"/>
      <c r="H719" s="203"/>
      <c r="I719" s="203"/>
      <c r="J719" s="203"/>
    </row>
    <row r="720">
      <c r="A720" s="206"/>
      <c r="B720" s="206"/>
      <c r="C720" s="203"/>
      <c r="D720" s="206"/>
      <c r="E720" s="203"/>
      <c r="F720" s="203"/>
      <c r="G720" s="203"/>
      <c r="H720" s="203"/>
      <c r="I720" s="203"/>
      <c r="J720" s="203"/>
    </row>
    <row r="721">
      <c r="A721" s="206"/>
      <c r="B721" s="206"/>
      <c r="C721" s="203"/>
      <c r="D721" s="206"/>
      <c r="E721" s="203"/>
      <c r="F721" s="203"/>
      <c r="G721" s="203"/>
      <c r="H721" s="203"/>
      <c r="I721" s="203"/>
      <c r="J721" s="203"/>
    </row>
    <row r="722">
      <c r="A722" s="206"/>
      <c r="B722" s="206"/>
      <c r="C722" s="203"/>
      <c r="D722" s="206"/>
      <c r="E722" s="203"/>
      <c r="F722" s="203"/>
      <c r="G722" s="203"/>
      <c r="H722" s="203"/>
      <c r="I722" s="203"/>
      <c r="J722" s="203"/>
    </row>
    <row r="723">
      <c r="A723" s="206"/>
      <c r="B723" s="206"/>
      <c r="C723" s="203"/>
      <c r="D723" s="206"/>
      <c r="E723" s="203"/>
      <c r="F723" s="203"/>
      <c r="G723" s="203"/>
      <c r="H723" s="203"/>
      <c r="I723" s="203"/>
      <c r="J723" s="203"/>
    </row>
    <row r="724">
      <c r="A724" s="206"/>
      <c r="B724" s="206"/>
      <c r="C724" s="203"/>
      <c r="D724" s="206"/>
      <c r="E724" s="203"/>
      <c r="F724" s="203"/>
      <c r="G724" s="203"/>
      <c r="H724" s="203"/>
      <c r="I724" s="203"/>
      <c r="J724" s="203"/>
    </row>
    <row r="725">
      <c r="A725" s="206"/>
      <c r="B725" s="206"/>
      <c r="C725" s="203"/>
      <c r="D725" s="206"/>
      <c r="E725" s="203"/>
      <c r="F725" s="203"/>
      <c r="G725" s="203"/>
      <c r="H725" s="203"/>
      <c r="I725" s="203"/>
      <c r="J725" s="203"/>
    </row>
    <row r="726">
      <c r="A726" s="206"/>
      <c r="B726" s="206"/>
      <c r="C726" s="203"/>
      <c r="D726" s="206"/>
      <c r="E726" s="203"/>
      <c r="F726" s="203"/>
      <c r="G726" s="203"/>
      <c r="H726" s="203"/>
      <c r="I726" s="203"/>
      <c r="J726" s="203"/>
    </row>
    <row r="727">
      <c r="A727" s="206"/>
      <c r="B727" s="206"/>
      <c r="C727" s="203"/>
      <c r="D727" s="206"/>
      <c r="E727" s="203"/>
      <c r="F727" s="203"/>
      <c r="G727" s="203"/>
      <c r="H727" s="203"/>
      <c r="I727" s="203"/>
      <c r="J727" s="203"/>
    </row>
    <row r="728">
      <c r="A728" s="206"/>
      <c r="B728" s="206"/>
      <c r="C728" s="203"/>
      <c r="D728" s="206"/>
      <c r="E728" s="203"/>
      <c r="F728" s="203"/>
      <c r="G728" s="203"/>
      <c r="H728" s="203"/>
      <c r="I728" s="203"/>
      <c r="J728" s="203"/>
    </row>
    <row r="729">
      <c r="A729" s="206"/>
      <c r="B729" s="206"/>
      <c r="C729" s="203"/>
      <c r="D729" s="206"/>
      <c r="E729" s="203"/>
      <c r="F729" s="203"/>
      <c r="G729" s="203"/>
      <c r="H729" s="203"/>
      <c r="I729" s="203"/>
      <c r="J729" s="203"/>
    </row>
    <row r="730">
      <c r="A730" s="206"/>
      <c r="B730" s="206"/>
      <c r="C730" s="203"/>
      <c r="D730" s="206"/>
      <c r="E730" s="203"/>
      <c r="F730" s="203"/>
      <c r="G730" s="203"/>
      <c r="H730" s="203"/>
      <c r="I730" s="203"/>
      <c r="J730" s="203"/>
    </row>
    <row r="731">
      <c r="A731" s="206"/>
      <c r="B731" s="206"/>
      <c r="C731" s="203"/>
      <c r="D731" s="206"/>
      <c r="E731" s="203"/>
      <c r="F731" s="203"/>
      <c r="G731" s="203"/>
      <c r="H731" s="203"/>
      <c r="I731" s="203"/>
      <c r="J731" s="203"/>
    </row>
    <row r="732">
      <c r="A732" s="206"/>
      <c r="B732" s="206"/>
      <c r="C732" s="203"/>
      <c r="D732" s="206"/>
      <c r="E732" s="203"/>
      <c r="F732" s="203"/>
      <c r="G732" s="203"/>
      <c r="H732" s="203"/>
      <c r="I732" s="203"/>
      <c r="J732" s="203"/>
    </row>
    <row r="733">
      <c r="A733" s="206"/>
      <c r="B733" s="206"/>
      <c r="C733" s="203"/>
      <c r="D733" s="206"/>
      <c r="E733" s="203"/>
      <c r="F733" s="203"/>
      <c r="G733" s="203"/>
      <c r="H733" s="203"/>
      <c r="I733" s="203"/>
      <c r="J733" s="203"/>
    </row>
    <row r="734">
      <c r="A734" s="206"/>
      <c r="B734" s="206"/>
      <c r="C734" s="203"/>
      <c r="D734" s="206"/>
      <c r="E734" s="203"/>
      <c r="F734" s="203"/>
      <c r="G734" s="203"/>
      <c r="H734" s="203"/>
      <c r="I734" s="203"/>
      <c r="J734" s="203"/>
    </row>
    <row r="735">
      <c r="A735" s="206"/>
      <c r="B735" s="206"/>
      <c r="C735" s="203"/>
      <c r="D735" s="206"/>
      <c r="E735" s="203"/>
      <c r="F735" s="203"/>
      <c r="G735" s="203"/>
      <c r="H735" s="203"/>
      <c r="I735" s="203"/>
      <c r="J735" s="203"/>
    </row>
    <row r="736">
      <c r="A736" s="206"/>
      <c r="B736" s="206"/>
      <c r="C736" s="203"/>
      <c r="D736" s="206"/>
      <c r="E736" s="203"/>
      <c r="F736" s="203"/>
      <c r="G736" s="203"/>
      <c r="H736" s="203"/>
      <c r="I736" s="203"/>
      <c r="J736" s="203"/>
    </row>
    <row r="737">
      <c r="A737" s="206"/>
      <c r="B737" s="206"/>
      <c r="C737" s="203"/>
      <c r="D737" s="206"/>
      <c r="E737" s="203"/>
      <c r="F737" s="203"/>
      <c r="G737" s="203"/>
      <c r="H737" s="203"/>
      <c r="I737" s="203"/>
      <c r="J737" s="203"/>
    </row>
    <row r="738">
      <c r="A738" s="206"/>
      <c r="B738" s="206"/>
      <c r="C738" s="203"/>
      <c r="D738" s="206"/>
      <c r="E738" s="203"/>
      <c r="F738" s="203"/>
      <c r="G738" s="203"/>
      <c r="H738" s="203"/>
      <c r="I738" s="203"/>
      <c r="J738" s="203"/>
    </row>
    <row r="739">
      <c r="A739" s="206"/>
      <c r="B739" s="206"/>
      <c r="C739" s="203"/>
      <c r="D739" s="206"/>
      <c r="E739" s="203"/>
      <c r="F739" s="203"/>
      <c r="G739" s="203"/>
      <c r="H739" s="203"/>
      <c r="I739" s="203"/>
      <c r="J739" s="203"/>
    </row>
    <row r="740">
      <c r="A740" s="206"/>
      <c r="B740" s="206"/>
      <c r="C740" s="203"/>
      <c r="D740" s="206"/>
      <c r="E740" s="203"/>
      <c r="F740" s="203"/>
      <c r="G740" s="203"/>
      <c r="H740" s="203"/>
      <c r="I740" s="203"/>
      <c r="J740" s="203"/>
    </row>
    <row r="741">
      <c r="A741" s="206"/>
      <c r="B741" s="206"/>
      <c r="C741" s="203"/>
      <c r="D741" s="206"/>
      <c r="E741" s="203"/>
      <c r="F741" s="203"/>
      <c r="G741" s="203"/>
      <c r="H741" s="203"/>
      <c r="I741" s="203"/>
      <c r="J741" s="203"/>
    </row>
    <row r="742">
      <c r="A742" s="206"/>
      <c r="B742" s="206"/>
      <c r="C742" s="203"/>
      <c r="D742" s="206"/>
      <c r="E742" s="203"/>
      <c r="F742" s="203"/>
      <c r="G742" s="203"/>
      <c r="H742" s="203"/>
      <c r="I742" s="203"/>
      <c r="J742" s="203"/>
    </row>
    <row r="743">
      <c r="A743" s="206"/>
      <c r="B743" s="206"/>
      <c r="C743" s="203"/>
      <c r="D743" s="206"/>
      <c r="E743" s="203"/>
      <c r="F743" s="203"/>
      <c r="G743" s="203"/>
      <c r="H743" s="203"/>
      <c r="I743" s="203"/>
      <c r="J743" s="203"/>
    </row>
    <row r="744">
      <c r="A744" s="206"/>
      <c r="B744" s="206"/>
      <c r="C744" s="203"/>
      <c r="D744" s="206"/>
      <c r="E744" s="203"/>
      <c r="F744" s="203"/>
      <c r="G744" s="203"/>
      <c r="H744" s="203"/>
      <c r="I744" s="203"/>
      <c r="J744" s="203"/>
    </row>
    <row r="745">
      <c r="A745" s="206"/>
      <c r="B745" s="206"/>
      <c r="C745" s="203"/>
      <c r="D745" s="206"/>
      <c r="E745" s="203"/>
      <c r="F745" s="203"/>
      <c r="G745" s="203"/>
      <c r="H745" s="203"/>
      <c r="I745" s="203"/>
      <c r="J745" s="203"/>
    </row>
    <row r="746">
      <c r="A746" s="206"/>
      <c r="B746" s="206"/>
      <c r="C746" s="203"/>
      <c r="D746" s="206"/>
      <c r="E746" s="203"/>
      <c r="F746" s="203"/>
      <c r="G746" s="203"/>
      <c r="H746" s="203"/>
      <c r="I746" s="203"/>
      <c r="J746" s="203"/>
    </row>
    <row r="747">
      <c r="A747" s="206"/>
      <c r="B747" s="206"/>
      <c r="C747" s="203"/>
      <c r="D747" s="206"/>
      <c r="E747" s="203"/>
      <c r="F747" s="203"/>
      <c r="G747" s="203"/>
      <c r="H747" s="203"/>
      <c r="I747" s="203"/>
      <c r="J747" s="203"/>
    </row>
    <row r="748">
      <c r="A748" s="206"/>
      <c r="B748" s="206"/>
      <c r="C748" s="203"/>
      <c r="D748" s="206"/>
      <c r="E748" s="203"/>
      <c r="F748" s="203"/>
      <c r="G748" s="203"/>
      <c r="H748" s="203"/>
      <c r="I748" s="203"/>
      <c r="J748" s="203"/>
    </row>
    <row r="749">
      <c r="A749" s="206"/>
      <c r="B749" s="206"/>
      <c r="C749" s="203"/>
      <c r="D749" s="206"/>
      <c r="E749" s="203"/>
      <c r="F749" s="203"/>
      <c r="G749" s="203"/>
      <c r="H749" s="203"/>
      <c r="I749" s="203"/>
      <c r="J749" s="203"/>
    </row>
    <row r="750">
      <c r="A750" s="206"/>
      <c r="B750" s="206"/>
      <c r="C750" s="203"/>
      <c r="D750" s="206"/>
      <c r="E750" s="203"/>
      <c r="F750" s="203"/>
      <c r="G750" s="203"/>
      <c r="H750" s="203"/>
      <c r="I750" s="203"/>
      <c r="J750" s="203"/>
    </row>
    <row r="751">
      <c r="A751" s="206"/>
      <c r="B751" s="206"/>
      <c r="C751" s="203"/>
      <c r="D751" s="206"/>
      <c r="E751" s="203"/>
      <c r="F751" s="203"/>
      <c r="G751" s="203"/>
      <c r="H751" s="203"/>
      <c r="I751" s="203"/>
      <c r="J751" s="203"/>
    </row>
    <row r="752">
      <c r="A752" s="206"/>
      <c r="B752" s="206"/>
      <c r="C752" s="203"/>
      <c r="D752" s="206"/>
      <c r="E752" s="203"/>
      <c r="F752" s="203"/>
      <c r="G752" s="203"/>
      <c r="H752" s="203"/>
      <c r="I752" s="203"/>
      <c r="J752" s="203"/>
    </row>
    <row r="753">
      <c r="A753" s="206"/>
      <c r="B753" s="206"/>
      <c r="C753" s="203"/>
      <c r="D753" s="206"/>
      <c r="E753" s="203"/>
      <c r="F753" s="203"/>
      <c r="G753" s="203"/>
      <c r="H753" s="203"/>
      <c r="I753" s="203"/>
      <c r="J753" s="203"/>
    </row>
    <row r="754">
      <c r="A754" s="206"/>
      <c r="B754" s="206"/>
      <c r="C754" s="203"/>
      <c r="D754" s="206"/>
      <c r="E754" s="203"/>
      <c r="F754" s="203"/>
      <c r="G754" s="203"/>
      <c r="H754" s="203"/>
      <c r="I754" s="203"/>
      <c r="J754" s="203"/>
    </row>
    <row r="755">
      <c r="A755" s="206"/>
      <c r="B755" s="206"/>
      <c r="C755" s="203"/>
      <c r="D755" s="206"/>
      <c r="E755" s="203"/>
      <c r="F755" s="203"/>
      <c r="G755" s="203"/>
      <c r="H755" s="203"/>
      <c r="I755" s="203"/>
      <c r="J755" s="203"/>
    </row>
    <row r="756">
      <c r="A756" s="206"/>
      <c r="B756" s="206"/>
      <c r="C756" s="203"/>
      <c r="D756" s="206"/>
      <c r="E756" s="203"/>
      <c r="F756" s="203"/>
      <c r="G756" s="203"/>
      <c r="H756" s="203"/>
      <c r="I756" s="203"/>
      <c r="J756" s="203"/>
    </row>
    <row r="757">
      <c r="A757" s="206"/>
      <c r="B757" s="206"/>
      <c r="C757" s="203"/>
      <c r="D757" s="206"/>
      <c r="E757" s="203"/>
      <c r="F757" s="203"/>
      <c r="G757" s="203"/>
      <c r="H757" s="203"/>
      <c r="I757" s="203"/>
      <c r="J757" s="203"/>
    </row>
    <row r="758">
      <c r="A758" s="206"/>
      <c r="B758" s="206"/>
      <c r="C758" s="203"/>
      <c r="D758" s="206"/>
      <c r="E758" s="203"/>
      <c r="F758" s="203"/>
      <c r="G758" s="203"/>
      <c r="H758" s="203"/>
      <c r="I758" s="203"/>
      <c r="J758" s="203"/>
    </row>
    <row r="759">
      <c r="A759" s="206"/>
      <c r="B759" s="206"/>
      <c r="C759" s="203"/>
      <c r="D759" s="206"/>
      <c r="E759" s="203"/>
      <c r="F759" s="203"/>
      <c r="G759" s="203"/>
      <c r="H759" s="203"/>
      <c r="I759" s="203"/>
      <c r="J759" s="203"/>
    </row>
    <row r="760">
      <c r="A760" s="206"/>
      <c r="B760" s="206"/>
      <c r="C760" s="203"/>
      <c r="D760" s="206"/>
      <c r="E760" s="203"/>
      <c r="F760" s="203"/>
      <c r="G760" s="203"/>
      <c r="H760" s="203"/>
      <c r="I760" s="203"/>
      <c r="J760" s="203"/>
    </row>
    <row r="761">
      <c r="A761" s="206"/>
      <c r="B761" s="206"/>
      <c r="C761" s="203"/>
      <c r="D761" s="206"/>
      <c r="E761" s="203"/>
      <c r="F761" s="203"/>
      <c r="G761" s="203"/>
      <c r="H761" s="203"/>
      <c r="I761" s="203"/>
      <c r="J761" s="203"/>
    </row>
    <row r="762">
      <c r="A762" s="206"/>
      <c r="B762" s="206"/>
      <c r="C762" s="203"/>
      <c r="D762" s="206"/>
      <c r="E762" s="203"/>
      <c r="F762" s="203"/>
      <c r="G762" s="203"/>
      <c r="H762" s="203"/>
      <c r="I762" s="203"/>
      <c r="J762" s="203"/>
    </row>
    <row r="763">
      <c r="A763" s="206"/>
      <c r="B763" s="206"/>
      <c r="C763" s="203"/>
      <c r="D763" s="206"/>
      <c r="E763" s="203"/>
      <c r="F763" s="203"/>
      <c r="G763" s="203"/>
      <c r="H763" s="203"/>
      <c r="I763" s="203"/>
      <c r="J763" s="203"/>
    </row>
    <row r="764">
      <c r="A764" s="206"/>
      <c r="B764" s="206"/>
      <c r="C764" s="203"/>
      <c r="D764" s="206"/>
      <c r="E764" s="203"/>
      <c r="F764" s="203"/>
      <c r="G764" s="203"/>
      <c r="H764" s="203"/>
      <c r="I764" s="203"/>
      <c r="J764" s="203"/>
    </row>
    <row r="765">
      <c r="A765" s="206"/>
      <c r="B765" s="206"/>
      <c r="C765" s="203"/>
      <c r="D765" s="206"/>
      <c r="E765" s="203"/>
      <c r="F765" s="203"/>
      <c r="G765" s="203"/>
      <c r="H765" s="203"/>
      <c r="I765" s="203"/>
      <c r="J765" s="203"/>
    </row>
    <row r="766">
      <c r="A766" s="206"/>
      <c r="B766" s="206"/>
      <c r="C766" s="203"/>
      <c r="D766" s="206"/>
      <c r="E766" s="203"/>
      <c r="F766" s="203"/>
      <c r="G766" s="203"/>
      <c r="H766" s="203"/>
      <c r="I766" s="203"/>
      <c r="J766" s="203"/>
    </row>
    <row r="767">
      <c r="A767" s="206"/>
      <c r="B767" s="206"/>
      <c r="C767" s="203"/>
      <c r="D767" s="206"/>
      <c r="E767" s="203"/>
      <c r="F767" s="203"/>
      <c r="G767" s="203"/>
      <c r="H767" s="203"/>
      <c r="I767" s="203"/>
      <c r="J767" s="203"/>
    </row>
    <row r="768">
      <c r="A768" s="206"/>
      <c r="B768" s="206"/>
      <c r="C768" s="203"/>
      <c r="D768" s="206"/>
      <c r="E768" s="203"/>
      <c r="F768" s="203"/>
      <c r="G768" s="203"/>
      <c r="H768" s="203"/>
      <c r="I768" s="203"/>
      <c r="J768" s="203"/>
    </row>
    <row r="769">
      <c r="A769" s="206"/>
      <c r="B769" s="206"/>
      <c r="C769" s="203"/>
      <c r="D769" s="206"/>
      <c r="E769" s="203"/>
      <c r="F769" s="203"/>
      <c r="G769" s="203"/>
      <c r="H769" s="203"/>
      <c r="I769" s="203"/>
      <c r="J769" s="203"/>
    </row>
    <row r="770">
      <c r="A770" s="206"/>
      <c r="B770" s="206"/>
      <c r="C770" s="203"/>
      <c r="D770" s="206"/>
      <c r="E770" s="203"/>
      <c r="F770" s="203"/>
      <c r="G770" s="203"/>
      <c r="H770" s="203"/>
      <c r="I770" s="203"/>
      <c r="J770" s="203"/>
    </row>
    <row r="771">
      <c r="A771" s="206"/>
      <c r="B771" s="206"/>
      <c r="C771" s="203"/>
      <c r="D771" s="206"/>
      <c r="E771" s="203"/>
      <c r="F771" s="203"/>
      <c r="G771" s="203"/>
      <c r="H771" s="203"/>
      <c r="I771" s="203"/>
      <c r="J771" s="203"/>
    </row>
    <row r="772">
      <c r="A772" s="206"/>
      <c r="B772" s="206"/>
      <c r="C772" s="203"/>
      <c r="D772" s="206"/>
      <c r="E772" s="203"/>
      <c r="F772" s="203"/>
      <c r="G772" s="203"/>
      <c r="H772" s="203"/>
      <c r="I772" s="203"/>
      <c r="J772" s="203"/>
    </row>
    <row r="773">
      <c r="A773" s="206"/>
      <c r="B773" s="206"/>
      <c r="C773" s="203"/>
      <c r="D773" s="206"/>
      <c r="E773" s="203"/>
      <c r="F773" s="203"/>
      <c r="G773" s="203"/>
      <c r="H773" s="203"/>
      <c r="I773" s="203"/>
      <c r="J773" s="203"/>
    </row>
    <row r="774">
      <c r="A774" s="206"/>
      <c r="B774" s="206"/>
      <c r="C774" s="203"/>
      <c r="D774" s="206"/>
      <c r="E774" s="203"/>
      <c r="F774" s="203"/>
      <c r="G774" s="203"/>
      <c r="H774" s="203"/>
      <c r="I774" s="203"/>
      <c r="J774" s="203"/>
    </row>
    <row r="775">
      <c r="A775" s="206"/>
      <c r="B775" s="206"/>
      <c r="C775" s="203"/>
      <c r="D775" s="206"/>
      <c r="E775" s="203"/>
      <c r="F775" s="203"/>
      <c r="G775" s="203"/>
      <c r="H775" s="203"/>
      <c r="I775" s="203"/>
      <c r="J775" s="203"/>
    </row>
    <row r="776">
      <c r="A776" s="206"/>
      <c r="B776" s="206"/>
      <c r="C776" s="203"/>
      <c r="D776" s="206"/>
      <c r="E776" s="203"/>
      <c r="F776" s="203"/>
      <c r="G776" s="203"/>
      <c r="H776" s="203"/>
      <c r="I776" s="203"/>
      <c r="J776" s="203"/>
    </row>
    <row r="777">
      <c r="A777" s="206"/>
      <c r="B777" s="206"/>
      <c r="C777" s="203"/>
      <c r="D777" s="206"/>
      <c r="E777" s="203"/>
      <c r="F777" s="203"/>
      <c r="G777" s="203"/>
      <c r="H777" s="203"/>
      <c r="I777" s="203"/>
      <c r="J777" s="203"/>
    </row>
    <row r="778">
      <c r="A778" s="206"/>
      <c r="B778" s="206"/>
      <c r="C778" s="203"/>
      <c r="D778" s="206"/>
      <c r="E778" s="203"/>
      <c r="F778" s="203"/>
      <c r="G778" s="203"/>
      <c r="H778" s="203"/>
      <c r="I778" s="203"/>
      <c r="J778" s="203"/>
    </row>
    <row r="779">
      <c r="A779" s="206"/>
      <c r="B779" s="206"/>
      <c r="C779" s="203"/>
      <c r="D779" s="206"/>
      <c r="E779" s="203"/>
      <c r="F779" s="203"/>
      <c r="G779" s="203"/>
      <c r="H779" s="203"/>
      <c r="I779" s="203"/>
      <c r="J779" s="203"/>
    </row>
    <row r="780">
      <c r="A780" s="206"/>
      <c r="B780" s="206"/>
      <c r="C780" s="203"/>
      <c r="D780" s="206"/>
      <c r="E780" s="203"/>
      <c r="F780" s="203"/>
      <c r="G780" s="203"/>
      <c r="H780" s="203"/>
      <c r="I780" s="203"/>
      <c r="J780" s="203"/>
    </row>
    <row r="781">
      <c r="A781" s="206"/>
      <c r="B781" s="206"/>
      <c r="C781" s="203"/>
      <c r="D781" s="206"/>
      <c r="E781" s="203"/>
      <c r="F781" s="203"/>
      <c r="G781" s="203"/>
      <c r="H781" s="203"/>
      <c r="I781" s="203"/>
      <c r="J781" s="203"/>
    </row>
    <row r="782">
      <c r="A782" s="206"/>
      <c r="B782" s="206"/>
      <c r="C782" s="203"/>
      <c r="D782" s="206"/>
      <c r="E782" s="203"/>
      <c r="F782" s="203"/>
      <c r="G782" s="203"/>
      <c r="H782" s="203"/>
      <c r="I782" s="203"/>
      <c r="J782" s="203"/>
    </row>
    <row r="783">
      <c r="A783" s="206"/>
      <c r="B783" s="206"/>
      <c r="C783" s="203"/>
      <c r="D783" s="206"/>
      <c r="E783" s="203"/>
      <c r="F783" s="203"/>
      <c r="G783" s="203"/>
      <c r="H783" s="203"/>
      <c r="I783" s="203"/>
      <c r="J783" s="203"/>
    </row>
    <row r="784">
      <c r="A784" s="206"/>
      <c r="B784" s="206"/>
      <c r="C784" s="203"/>
      <c r="D784" s="206"/>
      <c r="E784" s="203"/>
      <c r="F784" s="203"/>
      <c r="G784" s="203"/>
      <c r="H784" s="203"/>
      <c r="I784" s="203"/>
      <c r="J784" s="203"/>
    </row>
    <row r="785">
      <c r="A785" s="206"/>
      <c r="B785" s="206"/>
      <c r="C785" s="203"/>
      <c r="D785" s="206"/>
      <c r="E785" s="203"/>
      <c r="F785" s="203"/>
      <c r="G785" s="203"/>
      <c r="H785" s="203"/>
      <c r="I785" s="203"/>
      <c r="J785" s="203"/>
    </row>
    <row r="786">
      <c r="A786" s="206"/>
      <c r="B786" s="206"/>
      <c r="C786" s="203"/>
      <c r="D786" s="206"/>
      <c r="E786" s="203"/>
      <c r="F786" s="203"/>
      <c r="G786" s="203"/>
      <c r="H786" s="203"/>
      <c r="I786" s="203"/>
      <c r="J786" s="203"/>
    </row>
    <row r="787">
      <c r="A787" s="206"/>
      <c r="B787" s="206"/>
      <c r="C787" s="203"/>
      <c r="D787" s="206"/>
      <c r="E787" s="203"/>
      <c r="F787" s="203"/>
      <c r="G787" s="203"/>
      <c r="H787" s="203"/>
      <c r="I787" s="203"/>
      <c r="J787" s="203"/>
    </row>
    <row r="788">
      <c r="A788" s="206"/>
      <c r="B788" s="206"/>
      <c r="C788" s="203"/>
      <c r="D788" s="206"/>
      <c r="E788" s="203"/>
      <c r="F788" s="203"/>
      <c r="G788" s="203"/>
      <c r="H788" s="203"/>
      <c r="I788" s="203"/>
      <c r="J788" s="203"/>
    </row>
    <row r="789">
      <c r="A789" s="206"/>
      <c r="B789" s="206"/>
      <c r="C789" s="203"/>
      <c r="D789" s="206"/>
      <c r="E789" s="203"/>
      <c r="F789" s="203"/>
      <c r="G789" s="203"/>
      <c r="H789" s="203"/>
      <c r="I789" s="203"/>
      <c r="J789" s="203"/>
    </row>
    <row r="790">
      <c r="A790" s="206"/>
      <c r="B790" s="206"/>
      <c r="C790" s="203"/>
      <c r="D790" s="206"/>
      <c r="E790" s="203"/>
      <c r="F790" s="203"/>
      <c r="G790" s="203"/>
      <c r="H790" s="203"/>
      <c r="I790" s="203"/>
      <c r="J790" s="203"/>
    </row>
    <row r="791">
      <c r="A791" s="206"/>
      <c r="B791" s="206"/>
      <c r="C791" s="203"/>
      <c r="D791" s="206"/>
      <c r="E791" s="203"/>
      <c r="F791" s="203"/>
      <c r="G791" s="203"/>
      <c r="H791" s="203"/>
      <c r="I791" s="203"/>
      <c r="J791" s="203"/>
    </row>
    <row r="792">
      <c r="A792" s="206"/>
      <c r="B792" s="206"/>
      <c r="C792" s="203"/>
      <c r="D792" s="206"/>
      <c r="E792" s="203"/>
      <c r="F792" s="203"/>
      <c r="G792" s="203"/>
      <c r="H792" s="203"/>
      <c r="I792" s="203"/>
      <c r="J792" s="203"/>
    </row>
    <row r="793">
      <c r="A793" s="206"/>
      <c r="B793" s="206"/>
      <c r="C793" s="203"/>
      <c r="D793" s="206"/>
      <c r="E793" s="203"/>
      <c r="F793" s="203"/>
      <c r="G793" s="203"/>
      <c r="H793" s="203"/>
      <c r="I793" s="203"/>
      <c r="J793" s="203"/>
    </row>
    <row r="794">
      <c r="A794" s="206"/>
      <c r="B794" s="206"/>
      <c r="C794" s="203"/>
      <c r="D794" s="206"/>
      <c r="E794" s="203"/>
      <c r="F794" s="203"/>
      <c r="G794" s="203"/>
      <c r="H794" s="203"/>
      <c r="I794" s="203"/>
      <c r="J794" s="203"/>
    </row>
    <row r="795">
      <c r="A795" s="206"/>
      <c r="B795" s="206"/>
      <c r="C795" s="203"/>
      <c r="D795" s="206"/>
      <c r="E795" s="203"/>
      <c r="F795" s="203"/>
      <c r="G795" s="203"/>
      <c r="H795" s="203"/>
      <c r="I795" s="203"/>
      <c r="J795" s="203"/>
    </row>
    <row r="796">
      <c r="A796" s="206"/>
      <c r="B796" s="206"/>
      <c r="C796" s="203"/>
      <c r="D796" s="206"/>
      <c r="E796" s="203"/>
      <c r="F796" s="203"/>
      <c r="G796" s="203"/>
      <c r="H796" s="203"/>
      <c r="I796" s="203"/>
      <c r="J796" s="203"/>
    </row>
    <row r="797">
      <c r="A797" s="206"/>
      <c r="B797" s="206"/>
      <c r="C797" s="203"/>
      <c r="D797" s="206"/>
      <c r="E797" s="203"/>
      <c r="F797" s="203"/>
      <c r="G797" s="203"/>
      <c r="H797" s="203"/>
      <c r="I797" s="203"/>
      <c r="J797" s="203"/>
    </row>
    <row r="798">
      <c r="A798" s="206"/>
      <c r="B798" s="206"/>
      <c r="C798" s="203"/>
      <c r="D798" s="206"/>
      <c r="E798" s="203"/>
      <c r="F798" s="203"/>
      <c r="G798" s="203"/>
      <c r="H798" s="203"/>
      <c r="I798" s="203"/>
      <c r="J798" s="203"/>
    </row>
    <row r="799">
      <c r="A799" s="206"/>
      <c r="B799" s="206"/>
      <c r="C799" s="203"/>
      <c r="D799" s="206"/>
      <c r="E799" s="203"/>
      <c r="F799" s="203"/>
      <c r="G799" s="203"/>
      <c r="H799" s="203"/>
      <c r="I799" s="203"/>
      <c r="J799" s="203"/>
    </row>
    <row r="800">
      <c r="A800" s="206"/>
      <c r="B800" s="206"/>
      <c r="C800" s="203"/>
      <c r="D800" s="206"/>
      <c r="E800" s="203"/>
      <c r="F800" s="203"/>
      <c r="G800" s="203"/>
      <c r="H800" s="203"/>
      <c r="I800" s="203"/>
      <c r="J800" s="203"/>
    </row>
    <row r="801">
      <c r="A801" s="206"/>
      <c r="B801" s="206"/>
      <c r="C801" s="203"/>
      <c r="D801" s="206"/>
      <c r="E801" s="203"/>
      <c r="F801" s="203"/>
      <c r="G801" s="203"/>
      <c r="H801" s="203"/>
      <c r="I801" s="203"/>
      <c r="J801" s="203"/>
    </row>
    <row r="802">
      <c r="A802" s="206"/>
      <c r="B802" s="206"/>
      <c r="C802" s="203"/>
      <c r="D802" s="206"/>
      <c r="E802" s="203"/>
      <c r="F802" s="203"/>
      <c r="G802" s="203"/>
      <c r="H802" s="203"/>
      <c r="I802" s="203"/>
      <c r="J802" s="203"/>
    </row>
    <row r="803">
      <c r="A803" s="206"/>
      <c r="B803" s="206"/>
      <c r="C803" s="203"/>
      <c r="D803" s="206"/>
      <c r="E803" s="203"/>
      <c r="F803" s="203"/>
      <c r="G803" s="203"/>
      <c r="H803" s="203"/>
      <c r="I803" s="203"/>
      <c r="J803" s="203"/>
    </row>
    <row r="804">
      <c r="A804" s="206"/>
      <c r="B804" s="206"/>
      <c r="C804" s="203"/>
      <c r="D804" s="206"/>
      <c r="E804" s="203"/>
      <c r="F804" s="203"/>
      <c r="G804" s="203"/>
      <c r="H804" s="203"/>
      <c r="I804" s="203"/>
      <c r="J804" s="203"/>
    </row>
    <row r="805">
      <c r="A805" s="206"/>
      <c r="B805" s="206"/>
      <c r="C805" s="203"/>
      <c r="D805" s="206"/>
      <c r="E805" s="203"/>
      <c r="F805" s="203"/>
      <c r="G805" s="203"/>
      <c r="H805" s="203"/>
      <c r="I805" s="203"/>
      <c r="J805" s="203"/>
    </row>
    <row r="806">
      <c r="A806" s="206"/>
      <c r="B806" s="206"/>
      <c r="C806" s="203"/>
      <c r="D806" s="206"/>
      <c r="E806" s="203"/>
      <c r="F806" s="203"/>
      <c r="G806" s="203"/>
      <c r="H806" s="203"/>
      <c r="I806" s="203"/>
      <c r="J806" s="203"/>
    </row>
    <row r="807">
      <c r="A807" s="206"/>
      <c r="B807" s="206"/>
      <c r="C807" s="203"/>
      <c r="D807" s="206"/>
      <c r="E807" s="203"/>
      <c r="F807" s="203"/>
      <c r="G807" s="203"/>
      <c r="H807" s="203"/>
      <c r="I807" s="203"/>
      <c r="J807" s="203"/>
    </row>
    <row r="808">
      <c r="A808" s="206"/>
      <c r="B808" s="206"/>
      <c r="C808" s="203"/>
      <c r="D808" s="206"/>
      <c r="E808" s="203"/>
      <c r="F808" s="203"/>
      <c r="G808" s="203"/>
      <c r="H808" s="203"/>
      <c r="I808" s="203"/>
      <c r="J808" s="203"/>
    </row>
    <row r="809">
      <c r="A809" s="206"/>
      <c r="B809" s="206"/>
      <c r="C809" s="203"/>
      <c r="D809" s="206"/>
      <c r="E809" s="203"/>
      <c r="F809" s="203"/>
      <c r="G809" s="203"/>
      <c r="H809" s="203"/>
      <c r="I809" s="203"/>
      <c r="J809" s="203"/>
    </row>
    <row r="810">
      <c r="A810" s="206"/>
      <c r="B810" s="206"/>
      <c r="C810" s="203"/>
      <c r="D810" s="206"/>
      <c r="E810" s="203"/>
      <c r="F810" s="203"/>
      <c r="G810" s="203"/>
      <c r="H810" s="203"/>
      <c r="I810" s="203"/>
      <c r="J810" s="203"/>
    </row>
    <row r="811">
      <c r="A811" s="206"/>
      <c r="B811" s="206"/>
      <c r="C811" s="203"/>
      <c r="D811" s="206"/>
      <c r="E811" s="203"/>
      <c r="F811" s="203"/>
      <c r="G811" s="203"/>
      <c r="H811" s="203"/>
      <c r="I811" s="203"/>
      <c r="J811" s="203"/>
    </row>
    <row r="812">
      <c r="A812" s="206"/>
      <c r="B812" s="206"/>
      <c r="C812" s="203"/>
      <c r="D812" s="206"/>
      <c r="E812" s="203"/>
      <c r="F812" s="203"/>
      <c r="G812" s="203"/>
      <c r="H812" s="203"/>
      <c r="I812" s="203"/>
      <c r="J812" s="203"/>
    </row>
    <row r="813">
      <c r="A813" s="206"/>
      <c r="B813" s="206"/>
      <c r="C813" s="203"/>
      <c r="D813" s="206"/>
      <c r="E813" s="203"/>
      <c r="F813" s="203"/>
      <c r="G813" s="203"/>
      <c r="H813" s="203"/>
      <c r="I813" s="203"/>
      <c r="J813" s="203"/>
    </row>
    <row r="814">
      <c r="A814" s="206"/>
      <c r="B814" s="206"/>
      <c r="C814" s="203"/>
      <c r="D814" s="206"/>
      <c r="E814" s="203"/>
      <c r="F814" s="203"/>
      <c r="G814" s="203"/>
      <c r="H814" s="203"/>
      <c r="I814" s="203"/>
      <c r="J814" s="203"/>
    </row>
    <row r="815">
      <c r="A815" s="206"/>
      <c r="B815" s="206"/>
      <c r="C815" s="203"/>
      <c r="D815" s="206"/>
      <c r="E815" s="203"/>
      <c r="F815" s="203"/>
      <c r="G815" s="203"/>
      <c r="H815" s="203"/>
      <c r="I815" s="203"/>
      <c r="J815" s="203"/>
    </row>
    <row r="816">
      <c r="A816" s="206"/>
      <c r="B816" s="206"/>
      <c r="C816" s="203"/>
      <c r="D816" s="206"/>
      <c r="E816" s="203"/>
      <c r="F816" s="203"/>
      <c r="G816" s="203"/>
      <c r="H816" s="203"/>
      <c r="I816" s="203"/>
      <c r="J816" s="203"/>
    </row>
    <row r="817">
      <c r="A817" s="206"/>
      <c r="B817" s="206"/>
      <c r="C817" s="203"/>
      <c r="D817" s="206"/>
      <c r="E817" s="203"/>
      <c r="F817" s="203"/>
      <c r="G817" s="203"/>
      <c r="H817" s="203"/>
      <c r="I817" s="203"/>
      <c r="J817" s="203"/>
    </row>
    <row r="818">
      <c r="A818" s="206"/>
      <c r="B818" s="206"/>
      <c r="C818" s="203"/>
      <c r="D818" s="206"/>
      <c r="E818" s="203"/>
      <c r="F818" s="203"/>
      <c r="G818" s="203"/>
      <c r="H818" s="203"/>
      <c r="I818" s="203"/>
      <c r="J818" s="203"/>
    </row>
    <row r="819">
      <c r="A819" s="206"/>
      <c r="B819" s="206"/>
      <c r="C819" s="203"/>
      <c r="D819" s="206"/>
      <c r="E819" s="203"/>
      <c r="F819" s="203"/>
      <c r="G819" s="203"/>
      <c r="H819" s="203"/>
      <c r="I819" s="203"/>
      <c r="J819" s="203"/>
    </row>
    <row r="820">
      <c r="A820" s="206"/>
      <c r="B820" s="206"/>
      <c r="C820" s="203"/>
      <c r="D820" s="206"/>
      <c r="E820" s="203"/>
      <c r="F820" s="203"/>
      <c r="G820" s="203"/>
      <c r="H820" s="203"/>
      <c r="I820" s="203"/>
      <c r="J820" s="203"/>
    </row>
    <row r="821">
      <c r="A821" s="206"/>
      <c r="B821" s="206"/>
      <c r="C821" s="203"/>
      <c r="D821" s="206"/>
      <c r="E821" s="203"/>
      <c r="F821" s="203"/>
      <c r="G821" s="203"/>
      <c r="H821" s="203"/>
      <c r="I821" s="203"/>
      <c r="J821" s="203"/>
    </row>
    <row r="822">
      <c r="A822" s="206"/>
      <c r="B822" s="206"/>
      <c r="C822" s="203"/>
      <c r="D822" s="206"/>
      <c r="E822" s="203"/>
      <c r="F822" s="203"/>
      <c r="G822" s="203"/>
      <c r="H822" s="203"/>
      <c r="I822" s="203"/>
      <c r="J822" s="203"/>
    </row>
    <row r="823">
      <c r="A823" s="206"/>
      <c r="B823" s="206"/>
      <c r="C823" s="203"/>
      <c r="D823" s="206"/>
      <c r="E823" s="203"/>
      <c r="F823" s="203"/>
      <c r="G823" s="203"/>
      <c r="H823" s="203"/>
      <c r="I823" s="203"/>
      <c r="J823" s="203"/>
    </row>
    <row r="824">
      <c r="A824" s="206"/>
      <c r="B824" s="206"/>
      <c r="C824" s="203"/>
      <c r="D824" s="206"/>
      <c r="E824" s="203"/>
      <c r="F824" s="203"/>
      <c r="G824" s="203"/>
      <c r="H824" s="203"/>
      <c r="I824" s="203"/>
      <c r="J824" s="203"/>
    </row>
    <row r="825">
      <c r="A825" s="206"/>
      <c r="B825" s="206"/>
      <c r="C825" s="203"/>
      <c r="D825" s="206"/>
      <c r="E825" s="203"/>
      <c r="F825" s="203"/>
      <c r="G825" s="203"/>
      <c r="H825" s="203"/>
      <c r="I825" s="203"/>
      <c r="J825" s="203"/>
    </row>
    <row r="826">
      <c r="A826" s="206"/>
      <c r="B826" s="206"/>
      <c r="C826" s="203"/>
      <c r="D826" s="206"/>
      <c r="E826" s="203"/>
      <c r="F826" s="203"/>
      <c r="G826" s="203"/>
      <c r="H826" s="203"/>
      <c r="I826" s="203"/>
      <c r="J826" s="203"/>
    </row>
    <row r="827">
      <c r="A827" s="206"/>
      <c r="B827" s="206"/>
      <c r="C827" s="203"/>
      <c r="D827" s="206"/>
      <c r="E827" s="203"/>
      <c r="F827" s="203"/>
      <c r="G827" s="203"/>
      <c r="H827" s="203"/>
      <c r="I827" s="203"/>
      <c r="J827" s="203"/>
    </row>
    <row r="828">
      <c r="A828" s="206"/>
      <c r="B828" s="206"/>
      <c r="C828" s="203"/>
      <c r="D828" s="206"/>
      <c r="E828" s="203"/>
      <c r="F828" s="203"/>
      <c r="G828" s="203"/>
      <c r="H828" s="203"/>
      <c r="I828" s="203"/>
      <c r="J828" s="203"/>
    </row>
    <row r="829">
      <c r="A829" s="206"/>
      <c r="B829" s="206"/>
      <c r="C829" s="203"/>
      <c r="D829" s="206"/>
      <c r="E829" s="203"/>
      <c r="F829" s="203"/>
      <c r="G829" s="203"/>
      <c r="H829" s="203"/>
      <c r="I829" s="203"/>
      <c r="J829" s="203"/>
    </row>
    <row r="830">
      <c r="A830" s="206"/>
      <c r="B830" s="206"/>
      <c r="C830" s="203"/>
      <c r="D830" s="206"/>
      <c r="E830" s="203"/>
      <c r="F830" s="203"/>
      <c r="G830" s="203"/>
      <c r="H830" s="203"/>
      <c r="I830" s="203"/>
      <c r="J830" s="203"/>
    </row>
    <row r="831">
      <c r="A831" s="206"/>
      <c r="B831" s="206"/>
      <c r="C831" s="203"/>
      <c r="D831" s="206"/>
      <c r="E831" s="203"/>
      <c r="F831" s="203"/>
      <c r="G831" s="203"/>
      <c r="H831" s="203"/>
      <c r="I831" s="203"/>
      <c r="J831" s="203"/>
    </row>
    <row r="832">
      <c r="A832" s="206"/>
      <c r="B832" s="206"/>
      <c r="C832" s="203"/>
      <c r="D832" s="206"/>
      <c r="E832" s="203"/>
      <c r="F832" s="203"/>
      <c r="G832" s="203"/>
      <c r="H832" s="203"/>
      <c r="I832" s="203"/>
      <c r="J832" s="203"/>
    </row>
    <row r="833">
      <c r="A833" s="206"/>
      <c r="B833" s="206"/>
      <c r="C833" s="203"/>
      <c r="D833" s="206"/>
      <c r="E833" s="203"/>
      <c r="F833" s="203"/>
      <c r="G833" s="203"/>
      <c r="H833" s="203"/>
      <c r="I833" s="203"/>
      <c r="J833" s="203"/>
    </row>
    <row r="834">
      <c r="A834" s="206"/>
      <c r="B834" s="206"/>
      <c r="C834" s="203"/>
      <c r="D834" s="206"/>
      <c r="E834" s="203"/>
      <c r="F834" s="203"/>
      <c r="G834" s="203"/>
      <c r="H834" s="203"/>
      <c r="I834" s="203"/>
      <c r="J834" s="203"/>
    </row>
    <row r="835">
      <c r="A835" s="206"/>
      <c r="B835" s="206"/>
      <c r="C835" s="203"/>
      <c r="D835" s="206"/>
      <c r="E835" s="203"/>
      <c r="F835" s="203"/>
      <c r="G835" s="203"/>
      <c r="H835" s="203"/>
      <c r="I835" s="203"/>
      <c r="J835" s="203"/>
    </row>
    <row r="836">
      <c r="A836" s="206"/>
      <c r="B836" s="206"/>
      <c r="C836" s="203"/>
      <c r="D836" s="206"/>
      <c r="E836" s="203"/>
      <c r="F836" s="203"/>
      <c r="G836" s="203"/>
      <c r="H836" s="203"/>
      <c r="I836" s="203"/>
      <c r="J836" s="203"/>
    </row>
    <row r="837">
      <c r="A837" s="206"/>
      <c r="B837" s="206"/>
      <c r="C837" s="203"/>
      <c r="D837" s="206"/>
      <c r="E837" s="203"/>
      <c r="F837" s="203"/>
      <c r="G837" s="203"/>
      <c r="H837" s="203"/>
      <c r="I837" s="203"/>
      <c r="J837" s="203"/>
    </row>
    <row r="838">
      <c r="A838" s="206"/>
      <c r="B838" s="206"/>
      <c r="C838" s="203"/>
      <c r="D838" s="206"/>
      <c r="E838" s="203"/>
      <c r="F838" s="203"/>
      <c r="G838" s="203"/>
      <c r="H838" s="203"/>
      <c r="I838" s="203"/>
      <c r="J838" s="203"/>
    </row>
    <row r="839">
      <c r="A839" s="206"/>
      <c r="B839" s="206"/>
      <c r="C839" s="203"/>
      <c r="D839" s="206"/>
      <c r="E839" s="203"/>
      <c r="F839" s="203"/>
      <c r="G839" s="203"/>
      <c r="H839" s="203"/>
      <c r="I839" s="203"/>
      <c r="J839" s="203"/>
    </row>
    <row r="840">
      <c r="A840" s="206"/>
      <c r="B840" s="206"/>
      <c r="C840" s="203"/>
      <c r="D840" s="206"/>
      <c r="E840" s="203"/>
      <c r="F840" s="203"/>
      <c r="G840" s="203"/>
      <c r="H840" s="203"/>
      <c r="I840" s="203"/>
      <c r="J840" s="203"/>
    </row>
    <row r="841">
      <c r="A841" s="206"/>
      <c r="B841" s="206"/>
      <c r="C841" s="203"/>
      <c r="D841" s="206"/>
      <c r="E841" s="203"/>
      <c r="F841" s="203"/>
      <c r="G841" s="203"/>
      <c r="H841" s="203"/>
      <c r="I841" s="203"/>
      <c r="J841" s="203"/>
    </row>
    <row r="842">
      <c r="A842" s="206"/>
      <c r="B842" s="206"/>
      <c r="C842" s="203"/>
      <c r="D842" s="206"/>
      <c r="E842" s="203"/>
      <c r="F842" s="203"/>
      <c r="G842" s="203"/>
      <c r="H842" s="203"/>
      <c r="I842" s="203"/>
      <c r="J842" s="203"/>
    </row>
    <row r="843">
      <c r="A843" s="206"/>
      <c r="B843" s="206"/>
      <c r="C843" s="203"/>
      <c r="D843" s="206"/>
      <c r="E843" s="203"/>
      <c r="F843" s="203"/>
      <c r="G843" s="203"/>
      <c r="H843" s="203"/>
      <c r="I843" s="203"/>
      <c r="J843" s="203"/>
    </row>
    <row r="844">
      <c r="A844" s="206"/>
      <c r="B844" s="206"/>
      <c r="C844" s="203"/>
      <c r="D844" s="206"/>
      <c r="E844" s="203"/>
      <c r="F844" s="203"/>
      <c r="G844" s="203"/>
      <c r="H844" s="203"/>
      <c r="I844" s="203"/>
      <c r="J844" s="203"/>
    </row>
    <row r="845">
      <c r="A845" s="206"/>
      <c r="B845" s="206"/>
      <c r="C845" s="203"/>
      <c r="D845" s="206"/>
      <c r="E845" s="203"/>
      <c r="F845" s="203"/>
      <c r="G845" s="203"/>
      <c r="H845" s="203"/>
      <c r="I845" s="203"/>
      <c r="J845" s="203"/>
    </row>
    <row r="846">
      <c r="A846" s="206"/>
      <c r="B846" s="206"/>
      <c r="C846" s="203"/>
      <c r="D846" s="206"/>
      <c r="E846" s="203"/>
      <c r="F846" s="203"/>
      <c r="G846" s="203"/>
      <c r="H846" s="203"/>
      <c r="I846" s="203"/>
      <c r="J846" s="203"/>
    </row>
    <row r="847">
      <c r="A847" s="206"/>
      <c r="B847" s="206"/>
      <c r="C847" s="203"/>
      <c r="D847" s="206"/>
      <c r="E847" s="203"/>
      <c r="F847" s="203"/>
      <c r="G847" s="203"/>
      <c r="H847" s="203"/>
      <c r="I847" s="203"/>
      <c r="J847" s="203"/>
    </row>
    <row r="848">
      <c r="A848" s="206"/>
      <c r="B848" s="206"/>
      <c r="C848" s="203"/>
      <c r="D848" s="206"/>
      <c r="E848" s="203"/>
      <c r="F848" s="203"/>
      <c r="G848" s="203"/>
      <c r="H848" s="203"/>
      <c r="I848" s="203"/>
      <c r="J848" s="203"/>
    </row>
    <row r="849">
      <c r="A849" s="206"/>
      <c r="B849" s="206"/>
      <c r="C849" s="203"/>
      <c r="D849" s="206"/>
      <c r="E849" s="203"/>
      <c r="F849" s="203"/>
      <c r="G849" s="203"/>
      <c r="H849" s="203"/>
      <c r="I849" s="203"/>
      <c r="J849" s="203"/>
    </row>
    <row r="850">
      <c r="A850" s="206"/>
      <c r="B850" s="206"/>
      <c r="C850" s="203"/>
      <c r="D850" s="206"/>
      <c r="E850" s="203"/>
      <c r="F850" s="203"/>
      <c r="G850" s="203"/>
      <c r="H850" s="203"/>
      <c r="I850" s="203"/>
      <c r="J850" s="203"/>
    </row>
    <row r="851">
      <c r="A851" s="206"/>
      <c r="B851" s="206"/>
      <c r="C851" s="203"/>
      <c r="D851" s="206"/>
      <c r="E851" s="203"/>
      <c r="F851" s="203"/>
      <c r="G851" s="203"/>
      <c r="H851" s="203"/>
      <c r="I851" s="203"/>
      <c r="J851" s="203"/>
    </row>
    <row r="852">
      <c r="A852" s="206"/>
      <c r="B852" s="206"/>
      <c r="C852" s="203"/>
      <c r="D852" s="206"/>
      <c r="E852" s="203"/>
      <c r="F852" s="203"/>
      <c r="G852" s="203"/>
      <c r="H852" s="203"/>
      <c r="I852" s="203"/>
      <c r="J852" s="203"/>
    </row>
    <row r="853">
      <c r="A853" s="206"/>
      <c r="B853" s="206"/>
      <c r="C853" s="203"/>
      <c r="D853" s="206"/>
      <c r="E853" s="203"/>
      <c r="F853" s="203"/>
      <c r="G853" s="203"/>
      <c r="H853" s="203"/>
      <c r="I853" s="203"/>
      <c r="J853" s="203"/>
    </row>
    <row r="854">
      <c r="A854" s="206"/>
      <c r="B854" s="206"/>
      <c r="C854" s="203"/>
      <c r="D854" s="206"/>
      <c r="E854" s="203"/>
      <c r="F854" s="203"/>
      <c r="G854" s="203"/>
      <c r="H854" s="203"/>
      <c r="I854" s="203"/>
      <c r="J854" s="203"/>
    </row>
    <row r="855">
      <c r="A855" s="206"/>
      <c r="B855" s="206"/>
      <c r="C855" s="203"/>
      <c r="D855" s="206"/>
      <c r="E855" s="203"/>
      <c r="F855" s="203"/>
      <c r="G855" s="203"/>
      <c r="H855" s="203"/>
      <c r="I855" s="203"/>
      <c r="J855" s="203"/>
    </row>
    <row r="856">
      <c r="A856" s="206"/>
      <c r="B856" s="206"/>
      <c r="C856" s="203"/>
      <c r="D856" s="206"/>
      <c r="E856" s="203"/>
      <c r="F856" s="203"/>
      <c r="G856" s="203"/>
      <c r="H856" s="203"/>
      <c r="I856" s="203"/>
      <c r="J856" s="203"/>
    </row>
    <row r="857">
      <c r="A857" s="206"/>
      <c r="B857" s="206"/>
      <c r="C857" s="203"/>
      <c r="D857" s="206"/>
      <c r="E857" s="203"/>
      <c r="F857" s="203"/>
      <c r="G857" s="203"/>
      <c r="H857" s="203"/>
      <c r="I857" s="203"/>
      <c r="J857" s="203"/>
    </row>
    <row r="858">
      <c r="A858" s="206"/>
      <c r="B858" s="206"/>
      <c r="C858" s="203"/>
      <c r="D858" s="206"/>
      <c r="E858" s="203"/>
      <c r="F858" s="203"/>
      <c r="G858" s="203"/>
      <c r="H858" s="203"/>
      <c r="I858" s="203"/>
      <c r="J858" s="203"/>
    </row>
    <row r="859">
      <c r="A859" s="206"/>
      <c r="B859" s="206"/>
      <c r="C859" s="203"/>
      <c r="D859" s="206"/>
      <c r="E859" s="203"/>
      <c r="F859" s="203"/>
      <c r="G859" s="203"/>
      <c r="H859" s="203"/>
      <c r="I859" s="203"/>
      <c r="J859" s="203"/>
    </row>
    <row r="860">
      <c r="A860" s="206"/>
      <c r="B860" s="206"/>
      <c r="C860" s="203"/>
      <c r="D860" s="206"/>
      <c r="E860" s="203"/>
      <c r="F860" s="203"/>
      <c r="G860" s="203"/>
      <c r="H860" s="203"/>
      <c r="I860" s="203"/>
      <c r="J860" s="203"/>
    </row>
    <row r="861">
      <c r="A861" s="206"/>
      <c r="B861" s="206"/>
      <c r="C861" s="203"/>
      <c r="D861" s="206"/>
      <c r="E861" s="203"/>
      <c r="F861" s="203"/>
      <c r="G861" s="203"/>
      <c r="H861" s="203"/>
      <c r="I861" s="203"/>
      <c r="J861" s="203"/>
    </row>
    <row r="862">
      <c r="A862" s="206"/>
      <c r="B862" s="206"/>
      <c r="C862" s="203"/>
      <c r="D862" s="206"/>
      <c r="E862" s="203"/>
      <c r="F862" s="203"/>
      <c r="G862" s="203"/>
      <c r="H862" s="203"/>
      <c r="I862" s="203"/>
      <c r="J862" s="203"/>
    </row>
    <row r="863">
      <c r="A863" s="206"/>
      <c r="B863" s="206"/>
      <c r="C863" s="203"/>
      <c r="D863" s="206"/>
      <c r="E863" s="203"/>
      <c r="F863" s="203"/>
      <c r="G863" s="203"/>
      <c r="H863" s="203"/>
      <c r="I863" s="203"/>
      <c r="J863" s="203"/>
    </row>
    <row r="864">
      <c r="A864" s="206"/>
      <c r="B864" s="206"/>
      <c r="C864" s="203"/>
      <c r="D864" s="206"/>
      <c r="E864" s="203"/>
      <c r="F864" s="203"/>
      <c r="G864" s="203"/>
      <c r="H864" s="203"/>
      <c r="I864" s="203"/>
      <c r="J864" s="203"/>
    </row>
    <row r="865">
      <c r="A865" s="206"/>
      <c r="B865" s="206"/>
      <c r="C865" s="203"/>
      <c r="D865" s="206"/>
      <c r="E865" s="203"/>
      <c r="F865" s="203"/>
      <c r="G865" s="203"/>
      <c r="H865" s="203"/>
      <c r="I865" s="203"/>
      <c r="J865" s="203"/>
    </row>
    <row r="866">
      <c r="A866" s="206"/>
      <c r="B866" s="206"/>
      <c r="C866" s="203"/>
      <c r="D866" s="206"/>
      <c r="E866" s="203"/>
      <c r="F866" s="203"/>
      <c r="G866" s="203"/>
      <c r="H866" s="203"/>
      <c r="I866" s="203"/>
      <c r="J866" s="203"/>
    </row>
    <row r="867">
      <c r="A867" s="206"/>
      <c r="B867" s="206"/>
      <c r="C867" s="203"/>
      <c r="D867" s="206"/>
      <c r="E867" s="203"/>
      <c r="F867" s="203"/>
      <c r="G867" s="203"/>
      <c r="H867" s="203"/>
      <c r="I867" s="203"/>
      <c r="J867" s="203"/>
    </row>
    <row r="868">
      <c r="A868" s="206"/>
      <c r="B868" s="206"/>
      <c r="C868" s="203"/>
      <c r="D868" s="206"/>
      <c r="E868" s="203"/>
      <c r="F868" s="203"/>
      <c r="G868" s="203"/>
      <c r="H868" s="203"/>
      <c r="I868" s="203"/>
      <c r="J868" s="203"/>
    </row>
    <row r="869">
      <c r="A869" s="206"/>
      <c r="B869" s="206"/>
      <c r="C869" s="203"/>
      <c r="D869" s="206"/>
      <c r="E869" s="203"/>
      <c r="F869" s="203"/>
      <c r="G869" s="203"/>
      <c r="H869" s="203"/>
      <c r="I869" s="203"/>
      <c r="J869" s="203"/>
    </row>
    <row r="870">
      <c r="A870" s="206"/>
      <c r="B870" s="206"/>
      <c r="C870" s="203"/>
      <c r="D870" s="206"/>
      <c r="E870" s="203"/>
      <c r="F870" s="203"/>
      <c r="G870" s="203"/>
      <c r="H870" s="203"/>
      <c r="I870" s="203"/>
      <c r="J870" s="203"/>
    </row>
    <row r="871">
      <c r="A871" s="206"/>
      <c r="B871" s="206"/>
      <c r="C871" s="203"/>
      <c r="D871" s="206"/>
      <c r="E871" s="203"/>
      <c r="F871" s="203"/>
      <c r="G871" s="203"/>
      <c r="H871" s="203"/>
      <c r="I871" s="203"/>
      <c r="J871" s="203"/>
    </row>
    <row r="872">
      <c r="A872" s="206"/>
      <c r="B872" s="206"/>
      <c r="C872" s="203"/>
      <c r="D872" s="206"/>
      <c r="E872" s="203"/>
      <c r="F872" s="203"/>
      <c r="G872" s="203"/>
      <c r="H872" s="203"/>
      <c r="I872" s="203"/>
      <c r="J872" s="203"/>
    </row>
    <row r="873">
      <c r="A873" s="206"/>
      <c r="B873" s="206"/>
      <c r="C873" s="203"/>
      <c r="D873" s="206"/>
      <c r="E873" s="203"/>
      <c r="F873" s="203"/>
      <c r="G873" s="203"/>
      <c r="H873" s="203"/>
      <c r="I873" s="203"/>
      <c r="J873" s="203"/>
    </row>
    <row r="874">
      <c r="A874" s="206"/>
      <c r="B874" s="206"/>
      <c r="C874" s="203"/>
      <c r="D874" s="206"/>
      <c r="E874" s="203"/>
      <c r="F874" s="203"/>
      <c r="G874" s="203"/>
      <c r="H874" s="203"/>
      <c r="I874" s="203"/>
      <c r="J874" s="203"/>
    </row>
    <row r="875">
      <c r="A875" s="206"/>
      <c r="B875" s="206"/>
      <c r="C875" s="203"/>
      <c r="D875" s="206"/>
      <c r="E875" s="203"/>
      <c r="F875" s="203"/>
      <c r="G875" s="203"/>
      <c r="H875" s="203"/>
      <c r="I875" s="203"/>
      <c r="J875" s="203"/>
    </row>
    <row r="876">
      <c r="A876" s="206"/>
      <c r="B876" s="206"/>
      <c r="C876" s="203"/>
      <c r="D876" s="206"/>
      <c r="E876" s="203"/>
      <c r="F876" s="203"/>
      <c r="G876" s="203"/>
      <c r="H876" s="203"/>
      <c r="I876" s="203"/>
      <c r="J876" s="203"/>
    </row>
    <row r="877">
      <c r="A877" s="206"/>
      <c r="B877" s="206"/>
      <c r="C877" s="203"/>
      <c r="D877" s="206"/>
      <c r="E877" s="203"/>
      <c r="F877" s="203"/>
      <c r="G877" s="203"/>
      <c r="H877" s="203"/>
      <c r="I877" s="203"/>
      <c r="J877" s="203"/>
    </row>
    <row r="878">
      <c r="A878" s="206"/>
      <c r="B878" s="206"/>
      <c r="C878" s="203"/>
      <c r="D878" s="206"/>
      <c r="E878" s="203"/>
      <c r="F878" s="203"/>
      <c r="G878" s="203"/>
      <c r="H878" s="203"/>
      <c r="I878" s="203"/>
      <c r="J878" s="203"/>
    </row>
    <row r="879">
      <c r="A879" s="206"/>
      <c r="B879" s="206"/>
      <c r="C879" s="203"/>
      <c r="D879" s="206"/>
      <c r="E879" s="203"/>
      <c r="F879" s="203"/>
      <c r="G879" s="203"/>
      <c r="H879" s="203"/>
      <c r="I879" s="203"/>
      <c r="J879" s="203"/>
    </row>
    <row r="880">
      <c r="A880" s="206"/>
      <c r="B880" s="206"/>
      <c r="C880" s="203"/>
      <c r="D880" s="206"/>
      <c r="E880" s="203"/>
      <c r="F880" s="203"/>
      <c r="G880" s="203"/>
      <c r="H880" s="203"/>
      <c r="I880" s="203"/>
      <c r="J880" s="203"/>
    </row>
    <row r="881">
      <c r="A881" s="206"/>
      <c r="B881" s="206"/>
      <c r="C881" s="203"/>
      <c r="D881" s="206"/>
      <c r="E881" s="203"/>
      <c r="F881" s="203"/>
      <c r="G881" s="203"/>
      <c r="H881" s="203"/>
      <c r="I881" s="203"/>
      <c r="J881" s="203"/>
    </row>
    <row r="882">
      <c r="A882" s="206"/>
      <c r="B882" s="206"/>
      <c r="C882" s="203"/>
      <c r="D882" s="206"/>
      <c r="E882" s="203"/>
      <c r="F882" s="203"/>
      <c r="G882" s="203"/>
      <c r="H882" s="203"/>
      <c r="I882" s="203"/>
      <c r="J882" s="203"/>
    </row>
    <row r="883">
      <c r="A883" s="206"/>
      <c r="B883" s="206"/>
      <c r="C883" s="203"/>
      <c r="D883" s="206"/>
      <c r="E883" s="203"/>
      <c r="F883" s="203"/>
      <c r="G883" s="203"/>
      <c r="H883" s="203"/>
      <c r="I883" s="203"/>
      <c r="J883" s="203"/>
    </row>
    <row r="884">
      <c r="A884" s="206"/>
      <c r="B884" s="206"/>
      <c r="C884" s="203"/>
      <c r="D884" s="206"/>
      <c r="E884" s="203"/>
      <c r="F884" s="203"/>
      <c r="G884" s="203"/>
      <c r="H884" s="203"/>
      <c r="I884" s="203"/>
      <c r="J884" s="203"/>
    </row>
    <row r="885">
      <c r="A885" s="206"/>
      <c r="B885" s="206"/>
      <c r="C885" s="203"/>
      <c r="D885" s="206"/>
      <c r="E885" s="203"/>
      <c r="F885" s="203"/>
      <c r="G885" s="203"/>
      <c r="H885" s="203"/>
      <c r="I885" s="203"/>
      <c r="J885" s="203"/>
    </row>
    <row r="886">
      <c r="A886" s="206"/>
      <c r="B886" s="206"/>
      <c r="C886" s="203"/>
      <c r="D886" s="206"/>
      <c r="E886" s="203"/>
      <c r="F886" s="203"/>
      <c r="G886" s="203"/>
      <c r="H886" s="203"/>
      <c r="I886" s="203"/>
      <c r="J886" s="203"/>
    </row>
    <row r="887">
      <c r="A887" s="206"/>
      <c r="B887" s="206"/>
      <c r="C887" s="203"/>
      <c r="D887" s="206"/>
      <c r="E887" s="203"/>
      <c r="F887" s="203"/>
      <c r="G887" s="203"/>
      <c r="H887" s="203"/>
      <c r="I887" s="203"/>
      <c r="J887" s="203"/>
    </row>
    <row r="888">
      <c r="A888" s="206"/>
      <c r="B888" s="206"/>
      <c r="C888" s="203"/>
      <c r="D888" s="206"/>
      <c r="E888" s="203"/>
      <c r="F888" s="203"/>
      <c r="G888" s="203"/>
      <c r="H888" s="203"/>
      <c r="I888" s="203"/>
      <c r="J888" s="203"/>
    </row>
    <row r="889">
      <c r="A889" s="206"/>
      <c r="B889" s="206"/>
      <c r="C889" s="203"/>
      <c r="D889" s="206"/>
      <c r="E889" s="203"/>
      <c r="F889" s="203"/>
      <c r="G889" s="203"/>
      <c r="H889" s="203"/>
      <c r="I889" s="203"/>
      <c r="J889" s="203"/>
    </row>
    <row r="890">
      <c r="A890" s="206"/>
      <c r="B890" s="206"/>
      <c r="C890" s="203"/>
      <c r="D890" s="206"/>
      <c r="E890" s="203"/>
      <c r="F890" s="203"/>
      <c r="G890" s="203"/>
      <c r="H890" s="203"/>
      <c r="I890" s="203"/>
      <c r="J890" s="203"/>
    </row>
    <row r="891">
      <c r="A891" s="206"/>
      <c r="B891" s="206"/>
      <c r="C891" s="203"/>
      <c r="D891" s="206"/>
      <c r="E891" s="203"/>
      <c r="F891" s="203"/>
      <c r="G891" s="203"/>
      <c r="H891" s="203"/>
      <c r="I891" s="203"/>
      <c r="J891" s="203"/>
    </row>
    <row r="892">
      <c r="A892" s="206"/>
      <c r="B892" s="206"/>
      <c r="C892" s="203"/>
      <c r="D892" s="206"/>
      <c r="E892" s="203"/>
      <c r="F892" s="203"/>
      <c r="G892" s="203"/>
      <c r="H892" s="203"/>
      <c r="I892" s="203"/>
      <c r="J892" s="203"/>
    </row>
    <row r="893">
      <c r="A893" s="206"/>
      <c r="B893" s="206"/>
      <c r="C893" s="203"/>
      <c r="D893" s="206"/>
      <c r="E893" s="203"/>
      <c r="F893" s="203"/>
      <c r="G893" s="203"/>
      <c r="H893" s="203"/>
      <c r="I893" s="203"/>
      <c r="J893" s="203"/>
    </row>
    <row r="894">
      <c r="A894" s="206"/>
      <c r="B894" s="206"/>
      <c r="C894" s="203"/>
      <c r="D894" s="206"/>
      <c r="E894" s="203"/>
      <c r="F894" s="203"/>
      <c r="G894" s="203"/>
      <c r="H894" s="203"/>
      <c r="I894" s="203"/>
      <c r="J894" s="203"/>
    </row>
    <row r="895">
      <c r="A895" s="206"/>
      <c r="B895" s="206"/>
      <c r="C895" s="203"/>
      <c r="D895" s="206"/>
      <c r="E895" s="203"/>
      <c r="F895" s="203"/>
      <c r="G895" s="203"/>
      <c r="H895" s="203"/>
      <c r="I895" s="203"/>
      <c r="J895" s="203"/>
    </row>
    <row r="896">
      <c r="A896" s="206"/>
      <c r="B896" s="206"/>
      <c r="C896" s="203"/>
      <c r="D896" s="206"/>
      <c r="E896" s="203"/>
      <c r="F896" s="203"/>
      <c r="G896" s="203"/>
      <c r="H896" s="203"/>
      <c r="I896" s="203"/>
      <c r="J896" s="203"/>
    </row>
    <row r="897">
      <c r="A897" s="206"/>
      <c r="B897" s="206"/>
      <c r="C897" s="203"/>
      <c r="D897" s="206"/>
      <c r="E897" s="203"/>
      <c r="F897" s="203"/>
      <c r="G897" s="203"/>
      <c r="H897" s="203"/>
      <c r="I897" s="203"/>
      <c r="J897" s="203"/>
    </row>
    <row r="898">
      <c r="A898" s="206"/>
      <c r="B898" s="206"/>
      <c r="C898" s="203"/>
      <c r="D898" s="206"/>
      <c r="E898" s="203"/>
      <c r="F898" s="203"/>
      <c r="G898" s="203"/>
      <c r="H898" s="203"/>
      <c r="I898" s="203"/>
      <c r="J898" s="203"/>
    </row>
    <row r="899">
      <c r="A899" s="206"/>
      <c r="B899" s="206"/>
      <c r="C899" s="203"/>
      <c r="D899" s="206"/>
      <c r="E899" s="203"/>
      <c r="F899" s="203"/>
      <c r="G899" s="203"/>
      <c r="H899" s="203"/>
      <c r="I899" s="203"/>
      <c r="J899" s="203"/>
    </row>
    <row r="900">
      <c r="A900" s="206"/>
      <c r="B900" s="206"/>
      <c r="C900" s="203"/>
      <c r="D900" s="206"/>
      <c r="E900" s="203"/>
      <c r="F900" s="203"/>
      <c r="G900" s="203"/>
      <c r="H900" s="203"/>
      <c r="I900" s="203"/>
      <c r="J900" s="203"/>
    </row>
    <row r="901">
      <c r="A901" s="206"/>
      <c r="B901" s="206"/>
      <c r="C901" s="203"/>
      <c r="D901" s="206"/>
      <c r="E901" s="203"/>
      <c r="F901" s="203"/>
      <c r="G901" s="203"/>
      <c r="H901" s="203"/>
      <c r="I901" s="203"/>
      <c r="J901" s="203"/>
    </row>
    <row r="902">
      <c r="A902" s="206"/>
      <c r="B902" s="206"/>
      <c r="C902" s="203"/>
      <c r="D902" s="206"/>
      <c r="E902" s="203"/>
      <c r="F902" s="203"/>
      <c r="G902" s="203"/>
      <c r="H902" s="203"/>
      <c r="I902" s="203"/>
      <c r="J902" s="203"/>
    </row>
    <row r="903">
      <c r="A903" s="206"/>
      <c r="B903" s="206"/>
      <c r="C903" s="203"/>
      <c r="D903" s="206"/>
      <c r="E903" s="203"/>
      <c r="F903" s="203"/>
      <c r="G903" s="203"/>
      <c r="H903" s="203"/>
      <c r="I903" s="203"/>
      <c r="J903" s="203"/>
    </row>
    <row r="904">
      <c r="A904" s="206"/>
      <c r="B904" s="206"/>
      <c r="C904" s="203"/>
      <c r="D904" s="206"/>
      <c r="E904" s="203"/>
      <c r="F904" s="203"/>
      <c r="G904" s="203"/>
      <c r="H904" s="203"/>
      <c r="I904" s="203"/>
      <c r="J904" s="203"/>
    </row>
    <row r="905">
      <c r="A905" s="206"/>
      <c r="B905" s="206"/>
      <c r="C905" s="203"/>
      <c r="D905" s="206"/>
      <c r="E905" s="203"/>
      <c r="F905" s="203"/>
      <c r="G905" s="203"/>
      <c r="H905" s="203"/>
      <c r="I905" s="203"/>
      <c r="J905" s="203"/>
    </row>
    <row r="906">
      <c r="A906" s="206"/>
      <c r="B906" s="206"/>
      <c r="C906" s="203"/>
      <c r="D906" s="206"/>
      <c r="E906" s="203"/>
      <c r="F906" s="203"/>
      <c r="G906" s="203"/>
      <c r="H906" s="203"/>
      <c r="I906" s="203"/>
      <c r="J906" s="203"/>
    </row>
    <row r="907">
      <c r="A907" s="206"/>
      <c r="B907" s="206"/>
      <c r="C907" s="203"/>
      <c r="D907" s="206"/>
      <c r="E907" s="203"/>
      <c r="F907" s="203"/>
      <c r="G907" s="203"/>
      <c r="H907" s="203"/>
      <c r="I907" s="203"/>
      <c r="J907" s="203"/>
    </row>
    <row r="908">
      <c r="A908" s="206"/>
      <c r="B908" s="206"/>
      <c r="C908" s="203"/>
      <c r="D908" s="206"/>
      <c r="E908" s="203"/>
      <c r="F908" s="203"/>
      <c r="G908" s="203"/>
      <c r="H908" s="203"/>
      <c r="I908" s="203"/>
      <c r="J908" s="203"/>
    </row>
    <row r="909">
      <c r="A909" s="206"/>
      <c r="B909" s="206"/>
      <c r="C909" s="203"/>
      <c r="D909" s="206"/>
      <c r="E909" s="203"/>
      <c r="F909" s="203"/>
      <c r="G909" s="203"/>
      <c r="H909" s="203"/>
      <c r="I909" s="203"/>
      <c r="J909" s="203"/>
    </row>
    <row r="910">
      <c r="A910" s="206"/>
      <c r="B910" s="206"/>
      <c r="C910" s="203"/>
      <c r="D910" s="206"/>
      <c r="E910" s="203"/>
      <c r="F910" s="203"/>
      <c r="G910" s="203"/>
      <c r="H910" s="203"/>
      <c r="I910" s="203"/>
      <c r="J910" s="203"/>
    </row>
    <row r="911">
      <c r="A911" s="206"/>
      <c r="B911" s="206"/>
      <c r="C911" s="203"/>
      <c r="D911" s="206"/>
      <c r="E911" s="203"/>
      <c r="F911" s="203"/>
      <c r="G911" s="203"/>
      <c r="H911" s="203"/>
      <c r="I911" s="203"/>
      <c r="J911" s="203"/>
    </row>
    <row r="912">
      <c r="A912" s="206"/>
      <c r="B912" s="206"/>
      <c r="C912" s="203"/>
      <c r="D912" s="206"/>
      <c r="E912" s="203"/>
      <c r="F912" s="203"/>
      <c r="G912" s="203"/>
      <c r="H912" s="203"/>
      <c r="I912" s="203"/>
      <c r="J912" s="203"/>
    </row>
    <row r="913">
      <c r="A913" s="206"/>
      <c r="B913" s="206"/>
      <c r="C913" s="203"/>
      <c r="D913" s="206"/>
      <c r="E913" s="203"/>
      <c r="F913" s="203"/>
      <c r="G913" s="203"/>
      <c r="H913" s="203"/>
      <c r="I913" s="203"/>
      <c r="J913" s="203"/>
    </row>
    <row r="914">
      <c r="A914" s="206"/>
      <c r="B914" s="206"/>
      <c r="C914" s="203"/>
      <c r="D914" s="206"/>
      <c r="E914" s="203"/>
      <c r="F914" s="203"/>
      <c r="G914" s="203"/>
      <c r="H914" s="203"/>
      <c r="I914" s="203"/>
      <c r="J914" s="203"/>
    </row>
    <row r="915">
      <c r="A915" s="206"/>
      <c r="B915" s="206"/>
      <c r="C915" s="203"/>
      <c r="D915" s="206"/>
      <c r="E915" s="203"/>
      <c r="F915" s="203"/>
      <c r="G915" s="203"/>
      <c r="H915" s="203"/>
      <c r="I915" s="203"/>
      <c r="J915" s="203"/>
    </row>
    <row r="916">
      <c r="A916" s="206"/>
      <c r="B916" s="206"/>
      <c r="C916" s="203"/>
      <c r="D916" s="206"/>
      <c r="E916" s="203"/>
      <c r="F916" s="203"/>
      <c r="G916" s="203"/>
      <c r="H916" s="203"/>
      <c r="I916" s="203"/>
      <c r="J916" s="203"/>
    </row>
    <row r="917">
      <c r="A917" s="206"/>
      <c r="B917" s="206"/>
      <c r="C917" s="203"/>
      <c r="D917" s="206"/>
      <c r="E917" s="203"/>
      <c r="F917" s="203"/>
      <c r="G917" s="203"/>
      <c r="H917" s="203"/>
      <c r="I917" s="203"/>
      <c r="J917" s="203"/>
    </row>
    <row r="918">
      <c r="A918" s="206"/>
      <c r="B918" s="206"/>
      <c r="C918" s="203"/>
      <c r="D918" s="206"/>
      <c r="E918" s="203"/>
      <c r="F918" s="203"/>
      <c r="G918" s="203"/>
      <c r="H918" s="203"/>
      <c r="I918" s="203"/>
      <c r="J918" s="203"/>
    </row>
    <row r="919">
      <c r="A919" s="206"/>
      <c r="B919" s="206"/>
      <c r="C919" s="203"/>
      <c r="D919" s="206"/>
      <c r="E919" s="203"/>
      <c r="F919" s="203"/>
      <c r="G919" s="203"/>
      <c r="H919" s="203"/>
      <c r="I919" s="203"/>
      <c r="J919" s="203"/>
    </row>
    <row r="920">
      <c r="A920" s="206"/>
      <c r="B920" s="206"/>
      <c r="C920" s="203"/>
      <c r="D920" s="206"/>
      <c r="E920" s="203"/>
      <c r="F920" s="203"/>
      <c r="G920" s="203"/>
      <c r="H920" s="203"/>
      <c r="I920" s="203"/>
      <c r="J920" s="203"/>
    </row>
    <row r="921">
      <c r="A921" s="206"/>
      <c r="B921" s="206"/>
      <c r="C921" s="203"/>
      <c r="D921" s="206"/>
      <c r="E921" s="203"/>
      <c r="F921" s="203"/>
      <c r="G921" s="203"/>
      <c r="H921" s="203"/>
      <c r="I921" s="203"/>
      <c r="J921" s="203"/>
    </row>
    <row r="922">
      <c r="A922" s="206"/>
      <c r="B922" s="206"/>
      <c r="C922" s="203"/>
      <c r="D922" s="206"/>
      <c r="E922" s="203"/>
      <c r="F922" s="203"/>
      <c r="G922" s="203"/>
      <c r="H922" s="203"/>
      <c r="I922" s="203"/>
      <c r="J922" s="203"/>
    </row>
    <row r="923">
      <c r="A923" s="206"/>
      <c r="B923" s="206"/>
      <c r="C923" s="203"/>
      <c r="D923" s="206"/>
      <c r="E923" s="203"/>
      <c r="F923" s="203"/>
      <c r="G923" s="203"/>
      <c r="H923" s="203"/>
      <c r="I923" s="203"/>
      <c r="J923" s="203"/>
    </row>
    <row r="924">
      <c r="A924" s="206"/>
      <c r="B924" s="206"/>
      <c r="C924" s="203"/>
      <c r="D924" s="206"/>
      <c r="E924" s="203"/>
      <c r="F924" s="203"/>
      <c r="G924" s="203"/>
      <c r="H924" s="203"/>
      <c r="I924" s="203"/>
      <c r="J924" s="203"/>
    </row>
    <row r="925">
      <c r="A925" s="206"/>
      <c r="B925" s="206"/>
      <c r="C925" s="203"/>
      <c r="D925" s="206"/>
      <c r="E925" s="203"/>
      <c r="F925" s="203"/>
      <c r="G925" s="203"/>
      <c r="H925" s="203"/>
      <c r="I925" s="203"/>
      <c r="J925" s="203"/>
    </row>
    <row r="926">
      <c r="A926" s="206"/>
      <c r="B926" s="206"/>
      <c r="C926" s="203"/>
      <c r="D926" s="206"/>
      <c r="E926" s="203"/>
      <c r="F926" s="203"/>
      <c r="G926" s="203"/>
      <c r="H926" s="203"/>
      <c r="I926" s="203"/>
      <c r="J926" s="203"/>
    </row>
    <row r="927">
      <c r="A927" s="206"/>
      <c r="B927" s="206"/>
      <c r="C927" s="203"/>
      <c r="D927" s="206"/>
      <c r="E927" s="203"/>
      <c r="F927" s="203"/>
      <c r="G927" s="203"/>
      <c r="H927" s="203"/>
      <c r="I927" s="203"/>
      <c r="J927" s="203"/>
    </row>
    <row r="928">
      <c r="A928" s="206"/>
      <c r="B928" s="206"/>
      <c r="C928" s="203"/>
      <c r="D928" s="206"/>
      <c r="E928" s="203"/>
      <c r="F928" s="203"/>
      <c r="G928" s="203"/>
      <c r="H928" s="203"/>
      <c r="I928" s="203"/>
      <c r="J928" s="203"/>
    </row>
    <row r="929">
      <c r="A929" s="206"/>
      <c r="B929" s="206"/>
      <c r="C929" s="203"/>
      <c r="D929" s="206"/>
      <c r="E929" s="203"/>
      <c r="F929" s="203"/>
      <c r="G929" s="203"/>
      <c r="H929" s="203"/>
      <c r="I929" s="203"/>
      <c r="J929" s="203"/>
    </row>
    <row r="930">
      <c r="A930" s="206"/>
      <c r="B930" s="206"/>
      <c r="C930" s="203"/>
      <c r="D930" s="206"/>
      <c r="E930" s="203"/>
      <c r="F930" s="203"/>
      <c r="G930" s="203"/>
      <c r="H930" s="203"/>
      <c r="I930" s="203"/>
      <c r="J930" s="203"/>
    </row>
    <row r="931">
      <c r="A931" s="206"/>
      <c r="B931" s="206"/>
      <c r="C931" s="203"/>
      <c r="D931" s="206"/>
      <c r="E931" s="203"/>
      <c r="F931" s="203"/>
      <c r="G931" s="203"/>
      <c r="H931" s="203"/>
      <c r="I931" s="203"/>
      <c r="J931" s="203"/>
    </row>
    <row r="932">
      <c r="A932" s="206"/>
      <c r="B932" s="206"/>
      <c r="C932" s="203"/>
      <c r="D932" s="206"/>
      <c r="E932" s="203"/>
      <c r="F932" s="203"/>
      <c r="G932" s="203"/>
      <c r="H932" s="203"/>
      <c r="I932" s="203"/>
      <c r="J932" s="203"/>
    </row>
    <row r="933">
      <c r="A933" s="206"/>
      <c r="B933" s="206"/>
      <c r="C933" s="203"/>
      <c r="D933" s="206"/>
      <c r="E933" s="203"/>
      <c r="F933" s="203"/>
      <c r="G933" s="203"/>
      <c r="H933" s="203"/>
      <c r="I933" s="203"/>
      <c r="J933" s="203"/>
    </row>
    <row r="934">
      <c r="A934" s="206"/>
      <c r="B934" s="206"/>
      <c r="C934" s="203"/>
      <c r="D934" s="206"/>
      <c r="E934" s="203"/>
      <c r="F934" s="203"/>
      <c r="G934" s="203"/>
      <c r="H934" s="203"/>
      <c r="I934" s="203"/>
      <c r="J934" s="203"/>
    </row>
    <row r="935">
      <c r="A935" s="206"/>
      <c r="B935" s="206"/>
      <c r="C935" s="203"/>
      <c r="D935" s="206"/>
      <c r="E935" s="203"/>
      <c r="F935" s="203"/>
      <c r="G935" s="203"/>
      <c r="H935" s="203"/>
      <c r="I935" s="203"/>
      <c r="J935" s="203"/>
    </row>
    <row r="936">
      <c r="A936" s="206"/>
      <c r="B936" s="206"/>
      <c r="C936" s="203"/>
      <c r="D936" s="206"/>
      <c r="E936" s="203"/>
      <c r="F936" s="203"/>
      <c r="G936" s="203"/>
      <c r="H936" s="203"/>
      <c r="I936" s="203"/>
      <c r="J936" s="203"/>
    </row>
    <row r="937">
      <c r="A937" s="206"/>
      <c r="B937" s="206"/>
      <c r="C937" s="203"/>
      <c r="D937" s="206"/>
      <c r="E937" s="203"/>
      <c r="F937" s="203"/>
      <c r="G937" s="203"/>
      <c r="H937" s="203"/>
      <c r="I937" s="203"/>
      <c r="J937" s="203"/>
    </row>
    <row r="938">
      <c r="A938" s="206"/>
      <c r="B938" s="206"/>
      <c r="C938" s="203"/>
      <c r="D938" s="206"/>
      <c r="E938" s="203"/>
      <c r="F938" s="203"/>
      <c r="G938" s="203"/>
      <c r="H938" s="203"/>
      <c r="I938" s="203"/>
      <c r="J938" s="203"/>
    </row>
    <row r="939">
      <c r="A939" s="206"/>
      <c r="B939" s="206"/>
      <c r="C939" s="203"/>
      <c r="D939" s="206"/>
      <c r="E939" s="203"/>
      <c r="F939" s="203"/>
      <c r="G939" s="203"/>
      <c r="H939" s="203"/>
      <c r="I939" s="203"/>
      <c r="J939" s="203"/>
    </row>
    <row r="940">
      <c r="A940" s="206"/>
      <c r="B940" s="206"/>
      <c r="C940" s="203"/>
      <c r="D940" s="206"/>
      <c r="E940" s="203"/>
      <c r="F940" s="203"/>
      <c r="G940" s="203"/>
      <c r="H940" s="203"/>
      <c r="I940" s="203"/>
      <c r="J940" s="203"/>
    </row>
    <row r="941">
      <c r="A941" s="206"/>
      <c r="B941" s="206"/>
      <c r="C941" s="203"/>
      <c r="D941" s="206"/>
      <c r="E941" s="203"/>
      <c r="F941" s="203"/>
      <c r="G941" s="203"/>
      <c r="H941" s="203"/>
      <c r="I941" s="203"/>
      <c r="J941" s="203"/>
    </row>
    <row r="942">
      <c r="A942" s="206"/>
      <c r="B942" s="206"/>
      <c r="C942" s="203"/>
      <c r="D942" s="206"/>
      <c r="E942" s="203"/>
      <c r="F942" s="203"/>
      <c r="G942" s="203"/>
      <c r="H942" s="203"/>
      <c r="I942" s="203"/>
      <c r="J942" s="203"/>
    </row>
    <row r="943">
      <c r="A943" s="206"/>
      <c r="B943" s="206"/>
      <c r="C943" s="203"/>
      <c r="D943" s="206"/>
      <c r="E943" s="203"/>
      <c r="F943" s="203"/>
      <c r="G943" s="203"/>
      <c r="H943" s="203"/>
      <c r="I943" s="203"/>
      <c r="J943" s="203"/>
    </row>
    <row r="944">
      <c r="A944" s="206"/>
      <c r="B944" s="206"/>
      <c r="C944" s="203"/>
      <c r="D944" s="206"/>
      <c r="E944" s="203"/>
      <c r="F944" s="203"/>
      <c r="G944" s="203"/>
      <c r="H944" s="203"/>
      <c r="I944" s="203"/>
      <c r="J944" s="203"/>
    </row>
    <row r="945">
      <c r="A945" s="206"/>
      <c r="B945" s="206"/>
      <c r="C945" s="203"/>
      <c r="D945" s="206"/>
      <c r="E945" s="203"/>
      <c r="F945" s="203"/>
      <c r="G945" s="203"/>
      <c r="H945" s="203"/>
      <c r="I945" s="203"/>
      <c r="J945" s="203"/>
    </row>
    <row r="946">
      <c r="A946" s="206"/>
      <c r="B946" s="206"/>
      <c r="C946" s="203"/>
      <c r="D946" s="206"/>
      <c r="E946" s="203"/>
      <c r="F946" s="203"/>
      <c r="G946" s="203"/>
      <c r="H946" s="203"/>
      <c r="I946" s="203"/>
      <c r="J946" s="203"/>
    </row>
    <row r="947">
      <c r="A947" s="206"/>
      <c r="B947" s="206"/>
      <c r="C947" s="203"/>
      <c r="D947" s="206"/>
      <c r="E947" s="203"/>
      <c r="F947" s="203"/>
      <c r="G947" s="203"/>
      <c r="H947" s="203"/>
      <c r="I947" s="203"/>
      <c r="J947" s="203"/>
    </row>
    <row r="948">
      <c r="A948" s="206"/>
      <c r="B948" s="206"/>
      <c r="C948" s="203"/>
      <c r="D948" s="206"/>
      <c r="E948" s="203"/>
      <c r="F948" s="203"/>
      <c r="G948" s="203"/>
      <c r="H948" s="203"/>
      <c r="I948" s="203"/>
      <c r="J948" s="203"/>
    </row>
    <row r="949">
      <c r="A949" s="206"/>
      <c r="B949" s="206"/>
      <c r="C949" s="203"/>
      <c r="D949" s="206"/>
      <c r="E949" s="203"/>
      <c r="F949" s="203"/>
      <c r="G949" s="203"/>
      <c r="H949" s="203"/>
      <c r="I949" s="203"/>
      <c r="J949" s="203"/>
    </row>
    <row r="950">
      <c r="A950" s="206"/>
      <c r="B950" s="206"/>
      <c r="C950" s="203"/>
      <c r="D950" s="206"/>
      <c r="E950" s="203"/>
      <c r="F950" s="203"/>
      <c r="G950" s="203"/>
      <c r="H950" s="203"/>
      <c r="I950" s="203"/>
      <c r="J950" s="203"/>
    </row>
    <row r="951">
      <c r="A951" s="206"/>
      <c r="B951" s="206"/>
      <c r="C951" s="203"/>
      <c r="D951" s="206"/>
      <c r="E951" s="203"/>
      <c r="F951" s="203"/>
      <c r="G951" s="203"/>
      <c r="H951" s="203"/>
      <c r="I951" s="203"/>
      <c r="J951" s="203"/>
    </row>
    <row r="952">
      <c r="A952" s="206"/>
      <c r="B952" s="206"/>
      <c r="C952" s="203"/>
      <c r="D952" s="206"/>
      <c r="E952" s="203"/>
      <c r="F952" s="203"/>
      <c r="G952" s="203"/>
      <c r="H952" s="203"/>
      <c r="I952" s="203"/>
      <c r="J952" s="203"/>
    </row>
    <row r="953">
      <c r="A953" s="206"/>
      <c r="B953" s="206"/>
      <c r="C953" s="203"/>
      <c r="D953" s="206"/>
      <c r="E953" s="203"/>
      <c r="F953" s="203"/>
      <c r="G953" s="203"/>
      <c r="H953" s="203"/>
      <c r="I953" s="203"/>
      <c r="J953" s="203"/>
    </row>
    <row r="954">
      <c r="A954" s="206"/>
      <c r="B954" s="206"/>
      <c r="C954" s="203"/>
      <c r="D954" s="206"/>
      <c r="E954" s="203"/>
      <c r="F954" s="203"/>
      <c r="G954" s="203"/>
      <c r="H954" s="203"/>
      <c r="I954" s="203"/>
      <c r="J954" s="203"/>
    </row>
    <row r="955">
      <c r="A955" s="206"/>
      <c r="B955" s="206"/>
      <c r="C955" s="203"/>
      <c r="D955" s="206"/>
      <c r="E955" s="203"/>
      <c r="F955" s="203"/>
      <c r="G955" s="203"/>
      <c r="H955" s="203"/>
      <c r="I955" s="203"/>
      <c r="J955" s="203"/>
    </row>
    <row r="956">
      <c r="A956" s="206"/>
      <c r="B956" s="206"/>
      <c r="C956" s="203"/>
      <c r="D956" s="206"/>
      <c r="E956" s="203"/>
      <c r="F956" s="203"/>
      <c r="G956" s="203"/>
      <c r="H956" s="203"/>
      <c r="I956" s="203"/>
      <c r="J956" s="203"/>
    </row>
    <row r="957">
      <c r="A957" s="206"/>
      <c r="B957" s="206"/>
      <c r="C957" s="203"/>
      <c r="D957" s="206"/>
      <c r="E957" s="203"/>
      <c r="F957" s="203"/>
      <c r="G957" s="203"/>
      <c r="H957" s="203"/>
      <c r="I957" s="203"/>
      <c r="J957" s="203"/>
    </row>
    <row r="958">
      <c r="A958" s="206"/>
      <c r="B958" s="206"/>
      <c r="C958" s="203"/>
      <c r="D958" s="206"/>
      <c r="E958" s="203"/>
      <c r="F958" s="203"/>
      <c r="G958" s="203"/>
      <c r="H958" s="203"/>
      <c r="I958" s="203"/>
      <c r="J958" s="203"/>
    </row>
    <row r="959">
      <c r="A959" s="206"/>
      <c r="B959" s="206"/>
      <c r="C959" s="203"/>
      <c r="D959" s="206"/>
      <c r="E959" s="203"/>
      <c r="F959" s="203"/>
      <c r="G959" s="203"/>
      <c r="H959" s="203"/>
      <c r="I959" s="203"/>
      <c r="J959" s="203"/>
    </row>
    <row r="960">
      <c r="A960" s="206"/>
      <c r="B960" s="206"/>
      <c r="C960" s="203"/>
      <c r="D960" s="206"/>
      <c r="E960" s="203"/>
      <c r="F960" s="203"/>
      <c r="G960" s="203"/>
      <c r="H960" s="203"/>
      <c r="I960" s="203"/>
      <c r="J960" s="203"/>
    </row>
    <row r="961">
      <c r="A961" s="206"/>
      <c r="B961" s="206"/>
      <c r="C961" s="203"/>
      <c r="D961" s="206"/>
      <c r="E961" s="203"/>
      <c r="F961" s="203"/>
      <c r="G961" s="203"/>
      <c r="H961" s="203"/>
      <c r="I961" s="203"/>
      <c r="J961" s="203"/>
    </row>
    <row r="962">
      <c r="A962" s="206"/>
      <c r="B962" s="206"/>
      <c r="C962" s="203"/>
      <c r="D962" s="206"/>
      <c r="E962" s="203"/>
      <c r="F962" s="203"/>
      <c r="G962" s="203"/>
      <c r="H962" s="203"/>
      <c r="I962" s="203"/>
      <c r="J962" s="203"/>
    </row>
    <row r="963">
      <c r="A963" s="206"/>
      <c r="B963" s="206"/>
      <c r="C963" s="203"/>
      <c r="D963" s="206"/>
      <c r="E963" s="203"/>
      <c r="F963" s="203"/>
      <c r="G963" s="203"/>
      <c r="H963" s="203"/>
      <c r="I963" s="203"/>
      <c r="J963" s="203"/>
    </row>
    <row r="964">
      <c r="A964" s="206"/>
      <c r="B964" s="206"/>
      <c r="C964" s="203"/>
      <c r="D964" s="206"/>
      <c r="E964" s="203"/>
      <c r="F964" s="203"/>
      <c r="G964" s="203"/>
      <c r="H964" s="203"/>
      <c r="I964" s="203"/>
      <c r="J964" s="203"/>
    </row>
    <row r="965">
      <c r="A965" s="206"/>
      <c r="B965" s="206"/>
      <c r="C965" s="203"/>
      <c r="D965" s="206"/>
      <c r="E965" s="203"/>
      <c r="F965" s="203"/>
      <c r="G965" s="203"/>
      <c r="H965" s="203"/>
      <c r="I965" s="203"/>
      <c r="J965" s="203"/>
    </row>
    <row r="966">
      <c r="A966" s="206"/>
      <c r="B966" s="206"/>
      <c r="C966" s="203"/>
      <c r="D966" s="206"/>
      <c r="E966" s="203"/>
      <c r="F966" s="203"/>
      <c r="G966" s="203"/>
      <c r="H966" s="203"/>
      <c r="I966" s="203"/>
      <c r="J966" s="203"/>
    </row>
    <row r="967">
      <c r="A967" s="206"/>
      <c r="B967" s="206"/>
      <c r="C967" s="203"/>
      <c r="D967" s="206"/>
      <c r="E967" s="203"/>
      <c r="F967" s="203"/>
      <c r="G967" s="203"/>
      <c r="H967" s="203"/>
      <c r="I967" s="203"/>
      <c r="J967" s="203"/>
    </row>
    <row r="968">
      <c r="A968" s="206"/>
      <c r="B968" s="206"/>
      <c r="C968" s="203"/>
      <c r="D968" s="206"/>
      <c r="E968" s="203"/>
      <c r="F968" s="203"/>
      <c r="G968" s="203"/>
      <c r="H968" s="203"/>
      <c r="I968" s="203"/>
      <c r="J968" s="203"/>
    </row>
    <row r="969">
      <c r="A969" s="206"/>
      <c r="B969" s="206"/>
      <c r="C969" s="203"/>
      <c r="D969" s="206"/>
      <c r="E969" s="203"/>
      <c r="F969" s="203"/>
      <c r="G969" s="203"/>
      <c r="H969" s="203"/>
      <c r="I969" s="203"/>
      <c r="J969" s="203"/>
    </row>
    <row r="970">
      <c r="A970" s="206"/>
      <c r="B970" s="206"/>
      <c r="C970" s="203"/>
      <c r="D970" s="206"/>
      <c r="E970" s="203"/>
      <c r="F970" s="203"/>
      <c r="G970" s="203"/>
      <c r="H970" s="203"/>
      <c r="I970" s="203"/>
      <c r="J970" s="203"/>
    </row>
    <row r="971">
      <c r="A971" s="206"/>
      <c r="B971" s="206"/>
      <c r="C971" s="203"/>
      <c r="D971" s="206"/>
      <c r="E971" s="203"/>
      <c r="F971" s="203"/>
      <c r="G971" s="203"/>
      <c r="H971" s="203"/>
      <c r="I971" s="203"/>
      <c r="J971" s="203"/>
    </row>
    <row r="972">
      <c r="A972" s="206"/>
      <c r="B972" s="206"/>
      <c r="C972" s="203"/>
      <c r="D972" s="206"/>
      <c r="E972" s="203"/>
      <c r="F972" s="203"/>
      <c r="G972" s="203"/>
      <c r="H972" s="203"/>
      <c r="I972" s="203"/>
      <c r="J972" s="203"/>
    </row>
    <row r="973">
      <c r="A973" s="206"/>
      <c r="B973" s="206"/>
      <c r="C973" s="203"/>
      <c r="D973" s="206"/>
      <c r="E973" s="203"/>
      <c r="F973" s="203"/>
      <c r="G973" s="203"/>
      <c r="H973" s="203"/>
      <c r="I973" s="203"/>
      <c r="J973" s="203"/>
    </row>
    <row r="974">
      <c r="A974" s="206"/>
      <c r="B974" s="206"/>
      <c r="C974" s="203"/>
      <c r="D974" s="206"/>
      <c r="E974" s="203"/>
      <c r="F974" s="203"/>
      <c r="G974" s="203"/>
      <c r="H974" s="203"/>
      <c r="I974" s="203"/>
      <c r="J974" s="203"/>
    </row>
    <row r="975">
      <c r="A975" s="206"/>
      <c r="B975" s="206"/>
      <c r="C975" s="203"/>
      <c r="D975" s="206"/>
      <c r="E975" s="203"/>
      <c r="F975" s="203"/>
      <c r="G975" s="203"/>
      <c r="H975" s="203"/>
      <c r="I975" s="203"/>
      <c r="J975" s="203"/>
    </row>
    <row r="976">
      <c r="A976" s="206"/>
      <c r="B976" s="206"/>
      <c r="C976" s="203"/>
      <c r="D976" s="206"/>
      <c r="E976" s="203"/>
      <c r="F976" s="203"/>
      <c r="G976" s="203"/>
      <c r="H976" s="203"/>
      <c r="I976" s="203"/>
      <c r="J976" s="203"/>
    </row>
    <row r="977">
      <c r="A977" s="206"/>
      <c r="B977" s="206"/>
      <c r="C977" s="203"/>
      <c r="D977" s="206"/>
      <c r="E977" s="203"/>
      <c r="F977" s="203"/>
      <c r="G977" s="203"/>
      <c r="H977" s="203"/>
      <c r="I977" s="203"/>
      <c r="J977" s="203"/>
    </row>
    <row r="978">
      <c r="A978" s="206"/>
      <c r="B978" s="206"/>
      <c r="C978" s="203"/>
      <c r="D978" s="206"/>
      <c r="E978" s="203"/>
      <c r="F978" s="203"/>
      <c r="G978" s="203"/>
      <c r="H978" s="203"/>
      <c r="I978" s="203"/>
      <c r="J978" s="203"/>
    </row>
    <row r="979">
      <c r="A979" s="206"/>
      <c r="B979" s="206"/>
      <c r="C979" s="203"/>
      <c r="D979" s="206"/>
      <c r="E979" s="203"/>
      <c r="F979" s="203"/>
      <c r="G979" s="203"/>
      <c r="H979" s="203"/>
      <c r="I979" s="203"/>
      <c r="J979" s="203"/>
    </row>
    <row r="980">
      <c r="A980" s="206"/>
      <c r="B980" s="206"/>
      <c r="C980" s="203"/>
      <c r="D980" s="206"/>
      <c r="E980" s="203"/>
      <c r="F980" s="203"/>
      <c r="G980" s="203"/>
      <c r="H980" s="203"/>
      <c r="I980" s="203"/>
      <c r="J980" s="203"/>
    </row>
    <row r="981">
      <c r="A981" s="206"/>
      <c r="B981" s="206"/>
      <c r="C981" s="203"/>
      <c r="D981" s="206"/>
      <c r="E981" s="203"/>
      <c r="F981" s="203"/>
      <c r="G981" s="203"/>
      <c r="H981" s="203"/>
      <c r="I981" s="203"/>
      <c r="J981" s="203"/>
    </row>
    <row r="982">
      <c r="A982" s="206"/>
      <c r="B982" s="206"/>
      <c r="C982" s="203"/>
      <c r="D982" s="206"/>
      <c r="E982" s="203"/>
      <c r="F982" s="203"/>
      <c r="G982" s="203"/>
      <c r="H982" s="203"/>
      <c r="I982" s="203"/>
      <c r="J982" s="203"/>
    </row>
    <row r="983">
      <c r="A983" s="206"/>
      <c r="B983" s="206"/>
      <c r="C983" s="203"/>
      <c r="D983" s="206"/>
      <c r="E983" s="203"/>
      <c r="F983" s="203"/>
      <c r="G983" s="203"/>
      <c r="H983" s="203"/>
      <c r="I983" s="203"/>
      <c r="J983" s="203"/>
    </row>
    <row r="984">
      <c r="A984" s="206"/>
      <c r="B984" s="206"/>
      <c r="C984" s="203"/>
      <c r="D984" s="206"/>
      <c r="E984" s="203"/>
      <c r="F984" s="203"/>
      <c r="G984" s="203"/>
      <c r="H984" s="203"/>
      <c r="I984" s="203"/>
      <c r="J984" s="203"/>
    </row>
    <row r="985">
      <c r="A985" s="206"/>
      <c r="B985" s="206"/>
      <c r="C985" s="203"/>
      <c r="D985" s="206"/>
      <c r="E985" s="203"/>
      <c r="F985" s="203"/>
      <c r="G985" s="203"/>
      <c r="H985" s="203"/>
      <c r="I985" s="203"/>
      <c r="J985" s="203"/>
    </row>
    <row r="986">
      <c r="A986" s="206"/>
      <c r="B986" s="206"/>
      <c r="C986" s="203"/>
      <c r="D986" s="206"/>
      <c r="E986" s="203"/>
      <c r="F986" s="203"/>
      <c r="G986" s="203"/>
      <c r="H986" s="203"/>
      <c r="I986" s="203"/>
      <c r="J986" s="203"/>
    </row>
    <row r="987">
      <c r="A987" s="206"/>
      <c r="B987" s="206"/>
      <c r="C987" s="203"/>
      <c r="D987" s="206"/>
      <c r="E987" s="203"/>
      <c r="F987" s="203"/>
      <c r="G987" s="203"/>
      <c r="H987" s="203"/>
      <c r="I987" s="203"/>
      <c r="J987" s="203"/>
    </row>
    <row r="988">
      <c r="A988" s="206"/>
      <c r="B988" s="206"/>
      <c r="C988" s="203"/>
      <c r="D988" s="206"/>
      <c r="E988" s="203"/>
      <c r="F988" s="203"/>
      <c r="G988" s="203"/>
      <c r="H988" s="203"/>
      <c r="I988" s="203"/>
      <c r="J988" s="203"/>
    </row>
    <row r="989">
      <c r="A989" s="206"/>
      <c r="B989" s="206"/>
      <c r="C989" s="203"/>
      <c r="D989" s="206"/>
      <c r="E989" s="203"/>
      <c r="F989" s="203"/>
      <c r="G989" s="203"/>
      <c r="H989" s="203"/>
      <c r="I989" s="203"/>
      <c r="J989" s="203"/>
    </row>
    <row r="990">
      <c r="A990" s="206"/>
      <c r="B990" s="206"/>
      <c r="C990" s="203"/>
      <c r="D990" s="206"/>
      <c r="E990" s="203"/>
      <c r="F990" s="203"/>
      <c r="G990" s="203"/>
      <c r="H990" s="203"/>
      <c r="I990" s="203"/>
      <c r="J990" s="203"/>
    </row>
    <row r="991">
      <c r="A991" s="206"/>
      <c r="B991" s="206"/>
      <c r="C991" s="203"/>
      <c r="D991" s="206"/>
      <c r="E991" s="203"/>
      <c r="F991" s="203"/>
      <c r="G991" s="203"/>
      <c r="H991" s="203"/>
      <c r="I991" s="203"/>
      <c r="J991" s="203"/>
    </row>
    <row r="992">
      <c r="A992" s="206"/>
      <c r="B992" s="206"/>
      <c r="C992" s="203"/>
      <c r="D992" s="206"/>
      <c r="E992" s="203"/>
      <c r="F992" s="203"/>
      <c r="G992" s="203"/>
      <c r="H992" s="203"/>
      <c r="I992" s="203"/>
      <c r="J992" s="203"/>
    </row>
    <row r="993">
      <c r="A993" s="206"/>
      <c r="B993" s="206"/>
      <c r="C993" s="203"/>
      <c r="D993" s="206"/>
      <c r="E993" s="203"/>
      <c r="F993" s="203"/>
      <c r="G993" s="203"/>
      <c r="H993" s="203"/>
      <c r="I993" s="203"/>
      <c r="J993" s="203"/>
    </row>
    <row r="994">
      <c r="A994" s="206"/>
      <c r="B994" s="206"/>
      <c r="C994" s="203"/>
      <c r="D994" s="206"/>
      <c r="E994" s="203"/>
      <c r="F994" s="203"/>
      <c r="G994" s="203"/>
      <c r="H994" s="203"/>
      <c r="I994" s="203"/>
      <c r="J994" s="203"/>
    </row>
    <row r="995">
      <c r="A995" s="206"/>
      <c r="B995" s="206"/>
      <c r="C995" s="203"/>
      <c r="D995" s="206"/>
      <c r="E995" s="203"/>
      <c r="F995" s="203"/>
      <c r="G995" s="203"/>
      <c r="H995" s="203"/>
      <c r="I995" s="203"/>
      <c r="J995" s="203"/>
    </row>
    <row r="996">
      <c r="A996" s="206"/>
      <c r="B996" s="206"/>
      <c r="C996" s="203"/>
      <c r="D996" s="206"/>
      <c r="E996" s="203"/>
      <c r="F996" s="203"/>
      <c r="G996" s="203"/>
      <c r="H996" s="203"/>
      <c r="I996" s="203"/>
      <c r="J996" s="203"/>
    </row>
    <row r="997">
      <c r="A997" s="206"/>
      <c r="B997" s="206"/>
      <c r="C997" s="203"/>
      <c r="D997" s="206"/>
      <c r="E997" s="203"/>
      <c r="F997" s="203"/>
      <c r="G997" s="203"/>
      <c r="H997" s="203"/>
      <c r="I997" s="203"/>
      <c r="J997" s="203"/>
    </row>
    <row r="998">
      <c r="A998" s="206"/>
      <c r="B998" s="206"/>
      <c r="C998" s="203"/>
      <c r="D998" s="206"/>
      <c r="E998" s="203"/>
      <c r="F998" s="203"/>
      <c r="G998" s="203"/>
      <c r="H998" s="203"/>
      <c r="I998" s="203"/>
      <c r="J998" s="203"/>
    </row>
    <row r="999">
      <c r="A999" s="206"/>
      <c r="B999" s="206"/>
      <c r="C999" s="203"/>
      <c r="D999" s="206"/>
      <c r="E999" s="203"/>
      <c r="F999" s="203"/>
      <c r="G999" s="203"/>
      <c r="H999" s="203"/>
      <c r="I999" s="203"/>
      <c r="J999" s="203"/>
    </row>
    <row r="1000">
      <c r="A1000" s="206"/>
      <c r="B1000" s="206"/>
      <c r="C1000" s="203"/>
      <c r="D1000" s="206"/>
      <c r="E1000" s="203"/>
      <c r="F1000" s="203"/>
      <c r="G1000" s="203"/>
      <c r="H1000" s="203"/>
      <c r="I1000" s="203"/>
      <c r="J1000" s="203"/>
    </row>
    <row r="1001">
      <c r="A1001" s="206"/>
      <c r="B1001" s="206"/>
      <c r="C1001" s="203"/>
      <c r="D1001" s="206"/>
      <c r="E1001" s="203"/>
      <c r="F1001" s="203"/>
      <c r="G1001" s="203"/>
      <c r="H1001" s="203"/>
      <c r="I1001" s="203"/>
      <c r="J1001" s="203"/>
    </row>
    <row r="1002">
      <c r="A1002" s="206"/>
      <c r="B1002" s="206"/>
      <c r="C1002" s="203"/>
      <c r="D1002" s="206"/>
      <c r="E1002" s="203"/>
      <c r="F1002" s="203"/>
      <c r="G1002" s="203"/>
      <c r="H1002" s="203"/>
      <c r="I1002" s="203"/>
      <c r="J1002" s="203"/>
    </row>
    <row r="1003">
      <c r="A1003" s="206"/>
      <c r="B1003" s="206"/>
      <c r="C1003" s="203"/>
      <c r="D1003" s="206"/>
      <c r="E1003" s="203"/>
      <c r="F1003" s="203"/>
      <c r="G1003" s="203"/>
      <c r="H1003" s="203"/>
      <c r="I1003" s="203"/>
      <c r="J1003" s="203"/>
    </row>
  </sheetData>
  <mergeCells count="4">
    <mergeCell ref="A1:H1"/>
    <mergeCell ref="A2:H2"/>
    <mergeCell ref="G4:I4"/>
    <mergeCell ref="I7:I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5"/>
    <col customWidth="1" min="2" max="2" width="22.13"/>
    <col customWidth="1" min="3" max="3" width="10.38"/>
    <col customWidth="1" min="4" max="4" width="45.38"/>
    <col customWidth="1" min="5" max="5" width="28.25"/>
    <col customWidth="1" min="6" max="6" width="20.0"/>
    <col customWidth="1" min="8" max="10" width="18.75"/>
  </cols>
  <sheetData>
    <row r="1">
      <c r="A1" s="212" t="s">
        <v>2040</v>
      </c>
      <c r="G1" s="213"/>
      <c r="H1" s="214"/>
      <c r="I1" s="214"/>
      <c r="J1" s="214"/>
    </row>
    <row r="2">
      <c r="A2" s="214"/>
      <c r="B2" s="213"/>
      <c r="C2" s="213"/>
      <c r="D2" s="214"/>
      <c r="E2" s="214"/>
      <c r="F2" s="214"/>
      <c r="G2" s="213"/>
      <c r="H2" s="214"/>
      <c r="I2" s="214"/>
      <c r="J2" s="214"/>
    </row>
    <row r="3">
      <c r="A3" s="215" t="s">
        <v>42</v>
      </c>
      <c r="B3" s="215" t="s">
        <v>85</v>
      </c>
      <c r="C3" s="215" t="s">
        <v>2041</v>
      </c>
      <c r="D3" s="215" t="s">
        <v>2042</v>
      </c>
      <c r="E3" s="215" t="s">
        <v>2043</v>
      </c>
      <c r="F3" s="215" t="s">
        <v>2044</v>
      </c>
      <c r="G3" s="216"/>
      <c r="H3" s="217"/>
      <c r="I3" s="217"/>
      <c r="J3" s="217"/>
    </row>
    <row r="4">
      <c r="A4" s="152">
        <v>1.0</v>
      </c>
      <c r="B4" s="218" t="s">
        <v>2045</v>
      </c>
      <c r="C4" s="219">
        <v>1.1814019E8</v>
      </c>
      <c r="D4" s="220" t="s">
        <v>2046</v>
      </c>
      <c r="E4" s="220"/>
      <c r="F4" s="220" t="s">
        <v>2047</v>
      </c>
      <c r="H4" s="214"/>
      <c r="I4" s="214"/>
      <c r="J4" s="214"/>
    </row>
    <row r="5">
      <c r="A5" s="152">
        <v>2.0</v>
      </c>
      <c r="B5" s="221" t="s">
        <v>2048</v>
      </c>
      <c r="C5" s="220">
        <v>1.18140041E8</v>
      </c>
      <c r="D5" s="220" t="s">
        <v>2046</v>
      </c>
      <c r="E5" s="220"/>
      <c r="F5" s="220" t="s">
        <v>2047</v>
      </c>
      <c r="H5" s="214"/>
      <c r="I5" s="214"/>
      <c r="J5" s="214"/>
    </row>
    <row r="6">
      <c r="A6" s="152">
        <v>3.0</v>
      </c>
      <c r="B6" s="221" t="s">
        <v>2049</v>
      </c>
      <c r="C6" s="220">
        <v>1.18140001E8</v>
      </c>
      <c r="D6" s="220" t="s">
        <v>2050</v>
      </c>
      <c r="E6" s="220"/>
      <c r="F6" s="220" t="s">
        <v>2047</v>
      </c>
      <c r="H6" s="214"/>
      <c r="I6" s="214"/>
      <c r="J6" s="214"/>
    </row>
    <row r="7">
      <c r="A7" s="152">
        <v>4.0</v>
      </c>
      <c r="B7" s="221" t="s">
        <v>1441</v>
      </c>
      <c r="C7" s="222">
        <v>1.18140011E8</v>
      </c>
      <c r="D7" s="220" t="s">
        <v>2050</v>
      </c>
      <c r="E7" s="220"/>
      <c r="F7" s="220" t="s">
        <v>2047</v>
      </c>
      <c r="H7" s="214"/>
      <c r="I7" s="214"/>
      <c r="J7" s="214"/>
    </row>
    <row r="8">
      <c r="A8" s="152">
        <v>5.0</v>
      </c>
      <c r="B8" s="223" t="s">
        <v>1525</v>
      </c>
      <c r="C8" s="222">
        <v>1.18140138E8</v>
      </c>
      <c r="D8" s="220" t="s">
        <v>2050</v>
      </c>
      <c r="E8" s="220"/>
      <c r="F8" s="220" t="s">
        <v>2047</v>
      </c>
      <c r="H8" s="214"/>
      <c r="I8" s="214"/>
      <c r="J8" s="214"/>
    </row>
    <row r="9">
      <c r="A9" s="152">
        <v>6.0</v>
      </c>
      <c r="B9" s="223" t="s">
        <v>165</v>
      </c>
      <c r="C9" s="220">
        <v>1.1814005E8</v>
      </c>
      <c r="D9" s="220" t="s">
        <v>2051</v>
      </c>
      <c r="E9" s="220"/>
      <c r="F9" s="220" t="s">
        <v>2047</v>
      </c>
      <c r="H9" s="214"/>
      <c r="I9" s="214"/>
      <c r="J9" s="214"/>
    </row>
    <row r="10">
      <c r="A10" s="152">
        <v>7.0</v>
      </c>
      <c r="B10" s="223" t="s">
        <v>2052</v>
      </c>
      <c r="C10" s="220">
        <v>1.18140115E8</v>
      </c>
      <c r="D10" s="220" t="s">
        <v>2051</v>
      </c>
      <c r="E10" s="220"/>
      <c r="F10" s="220" t="s">
        <v>2047</v>
      </c>
      <c r="H10" s="214"/>
      <c r="I10" s="214"/>
      <c r="J10" s="214"/>
    </row>
    <row r="11">
      <c r="A11" s="152">
        <v>8.0</v>
      </c>
      <c r="B11" s="221" t="s">
        <v>2053</v>
      </c>
      <c r="C11" s="220">
        <v>1.18140015E8</v>
      </c>
      <c r="D11" s="220" t="s">
        <v>2051</v>
      </c>
      <c r="E11" s="220"/>
      <c r="F11" s="220" t="s">
        <v>2047</v>
      </c>
      <c r="H11" s="214"/>
      <c r="I11" s="214"/>
      <c r="J11" s="214"/>
    </row>
    <row r="12">
      <c r="A12" s="152">
        <v>9.0</v>
      </c>
      <c r="B12" s="224" t="s">
        <v>2054</v>
      </c>
      <c r="C12" s="220">
        <v>1.18140103E8</v>
      </c>
      <c r="D12" s="220" t="s">
        <v>2055</v>
      </c>
      <c r="E12" s="220"/>
      <c r="F12" s="220" t="s">
        <v>2047</v>
      </c>
      <c r="H12" s="214"/>
      <c r="I12" s="214"/>
      <c r="J12" s="214"/>
    </row>
    <row r="13">
      <c r="A13" s="152">
        <v>10.0</v>
      </c>
      <c r="B13" s="224" t="s">
        <v>1443</v>
      </c>
      <c r="C13" s="220">
        <v>1.18140048E8</v>
      </c>
      <c r="D13" s="220" t="s">
        <v>2055</v>
      </c>
      <c r="E13" s="220"/>
      <c r="F13" s="220" t="s">
        <v>2047</v>
      </c>
      <c r="H13" s="214"/>
      <c r="I13" s="214"/>
      <c r="J13" s="214"/>
    </row>
    <row r="14">
      <c r="A14" s="152">
        <v>11.0</v>
      </c>
      <c r="B14" s="224" t="s">
        <v>1389</v>
      </c>
      <c r="C14" s="220">
        <v>1.18140044E8</v>
      </c>
      <c r="D14" s="220" t="s">
        <v>2055</v>
      </c>
      <c r="E14" s="220"/>
      <c r="F14" s="220" t="s">
        <v>2047</v>
      </c>
      <c r="H14" s="214"/>
      <c r="I14" s="214"/>
      <c r="J14" s="214"/>
    </row>
    <row r="15">
      <c r="A15" s="152">
        <v>12.0</v>
      </c>
      <c r="B15" s="221" t="s">
        <v>1526</v>
      </c>
      <c r="C15" s="220">
        <v>1.18140155E8</v>
      </c>
      <c r="D15" s="220" t="s">
        <v>2056</v>
      </c>
      <c r="E15" s="220"/>
      <c r="F15" s="220" t="s">
        <v>2047</v>
      </c>
      <c r="H15" s="214"/>
      <c r="I15" s="214"/>
      <c r="J15" s="214"/>
    </row>
    <row r="16">
      <c r="A16" s="152">
        <v>13.0</v>
      </c>
      <c r="B16" s="221" t="s">
        <v>2057</v>
      </c>
      <c r="C16" s="220">
        <v>1.18140145E8</v>
      </c>
      <c r="D16" s="220" t="s">
        <v>2056</v>
      </c>
      <c r="E16" s="220"/>
      <c r="F16" s="220" t="s">
        <v>2047</v>
      </c>
      <c r="H16" s="214"/>
      <c r="I16" s="214"/>
      <c r="J16" s="214"/>
    </row>
    <row r="17">
      <c r="A17" s="152">
        <v>14.0</v>
      </c>
      <c r="B17" s="221" t="s">
        <v>1460</v>
      </c>
      <c r="C17" s="220">
        <v>1.18140156E8</v>
      </c>
      <c r="D17" s="220" t="s">
        <v>2056</v>
      </c>
      <c r="E17" s="220"/>
      <c r="F17" s="220" t="s">
        <v>2047</v>
      </c>
      <c r="H17" s="214"/>
      <c r="I17" s="214"/>
      <c r="J17" s="214"/>
    </row>
    <row r="18">
      <c r="A18" s="152">
        <v>15.0</v>
      </c>
      <c r="B18" s="218" t="s">
        <v>1440</v>
      </c>
      <c r="C18" s="220">
        <v>1.18140007E8</v>
      </c>
      <c r="D18" s="225" t="s">
        <v>2058</v>
      </c>
      <c r="E18" s="220"/>
      <c r="F18" s="220" t="s">
        <v>2047</v>
      </c>
      <c r="H18" s="214"/>
      <c r="I18" s="214"/>
      <c r="J18" s="214"/>
    </row>
    <row r="19">
      <c r="A19" s="152">
        <v>16.0</v>
      </c>
      <c r="B19" s="218" t="s">
        <v>1459</v>
      </c>
      <c r="C19" s="220">
        <v>1.18140127E8</v>
      </c>
      <c r="D19" s="225" t="s">
        <v>2058</v>
      </c>
      <c r="E19" s="220"/>
      <c r="F19" s="220" t="s">
        <v>2047</v>
      </c>
      <c r="H19" s="214"/>
      <c r="I19" s="214"/>
      <c r="J19" s="214"/>
    </row>
    <row r="20">
      <c r="A20" s="152">
        <v>17.0</v>
      </c>
      <c r="B20" s="218" t="s">
        <v>1519</v>
      </c>
      <c r="C20" s="220">
        <v>1.18140104E8</v>
      </c>
      <c r="D20" s="225" t="s">
        <v>2059</v>
      </c>
      <c r="E20" s="220"/>
      <c r="F20" s="220" t="s">
        <v>2047</v>
      </c>
      <c r="H20" s="214"/>
      <c r="I20" s="214"/>
      <c r="J20" s="214"/>
    </row>
    <row r="21">
      <c r="A21" s="152">
        <v>18.0</v>
      </c>
      <c r="B21" s="218" t="s">
        <v>1465</v>
      </c>
      <c r="C21" s="220">
        <v>1.18140136E8</v>
      </c>
      <c r="D21" s="225" t="s">
        <v>2060</v>
      </c>
      <c r="E21" s="220"/>
      <c r="F21" s="220" t="s">
        <v>2047</v>
      </c>
      <c r="H21" s="214"/>
      <c r="I21" s="214"/>
      <c r="J21" s="214"/>
    </row>
    <row r="22">
      <c r="A22" s="152">
        <v>19.0</v>
      </c>
      <c r="B22" s="218" t="s">
        <v>1518</v>
      </c>
      <c r="C22" s="220">
        <v>1.18140097E8</v>
      </c>
      <c r="D22" s="225" t="s">
        <v>2046</v>
      </c>
      <c r="E22" s="220"/>
      <c r="F22" s="220" t="s">
        <v>2047</v>
      </c>
      <c r="H22" s="214"/>
      <c r="I22" s="214"/>
      <c r="J22" s="214"/>
    </row>
    <row r="23">
      <c r="A23" s="152">
        <v>20.0</v>
      </c>
      <c r="B23" s="218" t="s">
        <v>2061</v>
      </c>
      <c r="C23" s="220">
        <v>1.18140197E8</v>
      </c>
      <c r="D23" s="225" t="s">
        <v>2046</v>
      </c>
      <c r="E23" s="220"/>
      <c r="F23" s="220" t="s">
        <v>2047</v>
      </c>
      <c r="H23" s="214"/>
      <c r="I23" s="214"/>
      <c r="J23" s="214"/>
    </row>
    <row r="24">
      <c r="A24" s="152">
        <v>21.0</v>
      </c>
      <c r="B24" s="218" t="s">
        <v>2062</v>
      </c>
      <c r="C24" s="220">
        <v>1.18140118E8</v>
      </c>
      <c r="D24" s="225" t="s">
        <v>2046</v>
      </c>
      <c r="E24" s="220"/>
      <c r="F24" s="220" t="s">
        <v>2047</v>
      </c>
      <c r="H24" s="214"/>
      <c r="I24" s="214"/>
      <c r="J24" s="214"/>
    </row>
    <row r="25">
      <c r="A25" s="152">
        <v>22.0</v>
      </c>
      <c r="B25" s="218" t="s">
        <v>2063</v>
      </c>
      <c r="C25" s="220">
        <v>1.18140161E8</v>
      </c>
      <c r="D25" s="225" t="s">
        <v>2046</v>
      </c>
      <c r="E25" s="220"/>
      <c r="F25" s="220" t="s">
        <v>2047</v>
      </c>
      <c r="H25" s="214"/>
      <c r="I25" s="214"/>
      <c r="J25" s="214"/>
    </row>
    <row r="26">
      <c r="A26" s="152">
        <v>23.0</v>
      </c>
      <c r="B26" s="218" t="s">
        <v>2064</v>
      </c>
      <c r="C26" s="220">
        <v>1.18140128E8</v>
      </c>
      <c r="D26" s="225" t="s">
        <v>2046</v>
      </c>
      <c r="E26" s="220"/>
      <c r="F26" s="220" t="s">
        <v>2047</v>
      </c>
      <c r="H26" s="214"/>
      <c r="I26" s="214"/>
      <c r="J26" s="214"/>
    </row>
    <row r="27">
      <c r="A27" s="152">
        <v>24.0</v>
      </c>
      <c r="B27" s="221" t="s">
        <v>1458</v>
      </c>
      <c r="C27" s="220">
        <v>1.18140124E8</v>
      </c>
      <c r="D27" s="220" t="s">
        <v>2055</v>
      </c>
      <c r="E27" s="220"/>
      <c r="F27" s="220" t="s">
        <v>2047</v>
      </c>
      <c r="H27" s="214"/>
      <c r="I27" s="214"/>
      <c r="J27" s="214"/>
    </row>
    <row r="28">
      <c r="A28" s="152">
        <v>25.0</v>
      </c>
      <c r="B28" s="221" t="s">
        <v>1439</v>
      </c>
      <c r="C28" s="220">
        <v>1.18140003E8</v>
      </c>
      <c r="D28" s="220" t="s">
        <v>2055</v>
      </c>
      <c r="E28" s="220"/>
      <c r="F28" s="220" t="s">
        <v>2047</v>
      </c>
      <c r="H28" s="214"/>
      <c r="I28" s="214"/>
      <c r="J28" s="214"/>
    </row>
    <row r="29">
      <c r="A29" s="152">
        <v>26.0</v>
      </c>
      <c r="B29" s="221" t="s">
        <v>1514</v>
      </c>
      <c r="C29" s="220">
        <v>1.18140002E8</v>
      </c>
      <c r="D29" s="220" t="s">
        <v>2055</v>
      </c>
      <c r="E29" s="220"/>
      <c r="F29" s="220" t="s">
        <v>2047</v>
      </c>
      <c r="H29" s="214"/>
      <c r="I29" s="214"/>
      <c r="J29" s="214"/>
    </row>
    <row r="30">
      <c r="A30" s="152">
        <v>27.0</v>
      </c>
      <c r="B30" s="221" t="s">
        <v>163</v>
      </c>
      <c r="C30" s="220">
        <v>1.18140024E8</v>
      </c>
      <c r="D30" s="220" t="s">
        <v>2055</v>
      </c>
      <c r="E30" s="220"/>
      <c r="F30" s="220" t="s">
        <v>2047</v>
      </c>
      <c r="H30" s="214"/>
      <c r="I30" s="214"/>
      <c r="J30" s="214"/>
    </row>
    <row r="31">
      <c r="A31" s="152">
        <v>28.0</v>
      </c>
      <c r="B31" s="221" t="s">
        <v>2065</v>
      </c>
      <c r="C31" s="220">
        <v>1.18140126E8</v>
      </c>
      <c r="D31" s="220" t="s">
        <v>2055</v>
      </c>
      <c r="E31" s="220"/>
      <c r="F31" s="220" t="s">
        <v>2047</v>
      </c>
      <c r="H31" s="214"/>
      <c r="I31" s="214"/>
      <c r="J31" s="214"/>
    </row>
    <row r="32">
      <c r="A32" s="152">
        <v>29.0</v>
      </c>
      <c r="B32" s="221" t="s">
        <v>2066</v>
      </c>
      <c r="C32" s="220">
        <v>1.18140101E8</v>
      </c>
      <c r="D32" s="220" t="s">
        <v>2067</v>
      </c>
      <c r="E32" s="220"/>
      <c r="F32" s="220" t="s">
        <v>2047</v>
      </c>
      <c r="H32" s="214"/>
      <c r="I32" s="214"/>
      <c r="J32" s="214"/>
    </row>
    <row r="33">
      <c r="A33" s="152">
        <v>30.0</v>
      </c>
      <c r="B33" s="221" t="s">
        <v>1469</v>
      </c>
      <c r="C33" s="220">
        <v>1.18140154E8</v>
      </c>
      <c r="D33" s="220" t="s">
        <v>2067</v>
      </c>
      <c r="E33" s="220"/>
      <c r="F33" s="220" t="s">
        <v>2047</v>
      </c>
      <c r="H33" s="214"/>
      <c r="I33" s="214"/>
      <c r="J33" s="214"/>
    </row>
    <row r="34">
      <c r="A34" s="152">
        <v>31.0</v>
      </c>
      <c r="B34" s="221" t="s">
        <v>2068</v>
      </c>
      <c r="C34" s="220">
        <v>1.18140052E8</v>
      </c>
      <c r="D34" s="220" t="s">
        <v>2069</v>
      </c>
      <c r="E34" s="220"/>
      <c r="F34" s="220" t="s">
        <v>2047</v>
      </c>
      <c r="H34" s="214"/>
      <c r="I34" s="214"/>
      <c r="J34" s="214"/>
    </row>
    <row r="35">
      <c r="A35" s="152">
        <v>32.0</v>
      </c>
      <c r="B35" s="221" t="s">
        <v>267</v>
      </c>
      <c r="C35" s="220">
        <v>1.19140152E8</v>
      </c>
      <c r="D35" s="220" t="s">
        <v>2070</v>
      </c>
      <c r="E35" s="220"/>
      <c r="F35" s="220" t="s">
        <v>2047</v>
      </c>
      <c r="H35" s="214"/>
      <c r="I35" s="214"/>
      <c r="J35" s="214"/>
    </row>
    <row r="36">
      <c r="A36" s="152">
        <v>33.0</v>
      </c>
      <c r="B36" s="226" t="s">
        <v>1579</v>
      </c>
      <c r="C36" s="219">
        <v>1.19140122E8</v>
      </c>
      <c r="D36" s="225" t="s">
        <v>2071</v>
      </c>
      <c r="E36" s="220"/>
      <c r="F36" s="220" t="s">
        <v>2047</v>
      </c>
      <c r="H36" s="214"/>
      <c r="I36" s="214"/>
      <c r="J36" s="214"/>
    </row>
    <row r="37">
      <c r="A37" s="152">
        <v>34.0</v>
      </c>
      <c r="B37" s="226" t="s">
        <v>1632</v>
      </c>
      <c r="C37" s="219">
        <v>1.19140021E8</v>
      </c>
      <c r="D37" s="225" t="s">
        <v>2071</v>
      </c>
      <c r="E37" s="220"/>
      <c r="F37" s="220" t="s">
        <v>2047</v>
      </c>
      <c r="H37" s="214"/>
      <c r="I37" s="214"/>
      <c r="J37" s="214"/>
    </row>
    <row r="38">
      <c r="A38" s="152">
        <v>35.0</v>
      </c>
      <c r="B38" s="227" t="s">
        <v>2072</v>
      </c>
      <c r="C38" s="227">
        <v>1.20140073E8</v>
      </c>
      <c r="D38" s="152" t="s">
        <v>2073</v>
      </c>
      <c r="E38" s="228" t="s">
        <v>2074</v>
      </c>
      <c r="F38" s="152" t="s">
        <v>2075</v>
      </c>
      <c r="G38" s="213"/>
      <c r="H38" s="214"/>
      <c r="I38" s="214"/>
      <c r="J38" s="214"/>
    </row>
    <row r="39">
      <c r="A39" s="152">
        <v>36.0</v>
      </c>
      <c r="B39" s="227" t="s">
        <v>2076</v>
      </c>
      <c r="C39" s="227">
        <v>1.20140005E8</v>
      </c>
      <c r="D39" s="152" t="s">
        <v>2073</v>
      </c>
      <c r="E39" s="228" t="str">
        <f>IFERROR(__xludf.DUMMYFUNCTION("IF(ISNA(VLOOKUP(B39, IMPORTRANGE(""1MP8gT3HqutZwvZR0xw-2Qx26B67S0Ut4rEpKCs9FQDo"", ""Form Responses 1!D:F""), 3, FALSE)), ""Data Tidak ada"", HYPERLINK(VLOOKUP(B39, IMPORTRANGE(""1MP8gT3HqutZwvZR0xw-2Qx26B67S0Ut4rEpKCs9FQDo"", ""Form Responses 1!D:F""), 3"&amp;", FALSE), ""Klik disini""))"),"Klik disini")</f>
        <v>Klik disini</v>
      </c>
      <c r="F39" s="152" t="s">
        <v>2075</v>
      </c>
      <c r="G39" s="213"/>
      <c r="H39" s="214"/>
      <c r="I39" s="214"/>
      <c r="J39" s="214"/>
    </row>
    <row r="40">
      <c r="A40" s="152">
        <v>37.0</v>
      </c>
      <c r="B40" s="227" t="s">
        <v>2077</v>
      </c>
      <c r="C40" s="227">
        <v>1.20140088E8</v>
      </c>
      <c r="D40" s="152" t="s">
        <v>2073</v>
      </c>
      <c r="E40" s="228" t="str">
        <f>IFERROR(__xludf.DUMMYFUNCTION("IF(ISNA(VLOOKUP(B40, IMPORTRANGE(""1MP8gT3HqutZwvZR0xw-2Qx26B67S0Ut4rEpKCs9FQDo"", ""Form Responses 1!D:F""), 3, FALSE)), ""Data Tidak ada"", HYPERLINK(VLOOKUP(B40, IMPORTRANGE(""1MP8gT3HqutZwvZR0xw-2Qx26B67S0Ut4rEpKCs9FQDo"", ""Form Responses 1!D:F""), 3"&amp;", FALSE), ""Klik disini""))"),"Klik disini")</f>
        <v>Klik disini</v>
      </c>
      <c r="F40" s="152" t="s">
        <v>2075</v>
      </c>
      <c r="G40" s="213"/>
      <c r="H40" s="214"/>
      <c r="I40" s="214"/>
      <c r="J40" s="214"/>
    </row>
    <row r="41">
      <c r="A41" s="152">
        <v>38.0</v>
      </c>
      <c r="B41" s="227" t="s">
        <v>2078</v>
      </c>
      <c r="C41" s="227">
        <v>1.20140118E8</v>
      </c>
      <c r="D41" s="152" t="s">
        <v>2073</v>
      </c>
      <c r="E41" s="228" t="str">
        <f>IFERROR(__xludf.DUMMYFUNCTION("IF(ISNA(VLOOKUP(B41, IMPORTRANGE(""1MP8gT3HqutZwvZR0xw-2Qx26B67S0Ut4rEpKCs9FQDo"", ""Form Responses 1!D:F""), 3, FALSE)), ""Data Tidak ada"", HYPERLINK(VLOOKUP(B41, IMPORTRANGE(""1MP8gT3HqutZwvZR0xw-2Qx26B67S0Ut4rEpKCs9FQDo"", ""Form Responses 1!D:F""), 3"&amp;", FALSE), ""Klik disini""))"),"Klik disini")</f>
        <v>Klik disini</v>
      </c>
      <c r="F41" s="152" t="s">
        <v>2075</v>
      </c>
      <c r="G41" s="213"/>
      <c r="H41" s="214"/>
      <c r="I41" s="214"/>
      <c r="J41" s="214"/>
    </row>
    <row r="42">
      <c r="A42" s="152">
        <v>39.0</v>
      </c>
      <c r="B42" s="227" t="s">
        <v>2079</v>
      </c>
      <c r="C42" s="227">
        <v>1.20140119E8</v>
      </c>
      <c r="D42" s="152" t="s">
        <v>2073</v>
      </c>
      <c r="E42" s="228" t="str">
        <f>IFERROR(__xludf.DUMMYFUNCTION("IF(ISNA(VLOOKUP(B42, IMPORTRANGE(""1MP8gT3HqutZwvZR0xw-2Qx26B67S0Ut4rEpKCs9FQDo"", ""Form Responses 1!D:F""), 3, FALSE)), ""Data Tidak ada"", HYPERLINK(VLOOKUP(B42, IMPORTRANGE(""1MP8gT3HqutZwvZR0xw-2Qx26B67S0Ut4rEpKCs9FQDo"", ""Form Responses 1!D:F""), 3"&amp;", FALSE), ""Klik disini""))"),"Klik disini")</f>
        <v>Klik disini</v>
      </c>
      <c r="F42" s="152" t="s">
        <v>2075</v>
      </c>
      <c r="G42" s="213"/>
      <c r="H42" s="214"/>
      <c r="I42" s="214"/>
      <c r="J42" s="214"/>
    </row>
    <row r="43">
      <c r="A43" s="152">
        <v>40.0</v>
      </c>
      <c r="B43" s="229" t="s">
        <v>2080</v>
      </c>
      <c r="C43" s="227">
        <v>1.20140063E8</v>
      </c>
      <c r="D43" s="152" t="s">
        <v>2081</v>
      </c>
      <c r="E43" s="230" t="str">
        <f>IFERROR(__xludf.DUMMYFUNCTION("IF(ISNA(VLOOKUP(B43, IMPORTRANGE(""1MP8gT3HqutZwvZR0xw-2Qx26B67S0Ut4rEpKCs9FQDo"", ""Form Responses 1!D:F""), 3, FALSE)), ""Data Tidak ada"", HYPERLINK(VLOOKUP(B43, IMPORTRANGE(""1MP8gT3HqutZwvZR0xw-2Qx26B67S0Ut4rEpKCs9FQDo"", ""Form Responses 1!D:F""), 3"&amp;", FALSE), ""Klik disini""))"),"Klik disini")</f>
        <v>Klik disini</v>
      </c>
      <c r="F43" s="152" t="s">
        <v>2075</v>
      </c>
      <c r="G43" s="231"/>
      <c r="H43" s="214"/>
      <c r="I43" s="214"/>
      <c r="J43" s="214"/>
    </row>
    <row r="44">
      <c r="A44" s="152">
        <v>41.0</v>
      </c>
      <c r="B44" s="227" t="s">
        <v>2082</v>
      </c>
      <c r="C44" s="227">
        <v>1.20140245E8</v>
      </c>
      <c r="D44" s="152" t="s">
        <v>2081</v>
      </c>
      <c r="E44" s="230" t="str">
        <f>IFERROR(__xludf.DUMMYFUNCTION("IF(ISNA(VLOOKUP(B44, IMPORTRANGE(""1MP8gT3HqutZwvZR0xw-2Qx26B67S0Ut4rEpKCs9FQDo"", ""Form Responses 1!D:F""), 3, FALSE)), ""Data Tidak ada"", HYPERLINK(VLOOKUP(B44, IMPORTRANGE(""1MP8gT3HqutZwvZR0xw-2Qx26B67S0Ut4rEpKCs9FQDo"", ""Form Responses 1!D:F""), 3"&amp;", FALSE), ""Klik disini""))"),"Klik disini")</f>
        <v>Klik disini</v>
      </c>
      <c r="F44" s="152" t="s">
        <v>2075</v>
      </c>
      <c r="G44" s="231"/>
      <c r="H44" s="214"/>
      <c r="I44" s="214"/>
      <c r="J44" s="214"/>
    </row>
    <row r="45">
      <c r="A45" s="152">
        <v>42.0</v>
      </c>
      <c r="B45" s="227" t="s">
        <v>2083</v>
      </c>
      <c r="C45" s="227">
        <v>1.20140228E8</v>
      </c>
      <c r="D45" s="152" t="s">
        <v>2081</v>
      </c>
      <c r="E45" s="230" t="str">
        <f>IFERROR(__xludf.DUMMYFUNCTION("IF(ISNA(VLOOKUP(B45, IMPORTRANGE(""1MP8gT3HqutZwvZR0xw-2Qx26B67S0Ut4rEpKCs9FQDo"", ""Form Responses 1!D:F""), 3, FALSE)), ""Data Tidak ada"", HYPERLINK(VLOOKUP(B45, IMPORTRANGE(""1MP8gT3HqutZwvZR0xw-2Qx26B67S0Ut4rEpKCs9FQDo"", ""Form Responses 1!D:F""), 3"&amp;", FALSE), ""Klik disini""))"),"Klik disini")</f>
        <v>Klik disini</v>
      </c>
      <c r="F45" s="152" t="s">
        <v>2075</v>
      </c>
      <c r="G45" s="231"/>
      <c r="H45" s="214"/>
      <c r="I45" s="214"/>
      <c r="J45" s="214"/>
    </row>
    <row r="46">
      <c r="A46" s="152">
        <v>43.0</v>
      </c>
      <c r="B46" s="227" t="s">
        <v>2084</v>
      </c>
      <c r="C46" s="227">
        <v>1.20140137E8</v>
      </c>
      <c r="D46" s="152" t="s">
        <v>2081</v>
      </c>
      <c r="E46" s="230" t="str">
        <f>IFERROR(__xludf.DUMMYFUNCTION("IF(ISNA(VLOOKUP(B46, IMPORTRANGE(""1MP8gT3HqutZwvZR0xw-2Qx26B67S0Ut4rEpKCs9FQDo"", ""Form Responses 1!D:F""), 3, FALSE)), ""Data Tidak ada"", HYPERLINK(VLOOKUP(B46, IMPORTRANGE(""1MP8gT3HqutZwvZR0xw-2Qx26B67S0Ut4rEpKCs9FQDo"", ""Form Responses 1!D:F""), 3"&amp;", FALSE), ""Klik disini""))"),"Klik disini")</f>
        <v>Klik disini</v>
      </c>
      <c r="F46" s="152" t="s">
        <v>2075</v>
      </c>
      <c r="G46" s="231"/>
      <c r="H46" s="214"/>
      <c r="I46" s="214"/>
      <c r="J46" s="214"/>
    </row>
    <row r="47">
      <c r="A47" s="152">
        <v>44.0</v>
      </c>
      <c r="B47" s="227" t="s">
        <v>2085</v>
      </c>
      <c r="C47" s="227">
        <v>1.20140007E8</v>
      </c>
      <c r="D47" s="152" t="s">
        <v>2081</v>
      </c>
      <c r="E47" s="230" t="str">
        <f>IFERROR(__xludf.DUMMYFUNCTION("IF(ISNA(VLOOKUP(B47, IMPORTRANGE(""1MP8gT3HqutZwvZR0xw-2Qx26B67S0Ut4rEpKCs9FQDo"", ""Form Responses 1!D:F""), 3, FALSE)), ""Data Tidak ada"", HYPERLINK(VLOOKUP(B47, IMPORTRANGE(""1MP8gT3HqutZwvZR0xw-2Qx26B67S0Ut4rEpKCs9FQDo"", ""Form Responses 1!D:F""), 3"&amp;", FALSE), ""Klik disini""))"),"Klik disini")</f>
        <v>Klik disini</v>
      </c>
      <c r="F47" s="152" t="s">
        <v>2075</v>
      </c>
      <c r="G47" s="231"/>
      <c r="H47" s="214"/>
      <c r="I47" s="214"/>
      <c r="J47" s="214"/>
    </row>
    <row r="48">
      <c r="A48" s="152">
        <v>45.0</v>
      </c>
      <c r="B48" s="227" t="s">
        <v>2086</v>
      </c>
      <c r="C48" s="227">
        <v>1.20140221E8</v>
      </c>
      <c r="D48" s="152" t="s">
        <v>2081</v>
      </c>
      <c r="E48" s="230" t="str">
        <f>IFERROR(__xludf.DUMMYFUNCTION("IF(ISNA(VLOOKUP(B48, IMPORTRANGE(""1MP8gT3HqutZwvZR0xw-2Qx26B67S0Ut4rEpKCs9FQDo"", ""Form Responses 1!D:F""), 3, FALSE)), ""Data Tidak ada"", HYPERLINK(VLOOKUP(B48, IMPORTRANGE(""1MP8gT3HqutZwvZR0xw-2Qx26B67S0Ut4rEpKCs9FQDo"", ""Form Responses 1!D:F""), 3"&amp;", FALSE), ""Klik disini""))"),"Klik disini")</f>
        <v>Klik disini</v>
      </c>
      <c r="F48" s="152" t="s">
        <v>2075</v>
      </c>
      <c r="G48" s="231"/>
      <c r="H48" s="214"/>
      <c r="I48" s="214"/>
      <c r="J48" s="214"/>
    </row>
    <row r="49">
      <c r="A49" s="152">
        <v>46.0</v>
      </c>
      <c r="B49" s="227" t="s">
        <v>2087</v>
      </c>
      <c r="C49" s="227">
        <v>1.20140244E8</v>
      </c>
      <c r="D49" s="152" t="s">
        <v>2081</v>
      </c>
      <c r="E49" s="230" t="str">
        <f>IFERROR(__xludf.DUMMYFUNCTION("IF(ISNA(VLOOKUP(B49, IMPORTRANGE(""1MP8gT3HqutZwvZR0xw-2Qx26B67S0Ut4rEpKCs9FQDo"", ""Form Responses 1!D:F""), 3, FALSE)), ""Data Tidak ada"", HYPERLINK(VLOOKUP(B49, IMPORTRANGE(""1MP8gT3HqutZwvZR0xw-2Qx26B67S0Ut4rEpKCs9FQDo"", ""Form Responses 1!D:F""), 3"&amp;", FALSE), ""Klik disini""))"),"Klik disini")</f>
        <v>Klik disini</v>
      </c>
      <c r="F49" s="152" t="s">
        <v>2075</v>
      </c>
      <c r="G49" s="231"/>
      <c r="H49" s="214"/>
      <c r="I49" s="214"/>
      <c r="J49" s="214"/>
    </row>
    <row r="50">
      <c r="A50" s="152">
        <v>47.0</v>
      </c>
      <c r="B50" s="227" t="s">
        <v>2088</v>
      </c>
      <c r="C50" s="227">
        <v>1.20140122E8</v>
      </c>
      <c r="D50" s="152" t="s">
        <v>2081</v>
      </c>
      <c r="E50" s="230" t="str">
        <f>IFERROR(__xludf.DUMMYFUNCTION("IF(ISNA(VLOOKUP(B50, IMPORTRANGE(""1MP8gT3HqutZwvZR0xw-2Qx26B67S0Ut4rEpKCs9FQDo"", ""Form Responses 1!D:F""), 3, FALSE)), ""Data Tidak ada"", HYPERLINK(VLOOKUP(B50, IMPORTRANGE(""1MP8gT3HqutZwvZR0xw-2Qx26B67S0Ut4rEpKCs9FQDo"", ""Form Responses 1!D:F""), 3"&amp;", FALSE), ""Klik disini""))"),"Klik disini")</f>
        <v>Klik disini</v>
      </c>
      <c r="F50" s="152" t="s">
        <v>2075</v>
      </c>
      <c r="G50" s="231"/>
      <c r="H50" s="214"/>
      <c r="I50" s="214"/>
      <c r="J50" s="214"/>
    </row>
    <row r="51">
      <c r="A51" s="152">
        <v>48.0</v>
      </c>
      <c r="B51" s="227" t="s">
        <v>2089</v>
      </c>
      <c r="C51" s="227">
        <v>1.2014009E8</v>
      </c>
      <c r="D51" s="152" t="s">
        <v>2090</v>
      </c>
      <c r="E51" s="230" t="str">
        <f>IFERROR(__xludf.DUMMYFUNCTION("IF(ISNA(VLOOKUP(B51, IMPORTRANGE(""1MP8gT3HqutZwvZR0xw-2Qx26B67S0Ut4rEpKCs9FQDo"", ""Form Responses 1!D:F""), 3, FALSE)), ""Data Tidak ada"", HYPERLINK(VLOOKUP(B51, IMPORTRANGE(""1MP8gT3HqutZwvZR0xw-2Qx26B67S0Ut4rEpKCs9FQDo"", ""Form Responses 1!D:F""), 3"&amp;", FALSE), ""Klik disini""))"),"Klik disini")</f>
        <v>Klik disini</v>
      </c>
      <c r="F51" s="152" t="s">
        <v>2075</v>
      </c>
      <c r="G51" s="231"/>
      <c r="H51" s="214"/>
      <c r="I51" s="214"/>
      <c r="J51" s="214"/>
    </row>
    <row r="52">
      <c r="A52" s="152">
        <v>49.0</v>
      </c>
      <c r="B52" s="227" t="s">
        <v>2091</v>
      </c>
      <c r="C52" s="227">
        <v>1.20140087E8</v>
      </c>
      <c r="D52" s="152" t="s">
        <v>2090</v>
      </c>
      <c r="E52" s="230" t="str">
        <f>IFERROR(__xludf.DUMMYFUNCTION("IF(ISNA(VLOOKUP(B52, IMPORTRANGE(""1MP8gT3HqutZwvZR0xw-2Qx26B67S0Ut4rEpKCs9FQDo"", ""Form Responses 1!D:F""), 3, FALSE)), ""Data Tidak ada"", HYPERLINK(VLOOKUP(B52, IMPORTRANGE(""1MP8gT3HqutZwvZR0xw-2Qx26B67S0Ut4rEpKCs9FQDo"", ""Form Responses 1!D:F""), 3"&amp;", FALSE), ""Klik disini""))"),"Klik disini")</f>
        <v>Klik disini</v>
      </c>
      <c r="F52" s="152" t="s">
        <v>2075</v>
      </c>
      <c r="G52" s="231"/>
      <c r="H52" s="214"/>
      <c r="I52" s="214"/>
      <c r="J52" s="214"/>
    </row>
    <row r="53">
      <c r="A53" s="152">
        <v>50.0</v>
      </c>
      <c r="B53" s="227" t="s">
        <v>2092</v>
      </c>
      <c r="C53" s="227">
        <v>1.19140143E8</v>
      </c>
      <c r="D53" s="152" t="s">
        <v>2090</v>
      </c>
      <c r="E53" s="230" t="str">
        <f>IFERROR(__xludf.DUMMYFUNCTION("IF(ISNA(VLOOKUP(B53, IMPORTRANGE(""1MP8gT3HqutZwvZR0xw-2Qx26B67S0Ut4rEpKCs9FQDo"", ""Form Responses 1!D:F""), 3, FALSE)), ""Data Tidak ada"", HYPERLINK(VLOOKUP(B53, IMPORTRANGE(""1MP8gT3HqutZwvZR0xw-2Qx26B67S0Ut4rEpKCs9FQDo"", ""Form Responses 1!D:F""), 3"&amp;", FALSE), ""Klik disini""))"),"Klik disini")</f>
        <v>Klik disini</v>
      </c>
      <c r="F53" s="152" t="s">
        <v>2075</v>
      </c>
      <c r="G53" s="231"/>
      <c r="H53" s="214"/>
      <c r="I53" s="214"/>
      <c r="J53" s="214"/>
    </row>
    <row r="54">
      <c r="A54" s="152">
        <v>51.0</v>
      </c>
      <c r="B54" s="227" t="s">
        <v>2093</v>
      </c>
      <c r="C54" s="227">
        <v>1.20140109E8</v>
      </c>
      <c r="D54" s="152" t="s">
        <v>2090</v>
      </c>
      <c r="E54" s="230" t="str">
        <f>IFERROR(__xludf.DUMMYFUNCTION("IF(ISNA(VLOOKUP(B54, IMPORTRANGE(""1MP8gT3HqutZwvZR0xw-2Qx26B67S0Ut4rEpKCs9FQDo"", ""Form Responses 1!D:F""), 3, FALSE)), ""Data Tidak ada"", HYPERLINK(VLOOKUP(B54, IMPORTRANGE(""1MP8gT3HqutZwvZR0xw-2Qx26B67S0Ut4rEpKCs9FQDo"", ""Form Responses 1!D:F""), 3"&amp;", FALSE), ""Klik disini""))"),"Klik disini")</f>
        <v>Klik disini</v>
      </c>
      <c r="F54" s="152" t="s">
        <v>2075</v>
      </c>
      <c r="G54" s="231"/>
      <c r="H54" s="214"/>
      <c r="I54" s="214"/>
      <c r="J54" s="214"/>
    </row>
    <row r="55">
      <c r="A55" s="152">
        <v>52.0</v>
      </c>
      <c r="B55" s="227" t="s">
        <v>2094</v>
      </c>
      <c r="C55" s="227">
        <v>1.20140032E8</v>
      </c>
      <c r="D55" s="152" t="s">
        <v>2095</v>
      </c>
      <c r="E55" s="230" t="str">
        <f>IFERROR(__xludf.DUMMYFUNCTION("IF(ISNA(VLOOKUP(B55, IMPORTRANGE(""1MP8gT3HqutZwvZR0xw-2Qx26B67S0Ut4rEpKCs9FQDo"", ""Form Responses 1!D:F""), 3, FALSE)), ""Data Tidak ada"", HYPERLINK(VLOOKUP(B55, IMPORTRANGE(""1MP8gT3HqutZwvZR0xw-2Qx26B67S0Ut4rEpKCs9FQDo"", ""Form Responses 1!D:F""), 3"&amp;", FALSE), ""Klik disini""))"),"Klik disini")</f>
        <v>Klik disini</v>
      </c>
      <c r="F55" s="152" t="s">
        <v>2075</v>
      </c>
      <c r="G55" s="231"/>
      <c r="H55" s="214"/>
      <c r="I55" s="214"/>
      <c r="J55" s="214"/>
    </row>
    <row r="56">
      <c r="A56" s="231"/>
      <c r="B56" s="232"/>
      <c r="C56" s="232"/>
      <c r="D56" s="231"/>
      <c r="E56" s="231"/>
      <c r="F56" s="231"/>
      <c r="G56" s="231"/>
      <c r="H56" s="214"/>
      <c r="I56" s="214"/>
      <c r="J56" s="214"/>
    </row>
    <row r="57">
      <c r="A57" s="231"/>
      <c r="B57" s="232"/>
      <c r="C57" s="232"/>
      <c r="D57" s="231"/>
      <c r="E57" s="231"/>
      <c r="F57" s="231"/>
      <c r="G57" s="231"/>
      <c r="H57" s="214"/>
      <c r="I57" s="214"/>
      <c r="J57" s="214"/>
    </row>
    <row r="58">
      <c r="A58" s="231"/>
      <c r="B58" s="232"/>
      <c r="C58" s="232"/>
      <c r="D58" s="231"/>
      <c r="E58" s="231"/>
      <c r="F58" s="231"/>
      <c r="G58" s="231"/>
      <c r="H58" s="214"/>
      <c r="I58" s="214"/>
      <c r="J58" s="214"/>
    </row>
    <row r="59">
      <c r="A59" s="231"/>
      <c r="B59" s="232"/>
      <c r="C59" s="232"/>
      <c r="D59" s="231"/>
      <c r="E59" s="231"/>
      <c r="F59" s="231"/>
      <c r="G59" s="231"/>
      <c r="H59" s="214"/>
      <c r="I59" s="214"/>
      <c r="J59" s="214"/>
    </row>
    <row r="60">
      <c r="A60" s="231"/>
      <c r="B60" s="232"/>
      <c r="C60" s="232"/>
      <c r="D60" s="231"/>
      <c r="E60" s="231"/>
      <c r="F60" s="231"/>
      <c r="G60" s="231"/>
      <c r="H60" s="214"/>
      <c r="I60" s="214"/>
      <c r="J60" s="214"/>
    </row>
    <row r="61">
      <c r="A61" s="231"/>
      <c r="B61" s="232"/>
      <c r="C61" s="232"/>
      <c r="D61" s="231"/>
      <c r="E61" s="231"/>
      <c r="F61" s="231"/>
      <c r="G61" s="231"/>
      <c r="H61" s="214"/>
      <c r="I61" s="214"/>
      <c r="J61" s="214"/>
    </row>
    <row r="62">
      <c r="A62" s="231"/>
      <c r="B62" s="232"/>
      <c r="C62" s="232"/>
      <c r="D62" s="231"/>
      <c r="E62" s="231"/>
      <c r="F62" s="231"/>
      <c r="G62" s="231"/>
      <c r="H62" s="214"/>
      <c r="I62" s="214"/>
      <c r="J62" s="214"/>
    </row>
    <row r="63">
      <c r="A63" s="231"/>
      <c r="B63" s="232"/>
      <c r="C63" s="232"/>
      <c r="D63" s="231"/>
      <c r="E63" s="231"/>
      <c r="F63" s="231"/>
      <c r="G63" s="231"/>
      <c r="H63" s="214"/>
      <c r="I63" s="214"/>
      <c r="J63" s="214"/>
    </row>
    <row r="64">
      <c r="A64" s="231"/>
      <c r="B64" s="232"/>
      <c r="C64" s="232"/>
      <c r="D64" s="231"/>
      <c r="E64" s="231"/>
      <c r="F64" s="231"/>
      <c r="G64" s="231"/>
      <c r="H64" s="214"/>
      <c r="I64" s="214"/>
      <c r="J64" s="214"/>
    </row>
    <row r="65">
      <c r="A65" s="231"/>
      <c r="B65" s="232"/>
      <c r="C65" s="232"/>
      <c r="D65" s="231"/>
      <c r="E65" s="231"/>
      <c r="F65" s="231"/>
      <c r="G65" s="231"/>
      <c r="H65" s="214"/>
      <c r="I65" s="214"/>
      <c r="J65" s="214"/>
    </row>
    <row r="66">
      <c r="A66" s="231"/>
      <c r="B66" s="232"/>
      <c r="C66" s="232"/>
      <c r="D66" s="231"/>
      <c r="E66" s="231"/>
      <c r="F66" s="231"/>
      <c r="G66" s="231"/>
      <c r="H66" s="214"/>
      <c r="I66" s="214"/>
      <c r="J66" s="214"/>
    </row>
    <row r="67">
      <c r="A67" s="231"/>
      <c r="B67" s="232"/>
      <c r="C67" s="232"/>
      <c r="D67" s="231"/>
      <c r="E67" s="231"/>
      <c r="F67" s="231"/>
      <c r="G67" s="231"/>
      <c r="H67" s="214"/>
      <c r="I67" s="214"/>
      <c r="J67" s="214"/>
    </row>
    <row r="68">
      <c r="A68" s="231"/>
      <c r="B68" s="232"/>
      <c r="C68" s="232"/>
      <c r="D68" s="231"/>
      <c r="E68" s="231"/>
      <c r="F68" s="231"/>
      <c r="G68" s="231"/>
      <c r="H68" s="214"/>
      <c r="I68" s="214"/>
      <c r="J68" s="214"/>
    </row>
    <row r="69">
      <c r="A69" s="231"/>
      <c r="B69" s="232"/>
      <c r="C69" s="232"/>
      <c r="D69" s="231"/>
      <c r="E69" s="231"/>
      <c r="F69" s="231"/>
      <c r="G69" s="231"/>
      <c r="H69" s="214"/>
      <c r="I69" s="214"/>
      <c r="J69" s="214"/>
    </row>
    <row r="70">
      <c r="A70" s="231"/>
      <c r="B70" s="232"/>
      <c r="C70" s="232"/>
      <c r="D70" s="231"/>
      <c r="E70" s="231"/>
      <c r="F70" s="231"/>
      <c r="G70" s="231"/>
      <c r="H70" s="214"/>
      <c r="I70" s="214"/>
      <c r="J70" s="214"/>
    </row>
    <row r="71">
      <c r="A71" s="231"/>
      <c r="B71" s="232"/>
      <c r="C71" s="232"/>
      <c r="D71" s="231"/>
      <c r="E71" s="231"/>
      <c r="F71" s="231"/>
      <c r="G71" s="231"/>
      <c r="H71" s="214"/>
      <c r="I71" s="214"/>
      <c r="J71" s="214"/>
    </row>
    <row r="72">
      <c r="A72" s="231"/>
      <c r="B72" s="232"/>
      <c r="C72" s="232"/>
      <c r="D72" s="231"/>
      <c r="E72" s="231"/>
      <c r="F72" s="231"/>
      <c r="G72" s="231"/>
      <c r="H72" s="214"/>
      <c r="I72" s="214"/>
      <c r="J72" s="214"/>
    </row>
    <row r="73">
      <c r="A73" s="231"/>
      <c r="B73" s="232"/>
      <c r="C73" s="232"/>
      <c r="D73" s="231"/>
      <c r="E73" s="231"/>
      <c r="F73" s="231"/>
      <c r="G73" s="231"/>
      <c r="H73" s="214"/>
      <c r="I73" s="214"/>
      <c r="J73" s="214"/>
    </row>
    <row r="74">
      <c r="A74" s="231"/>
      <c r="B74" s="232"/>
      <c r="C74" s="232"/>
      <c r="D74" s="231"/>
      <c r="E74" s="231"/>
      <c r="F74" s="231"/>
      <c r="G74" s="231"/>
      <c r="H74" s="214"/>
      <c r="I74" s="214"/>
      <c r="J74" s="214"/>
    </row>
    <row r="75">
      <c r="A75" s="231"/>
      <c r="B75" s="232"/>
      <c r="C75" s="232"/>
      <c r="D75" s="231"/>
      <c r="E75" s="231"/>
      <c r="F75" s="231"/>
      <c r="G75" s="231"/>
      <c r="H75" s="214"/>
      <c r="I75" s="214"/>
      <c r="J75" s="214"/>
    </row>
    <row r="76">
      <c r="A76" s="231"/>
      <c r="B76" s="232"/>
      <c r="C76" s="232"/>
      <c r="D76" s="231"/>
      <c r="E76" s="231"/>
      <c r="F76" s="231"/>
      <c r="G76" s="231"/>
      <c r="H76" s="214"/>
      <c r="I76" s="214"/>
      <c r="J76" s="214"/>
    </row>
    <row r="77">
      <c r="A77" s="231"/>
      <c r="B77" s="232"/>
      <c r="C77" s="232"/>
      <c r="D77" s="231"/>
      <c r="E77" s="231"/>
      <c r="F77" s="231"/>
      <c r="G77" s="231"/>
      <c r="H77" s="214"/>
      <c r="I77" s="214"/>
      <c r="J77" s="214"/>
    </row>
    <row r="78">
      <c r="A78" s="231"/>
      <c r="B78" s="232"/>
      <c r="C78" s="232"/>
      <c r="D78" s="231"/>
      <c r="E78" s="231"/>
      <c r="F78" s="231"/>
      <c r="G78" s="231"/>
      <c r="H78" s="214"/>
      <c r="I78" s="214"/>
      <c r="J78" s="214"/>
    </row>
    <row r="79">
      <c r="A79" s="231"/>
      <c r="B79" s="232"/>
      <c r="C79" s="232"/>
      <c r="D79" s="231"/>
      <c r="E79" s="231"/>
      <c r="F79" s="231"/>
      <c r="G79" s="231"/>
      <c r="H79" s="214"/>
      <c r="I79" s="214"/>
      <c r="J79" s="214"/>
    </row>
    <row r="80">
      <c r="A80" s="231"/>
      <c r="B80" s="232"/>
      <c r="C80" s="232"/>
      <c r="D80" s="231"/>
      <c r="E80" s="231"/>
      <c r="F80" s="231"/>
      <c r="G80" s="231"/>
      <c r="H80" s="214"/>
      <c r="I80" s="214"/>
      <c r="J80" s="214"/>
    </row>
    <row r="81">
      <c r="A81" s="231"/>
      <c r="B81" s="232"/>
      <c r="C81" s="232"/>
      <c r="D81" s="231"/>
      <c r="E81" s="231"/>
      <c r="F81" s="231"/>
      <c r="G81" s="231"/>
      <c r="H81" s="214"/>
      <c r="I81" s="214"/>
      <c r="J81" s="214"/>
    </row>
    <row r="82">
      <c r="A82" s="231"/>
      <c r="B82" s="232"/>
      <c r="C82" s="232"/>
      <c r="D82" s="231"/>
      <c r="E82" s="231"/>
      <c r="F82" s="231"/>
      <c r="G82" s="231"/>
      <c r="H82" s="214"/>
      <c r="I82" s="214"/>
      <c r="J82" s="214"/>
    </row>
    <row r="83">
      <c r="A83" s="231"/>
      <c r="B83" s="232"/>
      <c r="C83" s="232"/>
      <c r="D83" s="231"/>
      <c r="E83" s="231"/>
      <c r="F83" s="231"/>
      <c r="G83" s="231"/>
      <c r="H83" s="214"/>
      <c r="I83" s="214"/>
      <c r="J83" s="214"/>
    </row>
    <row r="84">
      <c r="A84" s="231"/>
      <c r="B84" s="232"/>
      <c r="C84" s="232"/>
      <c r="D84" s="231"/>
      <c r="E84" s="231"/>
      <c r="F84" s="231"/>
      <c r="G84" s="231"/>
      <c r="H84" s="214"/>
      <c r="I84" s="214"/>
      <c r="J84" s="214"/>
    </row>
    <row r="85">
      <c r="A85" s="231"/>
      <c r="B85" s="232"/>
      <c r="C85" s="232"/>
      <c r="D85" s="231"/>
      <c r="E85" s="231"/>
      <c r="F85" s="231"/>
      <c r="G85" s="231"/>
      <c r="H85" s="214"/>
      <c r="I85" s="214"/>
      <c r="J85" s="214"/>
    </row>
    <row r="86">
      <c r="A86" s="231"/>
      <c r="B86" s="232"/>
      <c r="C86" s="232"/>
      <c r="D86" s="231"/>
      <c r="E86" s="231"/>
      <c r="F86" s="231"/>
      <c r="G86" s="231"/>
      <c r="H86" s="214"/>
      <c r="I86" s="214"/>
      <c r="J86" s="214"/>
    </row>
    <row r="87">
      <c r="A87" s="231"/>
      <c r="B87" s="232"/>
      <c r="C87" s="232"/>
      <c r="D87" s="231"/>
      <c r="E87" s="231"/>
      <c r="F87" s="231"/>
      <c r="G87" s="231"/>
      <c r="H87" s="214"/>
      <c r="I87" s="214"/>
      <c r="J87" s="214"/>
    </row>
    <row r="88">
      <c r="A88" s="231"/>
      <c r="B88" s="232"/>
      <c r="C88" s="232"/>
      <c r="D88" s="231"/>
      <c r="E88" s="231"/>
      <c r="F88" s="231"/>
      <c r="G88" s="231"/>
      <c r="H88" s="214"/>
      <c r="I88" s="214"/>
      <c r="J88" s="214"/>
    </row>
    <row r="89">
      <c r="A89" s="214"/>
      <c r="B89" s="213"/>
      <c r="C89" s="213"/>
      <c r="D89" s="214"/>
      <c r="E89" s="214"/>
      <c r="F89" s="214"/>
      <c r="G89" s="213"/>
      <c r="H89" s="214"/>
      <c r="I89" s="214"/>
      <c r="J89" s="214"/>
    </row>
    <row r="90">
      <c r="A90" s="214"/>
      <c r="B90" s="213"/>
      <c r="C90" s="213"/>
      <c r="D90" s="214"/>
      <c r="E90" s="214"/>
      <c r="F90" s="214"/>
      <c r="G90" s="213"/>
      <c r="H90" s="214"/>
      <c r="I90" s="214"/>
      <c r="J90" s="214"/>
    </row>
    <row r="91">
      <c r="A91" s="214"/>
      <c r="B91" s="213"/>
      <c r="C91" s="213"/>
      <c r="D91" s="214"/>
      <c r="E91" s="214"/>
      <c r="F91" s="214"/>
      <c r="G91" s="213"/>
      <c r="H91" s="214"/>
      <c r="I91" s="214"/>
      <c r="J91" s="214"/>
    </row>
    <row r="92">
      <c r="A92" s="214"/>
      <c r="B92" s="213"/>
      <c r="C92" s="213"/>
      <c r="D92" s="214"/>
      <c r="E92" s="214"/>
      <c r="F92" s="214"/>
      <c r="G92" s="213"/>
      <c r="H92" s="214"/>
      <c r="I92" s="214"/>
      <c r="J92" s="214"/>
    </row>
    <row r="93">
      <c r="A93" s="214"/>
      <c r="B93" s="213"/>
      <c r="C93" s="213"/>
      <c r="D93" s="214"/>
      <c r="E93" s="214"/>
      <c r="F93" s="214"/>
      <c r="G93" s="213"/>
      <c r="H93" s="214"/>
      <c r="I93" s="214"/>
      <c r="J93" s="214"/>
    </row>
    <row r="94">
      <c r="A94" s="214"/>
      <c r="B94" s="213"/>
      <c r="C94" s="213"/>
      <c r="D94" s="214"/>
      <c r="E94" s="214"/>
      <c r="F94" s="214"/>
      <c r="G94" s="213"/>
      <c r="H94" s="214"/>
      <c r="I94" s="214"/>
      <c r="J94" s="214"/>
    </row>
    <row r="95">
      <c r="A95" s="214"/>
      <c r="B95" s="213"/>
      <c r="C95" s="213"/>
      <c r="D95" s="214"/>
      <c r="E95" s="214"/>
      <c r="F95" s="214"/>
      <c r="G95" s="213"/>
      <c r="H95" s="214"/>
      <c r="I95" s="214"/>
      <c r="J95" s="214"/>
    </row>
    <row r="96">
      <c r="A96" s="214"/>
      <c r="B96" s="213"/>
      <c r="C96" s="213"/>
      <c r="D96" s="214"/>
      <c r="E96" s="214"/>
      <c r="F96" s="214"/>
      <c r="G96" s="213"/>
      <c r="H96" s="214"/>
      <c r="I96" s="214"/>
      <c r="J96" s="214"/>
    </row>
    <row r="97">
      <c r="A97" s="214"/>
      <c r="B97" s="213"/>
      <c r="C97" s="213"/>
      <c r="D97" s="214"/>
      <c r="E97" s="214"/>
      <c r="F97" s="214"/>
      <c r="G97" s="213"/>
      <c r="H97" s="214"/>
      <c r="I97" s="214"/>
      <c r="J97" s="214"/>
    </row>
    <row r="98">
      <c r="A98" s="214"/>
      <c r="B98" s="213"/>
      <c r="C98" s="213"/>
      <c r="D98" s="214"/>
      <c r="E98" s="214"/>
      <c r="F98" s="214"/>
      <c r="G98" s="213"/>
      <c r="H98" s="214"/>
      <c r="I98" s="214"/>
      <c r="J98" s="214"/>
    </row>
    <row r="99">
      <c r="A99" s="214"/>
      <c r="B99" s="213"/>
      <c r="C99" s="213"/>
      <c r="D99" s="214"/>
      <c r="E99" s="214"/>
      <c r="F99" s="214"/>
      <c r="G99" s="213"/>
      <c r="H99" s="214"/>
      <c r="I99" s="214"/>
      <c r="J99" s="214"/>
    </row>
    <row r="100">
      <c r="A100" s="214"/>
      <c r="B100" s="213"/>
      <c r="C100" s="213"/>
      <c r="D100" s="214"/>
      <c r="E100" s="214"/>
      <c r="F100" s="214"/>
      <c r="G100" s="213"/>
      <c r="H100" s="214"/>
      <c r="I100" s="214"/>
      <c r="J100" s="214"/>
    </row>
    <row r="101">
      <c r="A101" s="214"/>
      <c r="B101" s="213"/>
      <c r="C101" s="213"/>
      <c r="D101" s="214"/>
      <c r="E101" s="214"/>
      <c r="F101" s="214"/>
      <c r="G101" s="213"/>
      <c r="H101" s="214"/>
      <c r="I101" s="214"/>
      <c r="J101" s="214"/>
    </row>
    <row r="102">
      <c r="A102" s="214"/>
      <c r="B102" s="213"/>
      <c r="C102" s="213"/>
      <c r="D102" s="214"/>
      <c r="E102" s="214"/>
      <c r="F102" s="214"/>
      <c r="G102" s="213"/>
      <c r="H102" s="214"/>
      <c r="I102" s="214"/>
      <c r="J102" s="214"/>
    </row>
    <row r="103">
      <c r="A103" s="214"/>
      <c r="B103" s="213"/>
      <c r="C103" s="213"/>
      <c r="D103" s="214"/>
      <c r="E103" s="214"/>
      <c r="F103" s="214"/>
      <c r="G103" s="213"/>
      <c r="H103" s="214"/>
      <c r="I103" s="214"/>
      <c r="J103" s="214"/>
    </row>
    <row r="104">
      <c r="A104" s="214"/>
      <c r="B104" s="213"/>
      <c r="C104" s="213"/>
      <c r="D104" s="214"/>
      <c r="E104" s="214"/>
      <c r="F104" s="214"/>
      <c r="G104" s="213"/>
      <c r="H104" s="214"/>
      <c r="I104" s="214"/>
      <c r="J104" s="214"/>
    </row>
    <row r="105">
      <c r="A105" s="214"/>
      <c r="B105" s="213"/>
      <c r="C105" s="213"/>
      <c r="D105" s="214"/>
      <c r="E105" s="214"/>
      <c r="F105" s="214"/>
      <c r="G105" s="213"/>
      <c r="H105" s="214"/>
      <c r="I105" s="214"/>
      <c r="J105" s="214"/>
    </row>
    <row r="106">
      <c r="A106" s="214"/>
      <c r="B106" s="213"/>
      <c r="C106" s="213"/>
      <c r="D106" s="214"/>
      <c r="E106" s="214"/>
      <c r="F106" s="214"/>
      <c r="G106" s="213"/>
      <c r="H106" s="214"/>
      <c r="I106" s="214"/>
      <c r="J106" s="214"/>
    </row>
    <row r="107">
      <c r="A107" s="214"/>
      <c r="B107" s="213"/>
      <c r="C107" s="213"/>
      <c r="D107" s="214"/>
      <c r="E107" s="214"/>
      <c r="F107" s="214"/>
      <c r="G107" s="213"/>
      <c r="H107" s="214"/>
      <c r="I107" s="214"/>
      <c r="J107" s="214"/>
    </row>
    <row r="108">
      <c r="A108" s="214"/>
      <c r="B108" s="213"/>
      <c r="C108" s="213"/>
      <c r="D108" s="214"/>
      <c r="E108" s="214"/>
      <c r="F108" s="214"/>
      <c r="G108" s="213"/>
      <c r="H108" s="214"/>
      <c r="I108" s="214"/>
      <c r="J108" s="214"/>
    </row>
    <row r="109">
      <c r="A109" s="214"/>
      <c r="B109" s="213"/>
      <c r="C109" s="213"/>
      <c r="D109" s="214"/>
      <c r="E109" s="214"/>
      <c r="F109" s="214"/>
      <c r="G109" s="213"/>
      <c r="H109" s="214"/>
      <c r="I109" s="214"/>
      <c r="J109" s="214"/>
    </row>
    <row r="110">
      <c r="A110" s="214"/>
      <c r="B110" s="213"/>
      <c r="C110" s="213"/>
      <c r="D110" s="214"/>
      <c r="E110" s="214"/>
      <c r="F110" s="214"/>
      <c r="G110" s="213"/>
      <c r="H110" s="214"/>
      <c r="I110" s="214"/>
      <c r="J110" s="214"/>
    </row>
    <row r="111">
      <c r="A111" s="214"/>
      <c r="B111" s="213"/>
      <c r="C111" s="213"/>
      <c r="D111" s="214"/>
      <c r="E111" s="214"/>
      <c r="F111" s="214"/>
      <c r="G111" s="213"/>
      <c r="H111" s="214"/>
      <c r="I111" s="214"/>
      <c r="J111" s="214"/>
    </row>
    <row r="112">
      <c r="A112" s="214"/>
      <c r="B112" s="213"/>
      <c r="C112" s="213"/>
      <c r="D112" s="214"/>
      <c r="E112" s="214"/>
      <c r="F112" s="214"/>
      <c r="G112" s="213"/>
      <c r="H112" s="214"/>
      <c r="I112" s="214"/>
      <c r="J112" s="214"/>
    </row>
    <row r="113">
      <c r="A113" s="214"/>
      <c r="B113" s="213"/>
      <c r="C113" s="213"/>
      <c r="D113" s="214"/>
      <c r="E113" s="214"/>
      <c r="F113" s="214"/>
      <c r="G113" s="213"/>
      <c r="H113" s="214"/>
      <c r="I113" s="214"/>
      <c r="J113" s="214"/>
    </row>
    <row r="114">
      <c r="A114" s="214"/>
      <c r="B114" s="213"/>
      <c r="C114" s="213"/>
      <c r="D114" s="214"/>
      <c r="E114" s="214"/>
      <c r="F114" s="214"/>
      <c r="G114" s="213"/>
      <c r="H114" s="214"/>
      <c r="I114" s="214"/>
      <c r="J114" s="214"/>
    </row>
    <row r="115">
      <c r="A115" s="214"/>
      <c r="B115" s="213"/>
      <c r="C115" s="213"/>
      <c r="D115" s="214"/>
      <c r="E115" s="214"/>
      <c r="F115" s="214"/>
      <c r="G115" s="213"/>
      <c r="H115" s="214"/>
      <c r="I115" s="214"/>
      <c r="J115" s="214"/>
    </row>
    <row r="116">
      <c r="A116" s="214"/>
      <c r="B116" s="213"/>
      <c r="C116" s="213"/>
      <c r="D116" s="214"/>
      <c r="E116" s="214"/>
      <c r="F116" s="214"/>
      <c r="G116" s="213"/>
      <c r="H116" s="214"/>
      <c r="I116" s="214"/>
      <c r="J116" s="214"/>
    </row>
    <row r="117">
      <c r="A117" s="214"/>
      <c r="B117" s="213"/>
      <c r="C117" s="213"/>
      <c r="D117" s="214"/>
      <c r="E117" s="214"/>
      <c r="F117" s="214"/>
      <c r="G117" s="213"/>
      <c r="H117" s="214"/>
      <c r="I117" s="214"/>
      <c r="J117" s="214"/>
    </row>
    <row r="118">
      <c r="A118" s="214"/>
      <c r="B118" s="213"/>
      <c r="C118" s="213"/>
      <c r="D118" s="214"/>
      <c r="E118" s="214"/>
      <c r="F118" s="214"/>
      <c r="G118" s="213"/>
      <c r="H118" s="214"/>
      <c r="I118" s="214"/>
      <c r="J118" s="214"/>
    </row>
    <row r="119">
      <c r="A119" s="214"/>
      <c r="B119" s="213"/>
      <c r="C119" s="213"/>
      <c r="D119" s="214"/>
      <c r="E119" s="214"/>
      <c r="F119" s="214"/>
      <c r="G119" s="213"/>
      <c r="H119" s="214"/>
      <c r="I119" s="214"/>
      <c r="J119" s="214"/>
    </row>
    <row r="120">
      <c r="A120" s="214"/>
      <c r="B120" s="213"/>
      <c r="C120" s="213"/>
      <c r="D120" s="214"/>
      <c r="E120" s="214"/>
      <c r="F120" s="214"/>
      <c r="G120" s="213"/>
      <c r="H120" s="214"/>
      <c r="I120" s="214"/>
      <c r="J120" s="214"/>
    </row>
    <row r="121">
      <c r="A121" s="214"/>
      <c r="B121" s="213"/>
      <c r="C121" s="213"/>
      <c r="D121" s="214"/>
      <c r="E121" s="214"/>
      <c r="F121" s="214"/>
      <c r="G121" s="213"/>
      <c r="H121" s="214"/>
      <c r="I121" s="214"/>
      <c r="J121" s="214"/>
    </row>
    <row r="122">
      <c r="A122" s="214"/>
      <c r="B122" s="213"/>
      <c r="C122" s="213"/>
      <c r="D122" s="214"/>
      <c r="E122" s="214"/>
      <c r="F122" s="214"/>
      <c r="G122" s="213"/>
      <c r="H122" s="214"/>
      <c r="I122" s="214"/>
      <c r="J122" s="214"/>
    </row>
    <row r="123">
      <c r="A123" s="214"/>
      <c r="B123" s="213"/>
      <c r="C123" s="213"/>
      <c r="D123" s="214"/>
      <c r="E123" s="214"/>
      <c r="F123" s="214"/>
      <c r="G123" s="213"/>
      <c r="H123" s="214"/>
      <c r="I123" s="214"/>
      <c r="J123" s="214"/>
    </row>
    <row r="124">
      <c r="A124" s="214"/>
      <c r="B124" s="213"/>
      <c r="C124" s="213"/>
      <c r="D124" s="214"/>
      <c r="E124" s="214"/>
      <c r="F124" s="214"/>
      <c r="G124" s="213"/>
      <c r="H124" s="214"/>
      <c r="I124" s="214"/>
      <c r="J124" s="214"/>
    </row>
    <row r="125">
      <c r="A125" s="214"/>
      <c r="B125" s="213"/>
      <c r="C125" s="213"/>
      <c r="D125" s="214"/>
      <c r="E125" s="214"/>
      <c r="F125" s="214"/>
      <c r="G125" s="213"/>
      <c r="H125" s="214"/>
      <c r="I125" s="214"/>
      <c r="J125" s="214"/>
    </row>
    <row r="126">
      <c r="A126" s="214"/>
      <c r="B126" s="213"/>
      <c r="C126" s="213"/>
      <c r="D126" s="214"/>
      <c r="E126" s="214"/>
      <c r="F126" s="214"/>
      <c r="G126" s="213"/>
      <c r="H126" s="214"/>
      <c r="I126" s="214"/>
      <c r="J126" s="214"/>
    </row>
    <row r="127">
      <c r="A127" s="214"/>
      <c r="B127" s="213"/>
      <c r="C127" s="213"/>
      <c r="D127" s="214"/>
      <c r="E127" s="214"/>
      <c r="F127" s="214"/>
      <c r="G127" s="213"/>
      <c r="H127" s="214"/>
      <c r="I127" s="214"/>
      <c r="J127" s="214"/>
    </row>
    <row r="128">
      <c r="A128" s="214"/>
      <c r="B128" s="213"/>
      <c r="C128" s="213"/>
      <c r="D128" s="214"/>
      <c r="E128" s="214"/>
      <c r="F128" s="214"/>
      <c r="G128" s="213"/>
      <c r="H128" s="214"/>
      <c r="I128" s="214"/>
      <c r="J128" s="214"/>
    </row>
    <row r="129">
      <c r="A129" s="214"/>
      <c r="B129" s="213"/>
      <c r="C129" s="213"/>
      <c r="D129" s="214"/>
      <c r="E129" s="214"/>
      <c r="F129" s="214"/>
      <c r="G129" s="213"/>
      <c r="H129" s="214"/>
      <c r="I129" s="214"/>
      <c r="J129" s="214"/>
    </row>
    <row r="130">
      <c r="A130" s="214"/>
      <c r="B130" s="213"/>
      <c r="C130" s="213"/>
      <c r="D130" s="214"/>
      <c r="E130" s="214"/>
      <c r="F130" s="214"/>
      <c r="G130" s="213"/>
      <c r="H130" s="214"/>
      <c r="I130" s="214"/>
      <c r="J130" s="214"/>
    </row>
    <row r="131">
      <c r="A131" s="214"/>
      <c r="B131" s="213"/>
      <c r="C131" s="213"/>
      <c r="D131" s="214"/>
      <c r="E131" s="214"/>
      <c r="F131" s="214"/>
      <c r="G131" s="213"/>
      <c r="H131" s="214"/>
      <c r="I131" s="214"/>
      <c r="J131" s="214"/>
    </row>
    <row r="132">
      <c r="A132" s="214"/>
      <c r="B132" s="213"/>
      <c r="C132" s="213"/>
      <c r="D132" s="214"/>
      <c r="E132" s="214"/>
      <c r="F132" s="214"/>
      <c r="G132" s="213"/>
      <c r="H132" s="214"/>
      <c r="I132" s="214"/>
      <c r="J132" s="214"/>
    </row>
    <row r="133">
      <c r="A133" s="214"/>
      <c r="B133" s="213"/>
      <c r="C133" s="213"/>
      <c r="D133" s="214"/>
      <c r="E133" s="214"/>
      <c r="F133" s="214"/>
      <c r="G133" s="213"/>
      <c r="H133" s="214"/>
      <c r="I133" s="214"/>
      <c r="J133" s="214"/>
    </row>
    <row r="134">
      <c r="A134" s="214"/>
      <c r="B134" s="213"/>
      <c r="C134" s="213"/>
      <c r="D134" s="214"/>
      <c r="E134" s="214"/>
      <c r="F134" s="214"/>
      <c r="G134" s="213"/>
      <c r="H134" s="214"/>
      <c r="I134" s="214"/>
      <c r="J134" s="214"/>
    </row>
    <row r="135">
      <c r="A135" s="214"/>
      <c r="B135" s="213"/>
      <c r="C135" s="213"/>
      <c r="D135" s="214"/>
      <c r="E135" s="214"/>
      <c r="F135" s="214"/>
      <c r="G135" s="213"/>
      <c r="H135" s="214"/>
      <c r="I135" s="214"/>
      <c r="J135" s="214"/>
    </row>
    <row r="136">
      <c r="A136" s="214"/>
      <c r="B136" s="213"/>
      <c r="C136" s="213"/>
      <c r="D136" s="214"/>
      <c r="E136" s="214"/>
      <c r="F136" s="214"/>
      <c r="G136" s="213"/>
      <c r="H136" s="214"/>
      <c r="I136" s="214"/>
      <c r="J136" s="214"/>
    </row>
    <row r="137">
      <c r="A137" s="214"/>
      <c r="B137" s="213"/>
      <c r="C137" s="213"/>
      <c r="D137" s="214"/>
      <c r="E137" s="214"/>
      <c r="F137" s="214"/>
      <c r="G137" s="213"/>
      <c r="H137" s="214"/>
      <c r="I137" s="214"/>
      <c r="J137" s="214"/>
    </row>
    <row r="138">
      <c r="A138" s="214"/>
      <c r="B138" s="213"/>
      <c r="C138" s="213"/>
      <c r="D138" s="214"/>
      <c r="E138" s="214"/>
      <c r="F138" s="214"/>
      <c r="G138" s="213"/>
      <c r="H138" s="214"/>
      <c r="I138" s="214"/>
      <c r="J138" s="214"/>
    </row>
    <row r="139">
      <c r="A139" s="214"/>
      <c r="B139" s="213"/>
      <c r="C139" s="213"/>
      <c r="D139" s="214"/>
      <c r="E139" s="214"/>
      <c r="F139" s="214"/>
      <c r="G139" s="213"/>
      <c r="H139" s="214"/>
      <c r="I139" s="214"/>
      <c r="J139" s="214"/>
    </row>
    <row r="140">
      <c r="A140" s="214"/>
      <c r="B140" s="213"/>
      <c r="C140" s="213"/>
      <c r="D140" s="214"/>
      <c r="E140" s="214"/>
      <c r="F140" s="214"/>
      <c r="G140" s="213"/>
      <c r="H140" s="214"/>
      <c r="I140" s="214"/>
      <c r="J140" s="214"/>
    </row>
    <row r="141">
      <c r="A141" s="214"/>
      <c r="B141" s="213"/>
      <c r="C141" s="213"/>
      <c r="D141" s="214"/>
      <c r="E141" s="214"/>
      <c r="F141" s="214"/>
      <c r="G141" s="213"/>
      <c r="H141" s="214"/>
      <c r="I141" s="214"/>
      <c r="J141" s="214"/>
    </row>
    <row r="142">
      <c r="A142" s="214"/>
      <c r="B142" s="213"/>
      <c r="C142" s="213"/>
      <c r="D142" s="214"/>
      <c r="E142" s="214"/>
      <c r="F142" s="214"/>
      <c r="G142" s="213"/>
      <c r="H142" s="214"/>
      <c r="I142" s="214"/>
      <c r="J142" s="214"/>
    </row>
    <row r="143">
      <c r="A143" s="214"/>
      <c r="B143" s="213"/>
      <c r="C143" s="213"/>
      <c r="D143" s="214"/>
      <c r="E143" s="214"/>
      <c r="F143" s="214"/>
      <c r="G143" s="213"/>
      <c r="H143" s="214"/>
      <c r="I143" s="214"/>
      <c r="J143" s="214"/>
    </row>
    <row r="144">
      <c r="A144" s="214"/>
      <c r="B144" s="213"/>
      <c r="C144" s="213"/>
      <c r="D144" s="214"/>
      <c r="E144" s="214"/>
      <c r="F144" s="214"/>
      <c r="G144" s="213"/>
      <c r="H144" s="214"/>
      <c r="I144" s="214"/>
      <c r="J144" s="214"/>
    </row>
    <row r="145">
      <c r="A145" s="214"/>
      <c r="B145" s="213"/>
      <c r="C145" s="213"/>
      <c r="D145" s="214"/>
      <c r="E145" s="214"/>
      <c r="F145" s="214"/>
      <c r="G145" s="213"/>
      <c r="H145" s="214"/>
      <c r="I145" s="214"/>
      <c r="J145" s="214"/>
    </row>
    <row r="146">
      <c r="A146" s="214"/>
      <c r="B146" s="213"/>
      <c r="C146" s="213"/>
      <c r="D146" s="214"/>
      <c r="E146" s="214"/>
      <c r="F146" s="214"/>
      <c r="G146" s="213"/>
      <c r="H146" s="214"/>
      <c r="I146" s="214"/>
      <c r="J146" s="214"/>
    </row>
    <row r="147">
      <c r="A147" s="214"/>
      <c r="B147" s="213"/>
      <c r="C147" s="213"/>
      <c r="D147" s="214"/>
      <c r="E147" s="214"/>
      <c r="F147" s="214"/>
      <c r="G147" s="213"/>
      <c r="H147" s="214"/>
      <c r="I147" s="214"/>
      <c r="J147" s="214"/>
    </row>
    <row r="148">
      <c r="A148" s="214"/>
      <c r="B148" s="213"/>
      <c r="C148" s="213"/>
      <c r="D148" s="214"/>
      <c r="E148" s="214"/>
      <c r="F148" s="214"/>
      <c r="G148" s="213"/>
      <c r="H148" s="214"/>
      <c r="I148" s="214"/>
      <c r="J148" s="214"/>
    </row>
    <row r="149">
      <c r="A149" s="214"/>
      <c r="B149" s="213"/>
      <c r="C149" s="213"/>
      <c r="D149" s="214"/>
      <c r="E149" s="214"/>
      <c r="F149" s="214"/>
      <c r="G149" s="213"/>
      <c r="H149" s="214"/>
      <c r="I149" s="214"/>
      <c r="J149" s="214"/>
    </row>
    <row r="150">
      <c r="A150" s="214"/>
      <c r="B150" s="213"/>
      <c r="C150" s="213"/>
      <c r="D150" s="214"/>
      <c r="E150" s="214"/>
      <c r="F150" s="214"/>
      <c r="G150" s="213"/>
      <c r="H150" s="214"/>
      <c r="I150" s="214"/>
      <c r="J150" s="214"/>
    </row>
    <row r="151">
      <c r="A151" s="214"/>
      <c r="B151" s="213"/>
      <c r="C151" s="213"/>
      <c r="D151" s="214"/>
      <c r="E151" s="214"/>
      <c r="F151" s="214"/>
      <c r="G151" s="213"/>
      <c r="H151" s="214"/>
      <c r="I151" s="214"/>
      <c r="J151" s="214"/>
    </row>
    <row r="152">
      <c r="A152" s="214"/>
      <c r="B152" s="213"/>
      <c r="C152" s="213"/>
      <c r="D152" s="214"/>
      <c r="E152" s="214"/>
      <c r="F152" s="214"/>
      <c r="G152" s="213"/>
      <c r="H152" s="214"/>
      <c r="I152" s="214"/>
      <c r="J152" s="214"/>
    </row>
    <row r="153">
      <c r="A153" s="214"/>
      <c r="B153" s="213"/>
      <c r="C153" s="213"/>
      <c r="D153" s="214"/>
      <c r="E153" s="214"/>
      <c r="F153" s="214"/>
      <c r="G153" s="213"/>
      <c r="H153" s="214"/>
      <c r="I153" s="214"/>
      <c r="J153" s="214"/>
    </row>
    <row r="154">
      <c r="A154" s="214"/>
      <c r="B154" s="213"/>
      <c r="C154" s="213"/>
      <c r="D154" s="214"/>
      <c r="E154" s="214"/>
      <c r="F154" s="214"/>
      <c r="G154" s="213"/>
      <c r="H154" s="214"/>
      <c r="I154" s="214"/>
      <c r="J154" s="214"/>
    </row>
    <row r="155">
      <c r="A155" s="214"/>
      <c r="B155" s="213"/>
      <c r="C155" s="213"/>
      <c r="D155" s="214"/>
      <c r="E155" s="214"/>
      <c r="F155" s="214"/>
      <c r="G155" s="213"/>
      <c r="H155" s="214"/>
      <c r="I155" s="214"/>
      <c r="J155" s="214"/>
    </row>
    <row r="156">
      <c r="A156" s="214"/>
      <c r="B156" s="213"/>
      <c r="C156" s="213"/>
      <c r="D156" s="214"/>
      <c r="E156" s="214"/>
      <c r="F156" s="214"/>
      <c r="G156" s="213"/>
      <c r="H156" s="214"/>
      <c r="I156" s="214"/>
      <c r="J156" s="214"/>
    </row>
    <row r="157">
      <c r="A157" s="214"/>
      <c r="B157" s="213"/>
      <c r="C157" s="213"/>
      <c r="D157" s="214"/>
      <c r="E157" s="214"/>
      <c r="F157" s="214"/>
      <c r="G157" s="213"/>
      <c r="H157" s="214"/>
      <c r="I157" s="214"/>
      <c r="J157" s="214"/>
    </row>
    <row r="158">
      <c r="A158" s="214"/>
      <c r="B158" s="213"/>
      <c r="C158" s="213"/>
      <c r="D158" s="214"/>
      <c r="E158" s="214"/>
      <c r="F158" s="214"/>
      <c r="G158" s="213"/>
      <c r="H158" s="214"/>
      <c r="I158" s="214"/>
      <c r="J158" s="214"/>
    </row>
    <row r="159">
      <c r="A159" s="214"/>
      <c r="B159" s="213"/>
      <c r="C159" s="213"/>
      <c r="D159" s="214"/>
      <c r="E159" s="214"/>
      <c r="F159" s="214"/>
      <c r="G159" s="213"/>
      <c r="H159" s="214"/>
      <c r="I159" s="214"/>
      <c r="J159" s="214"/>
    </row>
    <row r="160">
      <c r="A160" s="214"/>
      <c r="B160" s="213"/>
      <c r="C160" s="213"/>
      <c r="D160" s="214"/>
      <c r="E160" s="214"/>
      <c r="F160" s="214"/>
      <c r="G160" s="213"/>
      <c r="H160" s="214"/>
      <c r="I160" s="214"/>
      <c r="J160" s="214"/>
    </row>
    <row r="161">
      <c r="A161" s="214"/>
      <c r="B161" s="213"/>
      <c r="C161" s="213"/>
      <c r="D161" s="214"/>
      <c r="E161" s="214"/>
      <c r="F161" s="214"/>
      <c r="G161" s="213"/>
      <c r="H161" s="214"/>
      <c r="I161" s="214"/>
      <c r="J161" s="214"/>
    </row>
    <row r="162">
      <c r="A162" s="214"/>
      <c r="B162" s="213"/>
      <c r="C162" s="213"/>
      <c r="D162" s="214"/>
      <c r="E162" s="214"/>
      <c r="F162" s="214"/>
      <c r="G162" s="213"/>
      <c r="H162" s="214"/>
      <c r="I162" s="214"/>
      <c r="J162" s="214"/>
    </row>
    <row r="163">
      <c r="A163" s="214"/>
      <c r="B163" s="213"/>
      <c r="C163" s="213"/>
      <c r="D163" s="214"/>
      <c r="E163" s="214"/>
      <c r="F163" s="214"/>
      <c r="G163" s="213"/>
      <c r="H163" s="214"/>
      <c r="I163" s="214"/>
      <c r="J163" s="214"/>
    </row>
    <row r="164">
      <c r="A164" s="214"/>
      <c r="B164" s="213"/>
      <c r="C164" s="213"/>
      <c r="D164" s="214"/>
      <c r="E164" s="214"/>
      <c r="F164" s="214"/>
      <c r="G164" s="213"/>
      <c r="H164" s="214"/>
      <c r="I164" s="214"/>
      <c r="J164" s="214"/>
    </row>
    <row r="165">
      <c r="A165" s="214"/>
      <c r="B165" s="213"/>
      <c r="C165" s="213"/>
      <c r="D165" s="214"/>
      <c r="E165" s="214"/>
      <c r="F165" s="214"/>
      <c r="G165" s="213"/>
      <c r="H165" s="214"/>
      <c r="I165" s="214"/>
      <c r="J165" s="214"/>
    </row>
    <row r="166">
      <c r="A166" s="214"/>
      <c r="B166" s="213"/>
      <c r="C166" s="213"/>
      <c r="D166" s="214"/>
      <c r="E166" s="214"/>
      <c r="F166" s="214"/>
      <c r="G166" s="213"/>
      <c r="H166" s="214"/>
      <c r="I166" s="214"/>
      <c r="J166" s="214"/>
    </row>
    <row r="167">
      <c r="A167" s="214"/>
      <c r="B167" s="213"/>
      <c r="C167" s="213"/>
      <c r="D167" s="214"/>
      <c r="E167" s="214"/>
      <c r="F167" s="214"/>
      <c r="G167" s="213"/>
      <c r="H167" s="214"/>
      <c r="I167" s="214"/>
      <c r="J167" s="214"/>
    </row>
    <row r="168">
      <c r="A168" s="214"/>
      <c r="B168" s="213"/>
      <c r="C168" s="213"/>
      <c r="D168" s="214"/>
      <c r="E168" s="214"/>
      <c r="F168" s="214"/>
      <c r="G168" s="213"/>
      <c r="H168" s="214"/>
      <c r="I168" s="214"/>
      <c r="J168" s="214"/>
    </row>
    <row r="169">
      <c r="A169" s="214"/>
      <c r="B169" s="213"/>
      <c r="C169" s="213"/>
      <c r="D169" s="214"/>
      <c r="E169" s="214"/>
      <c r="F169" s="214"/>
      <c r="G169" s="213"/>
      <c r="H169" s="214"/>
      <c r="I169" s="214"/>
      <c r="J169" s="214"/>
    </row>
    <row r="170">
      <c r="A170" s="214"/>
      <c r="B170" s="213"/>
      <c r="C170" s="213"/>
      <c r="D170" s="214"/>
      <c r="E170" s="214"/>
      <c r="F170" s="214"/>
      <c r="G170" s="213"/>
      <c r="H170" s="214"/>
      <c r="I170" s="214"/>
      <c r="J170" s="214"/>
    </row>
    <row r="171">
      <c r="A171" s="214"/>
      <c r="B171" s="213"/>
      <c r="C171" s="213"/>
      <c r="D171" s="214"/>
      <c r="E171" s="214"/>
      <c r="F171" s="214"/>
      <c r="G171" s="213"/>
      <c r="H171" s="214"/>
      <c r="I171" s="214"/>
      <c r="J171" s="214"/>
    </row>
    <row r="172">
      <c r="A172" s="214"/>
      <c r="B172" s="213"/>
      <c r="C172" s="213"/>
      <c r="D172" s="214"/>
      <c r="E172" s="214"/>
      <c r="F172" s="214"/>
      <c r="G172" s="213"/>
      <c r="H172" s="214"/>
      <c r="I172" s="214"/>
      <c r="J172" s="214"/>
    </row>
    <row r="173">
      <c r="A173" s="214"/>
      <c r="B173" s="213"/>
      <c r="C173" s="213"/>
      <c r="D173" s="214"/>
      <c r="E173" s="214"/>
      <c r="F173" s="214"/>
      <c r="G173" s="213"/>
      <c r="H173" s="214"/>
      <c r="I173" s="214"/>
      <c r="J173" s="214"/>
    </row>
    <row r="174">
      <c r="A174" s="214"/>
      <c r="B174" s="213"/>
      <c r="C174" s="213"/>
      <c r="D174" s="214"/>
      <c r="E174" s="214"/>
      <c r="F174" s="214"/>
      <c r="G174" s="213"/>
      <c r="H174" s="214"/>
      <c r="I174" s="214"/>
      <c r="J174" s="214"/>
    </row>
    <row r="175">
      <c r="A175" s="214"/>
      <c r="B175" s="213"/>
      <c r="C175" s="213"/>
      <c r="D175" s="214"/>
      <c r="E175" s="214"/>
      <c r="F175" s="214"/>
      <c r="G175" s="213"/>
      <c r="H175" s="214"/>
      <c r="I175" s="214"/>
      <c r="J175" s="214"/>
    </row>
    <row r="176">
      <c r="A176" s="214"/>
      <c r="B176" s="213"/>
      <c r="C176" s="213"/>
      <c r="D176" s="214"/>
      <c r="E176" s="214"/>
      <c r="F176" s="214"/>
      <c r="G176" s="213"/>
      <c r="H176" s="214"/>
      <c r="I176" s="214"/>
      <c r="J176" s="214"/>
    </row>
    <row r="177">
      <c r="A177" s="214"/>
      <c r="B177" s="213"/>
      <c r="C177" s="213"/>
      <c r="D177" s="214"/>
      <c r="E177" s="214"/>
      <c r="F177" s="214"/>
      <c r="G177" s="213"/>
      <c r="H177" s="214"/>
      <c r="I177" s="214"/>
      <c r="J177" s="214"/>
    </row>
    <row r="178">
      <c r="A178" s="214"/>
      <c r="B178" s="213"/>
      <c r="C178" s="213"/>
      <c r="D178" s="214"/>
      <c r="E178" s="214"/>
      <c r="F178" s="214"/>
      <c r="G178" s="213"/>
      <c r="H178" s="214"/>
      <c r="I178" s="214"/>
      <c r="J178" s="214"/>
    </row>
    <row r="179">
      <c r="A179" s="214"/>
      <c r="B179" s="213"/>
      <c r="C179" s="213"/>
      <c r="D179" s="214"/>
      <c r="E179" s="214"/>
      <c r="F179" s="214"/>
      <c r="G179" s="213"/>
      <c r="H179" s="214"/>
      <c r="I179" s="214"/>
      <c r="J179" s="214"/>
    </row>
    <row r="180">
      <c r="A180" s="214"/>
      <c r="B180" s="213"/>
      <c r="C180" s="213"/>
      <c r="D180" s="214"/>
      <c r="E180" s="214"/>
      <c r="F180" s="214"/>
      <c r="G180" s="213"/>
      <c r="H180" s="214"/>
      <c r="I180" s="214"/>
      <c r="J180" s="214"/>
    </row>
    <row r="181">
      <c r="A181" s="214"/>
      <c r="B181" s="213"/>
      <c r="C181" s="213"/>
      <c r="D181" s="214"/>
      <c r="E181" s="214"/>
      <c r="F181" s="214"/>
      <c r="G181" s="213"/>
      <c r="H181" s="214"/>
      <c r="I181" s="214"/>
      <c r="J181" s="214"/>
    </row>
    <row r="182">
      <c r="A182" s="214"/>
      <c r="B182" s="213"/>
      <c r="C182" s="213"/>
      <c r="D182" s="214"/>
      <c r="E182" s="214"/>
      <c r="F182" s="214"/>
      <c r="G182" s="213"/>
      <c r="H182" s="214"/>
      <c r="I182" s="214"/>
      <c r="J182" s="214"/>
    </row>
    <row r="183">
      <c r="A183" s="214"/>
      <c r="B183" s="213"/>
      <c r="C183" s="213"/>
      <c r="D183" s="214"/>
      <c r="E183" s="214"/>
      <c r="F183" s="214"/>
      <c r="G183" s="213"/>
      <c r="H183" s="214"/>
      <c r="I183" s="214"/>
      <c r="J183" s="214"/>
    </row>
    <row r="184">
      <c r="A184" s="214"/>
      <c r="B184" s="213"/>
      <c r="C184" s="213"/>
      <c r="D184" s="214"/>
      <c r="E184" s="214"/>
      <c r="F184" s="214"/>
      <c r="G184" s="213"/>
      <c r="H184" s="214"/>
      <c r="I184" s="214"/>
      <c r="J184" s="214"/>
    </row>
    <row r="185">
      <c r="A185" s="214"/>
      <c r="B185" s="213"/>
      <c r="C185" s="213"/>
      <c r="D185" s="214"/>
      <c r="E185" s="214"/>
      <c r="F185" s="214"/>
      <c r="G185" s="213"/>
      <c r="H185" s="214"/>
      <c r="I185" s="214"/>
      <c r="J185" s="214"/>
    </row>
    <row r="186">
      <c r="A186" s="214"/>
      <c r="B186" s="213"/>
      <c r="C186" s="213"/>
      <c r="D186" s="214"/>
      <c r="E186" s="214"/>
      <c r="F186" s="214"/>
      <c r="G186" s="213"/>
      <c r="H186" s="214"/>
      <c r="I186" s="214"/>
      <c r="J186" s="214"/>
    </row>
    <row r="187">
      <c r="A187" s="214"/>
      <c r="B187" s="213"/>
      <c r="C187" s="213"/>
      <c r="D187" s="214"/>
      <c r="E187" s="214"/>
      <c r="F187" s="214"/>
      <c r="G187" s="213"/>
      <c r="H187" s="214"/>
      <c r="I187" s="214"/>
      <c r="J187" s="214"/>
    </row>
    <row r="188">
      <c r="A188" s="214"/>
      <c r="B188" s="213"/>
      <c r="C188" s="213"/>
      <c r="D188" s="214"/>
      <c r="E188" s="214"/>
      <c r="F188" s="214"/>
      <c r="G188" s="213"/>
      <c r="H188" s="214"/>
      <c r="I188" s="214"/>
      <c r="J188" s="214"/>
    </row>
    <row r="189">
      <c r="A189" s="214"/>
      <c r="B189" s="213"/>
      <c r="C189" s="213"/>
      <c r="D189" s="214"/>
      <c r="E189" s="214"/>
      <c r="F189" s="214"/>
      <c r="G189" s="213"/>
      <c r="H189" s="214"/>
      <c r="I189" s="214"/>
      <c r="J189" s="214"/>
    </row>
    <row r="190">
      <c r="A190" s="214"/>
      <c r="B190" s="213"/>
      <c r="C190" s="213"/>
      <c r="D190" s="214"/>
      <c r="E190" s="214"/>
      <c r="F190" s="214"/>
      <c r="G190" s="213"/>
      <c r="H190" s="214"/>
      <c r="I190" s="214"/>
      <c r="J190" s="214"/>
    </row>
    <row r="191">
      <c r="A191" s="214"/>
      <c r="B191" s="213"/>
      <c r="C191" s="213"/>
      <c r="D191" s="214"/>
      <c r="E191" s="214"/>
      <c r="F191" s="214"/>
      <c r="G191" s="213"/>
      <c r="H191" s="214"/>
      <c r="I191" s="214"/>
      <c r="J191" s="214"/>
    </row>
    <row r="192">
      <c r="A192" s="214"/>
      <c r="B192" s="213"/>
      <c r="C192" s="213"/>
      <c r="D192" s="214"/>
      <c r="E192" s="214"/>
      <c r="F192" s="214"/>
      <c r="G192" s="213"/>
      <c r="H192" s="214"/>
      <c r="I192" s="214"/>
      <c r="J192" s="214"/>
    </row>
    <row r="193">
      <c r="A193" s="214"/>
      <c r="B193" s="213"/>
      <c r="C193" s="213"/>
      <c r="D193" s="214"/>
      <c r="E193" s="214"/>
      <c r="F193" s="214"/>
      <c r="G193" s="213"/>
      <c r="H193" s="214"/>
      <c r="I193" s="214"/>
      <c r="J193" s="214"/>
    </row>
    <row r="194">
      <c r="A194" s="214"/>
      <c r="B194" s="213"/>
      <c r="C194" s="213"/>
      <c r="D194" s="214"/>
      <c r="E194" s="214"/>
      <c r="F194" s="214"/>
      <c r="G194" s="213"/>
      <c r="H194" s="214"/>
      <c r="I194" s="214"/>
      <c r="J194" s="214"/>
    </row>
    <row r="195">
      <c r="A195" s="214"/>
      <c r="B195" s="213"/>
      <c r="C195" s="213"/>
      <c r="D195" s="214"/>
      <c r="E195" s="214"/>
      <c r="F195" s="214"/>
      <c r="G195" s="213"/>
      <c r="H195" s="214"/>
      <c r="I195" s="214"/>
      <c r="J195" s="214"/>
    </row>
    <row r="196">
      <c r="A196" s="214"/>
      <c r="B196" s="213"/>
      <c r="C196" s="213"/>
      <c r="D196" s="214"/>
      <c r="E196" s="214"/>
      <c r="F196" s="214"/>
      <c r="G196" s="213"/>
      <c r="H196" s="214"/>
      <c r="I196" s="214"/>
      <c r="J196" s="214"/>
    </row>
    <row r="197">
      <c r="A197" s="214"/>
      <c r="B197" s="213"/>
      <c r="C197" s="213"/>
      <c r="D197" s="214"/>
      <c r="E197" s="214"/>
      <c r="F197" s="214"/>
      <c r="G197" s="213"/>
      <c r="H197" s="214"/>
      <c r="I197" s="214"/>
      <c r="J197" s="214"/>
    </row>
    <row r="198">
      <c r="A198" s="214"/>
      <c r="B198" s="213"/>
      <c r="C198" s="213"/>
      <c r="D198" s="214"/>
      <c r="E198" s="214"/>
      <c r="F198" s="214"/>
      <c r="G198" s="213"/>
      <c r="H198" s="214"/>
      <c r="I198" s="214"/>
      <c r="J198" s="214"/>
    </row>
    <row r="199">
      <c r="A199" s="214"/>
      <c r="B199" s="213"/>
      <c r="C199" s="213"/>
      <c r="D199" s="214"/>
      <c r="E199" s="214"/>
      <c r="F199" s="214"/>
      <c r="G199" s="213"/>
      <c r="H199" s="214"/>
      <c r="I199" s="214"/>
      <c r="J199" s="214"/>
    </row>
    <row r="200">
      <c r="A200" s="214"/>
      <c r="B200" s="213"/>
      <c r="C200" s="213"/>
      <c r="D200" s="214"/>
      <c r="E200" s="214"/>
      <c r="F200" s="214"/>
      <c r="G200" s="213"/>
      <c r="H200" s="214"/>
      <c r="I200" s="214"/>
      <c r="J200" s="214"/>
    </row>
    <row r="201">
      <c r="A201" s="214"/>
      <c r="B201" s="213"/>
      <c r="C201" s="213"/>
      <c r="D201" s="214"/>
      <c r="E201" s="214"/>
      <c r="F201" s="214"/>
      <c r="G201" s="213"/>
      <c r="H201" s="214"/>
      <c r="I201" s="214"/>
      <c r="J201" s="214"/>
    </row>
    <row r="202">
      <c r="A202" s="214"/>
      <c r="B202" s="213"/>
      <c r="C202" s="213"/>
      <c r="D202" s="214"/>
      <c r="E202" s="214"/>
      <c r="F202" s="214"/>
      <c r="G202" s="213"/>
      <c r="H202" s="214"/>
      <c r="I202" s="214"/>
      <c r="J202" s="214"/>
    </row>
    <row r="203">
      <c r="A203" s="214"/>
      <c r="B203" s="213"/>
      <c r="C203" s="213"/>
      <c r="D203" s="214"/>
      <c r="E203" s="214"/>
      <c r="F203" s="214"/>
      <c r="G203" s="213"/>
      <c r="H203" s="214"/>
      <c r="I203" s="214"/>
      <c r="J203" s="214"/>
    </row>
    <row r="204">
      <c r="A204" s="214"/>
      <c r="B204" s="213"/>
      <c r="C204" s="213"/>
      <c r="D204" s="214"/>
      <c r="E204" s="214"/>
      <c r="F204" s="214"/>
      <c r="G204" s="213"/>
      <c r="H204" s="214"/>
      <c r="I204" s="214"/>
      <c r="J204" s="214"/>
    </row>
    <row r="205">
      <c r="A205" s="214"/>
      <c r="B205" s="213"/>
      <c r="C205" s="213"/>
      <c r="D205" s="214"/>
      <c r="E205" s="214"/>
      <c r="F205" s="214"/>
      <c r="G205" s="213"/>
      <c r="H205" s="214"/>
      <c r="I205" s="214"/>
      <c r="J205" s="214"/>
    </row>
    <row r="206">
      <c r="A206" s="214"/>
      <c r="B206" s="213"/>
      <c r="C206" s="213"/>
      <c r="D206" s="214"/>
      <c r="E206" s="214"/>
      <c r="F206" s="214"/>
      <c r="G206" s="213"/>
      <c r="H206" s="214"/>
      <c r="I206" s="214"/>
      <c r="J206" s="214"/>
    </row>
    <row r="207">
      <c r="A207" s="214"/>
      <c r="B207" s="213"/>
      <c r="C207" s="213"/>
      <c r="D207" s="214"/>
      <c r="E207" s="214"/>
      <c r="F207" s="214"/>
      <c r="G207" s="213"/>
      <c r="H207" s="214"/>
      <c r="I207" s="214"/>
      <c r="J207" s="214"/>
    </row>
    <row r="208">
      <c r="A208" s="214"/>
      <c r="B208" s="213"/>
      <c r="C208" s="213"/>
      <c r="D208" s="214"/>
      <c r="E208" s="214"/>
      <c r="F208" s="214"/>
      <c r="G208" s="213"/>
      <c r="H208" s="214"/>
      <c r="I208" s="214"/>
      <c r="J208" s="214"/>
    </row>
    <row r="209">
      <c r="A209" s="214"/>
      <c r="B209" s="213"/>
      <c r="C209" s="213"/>
      <c r="D209" s="214"/>
      <c r="E209" s="214"/>
      <c r="F209" s="214"/>
      <c r="G209" s="213"/>
      <c r="H209" s="214"/>
      <c r="I209" s="214"/>
      <c r="J209" s="214"/>
    </row>
    <row r="210">
      <c r="A210" s="214"/>
      <c r="B210" s="213"/>
      <c r="C210" s="213"/>
      <c r="D210" s="214"/>
      <c r="E210" s="214"/>
      <c r="F210" s="214"/>
      <c r="G210" s="213"/>
      <c r="H210" s="214"/>
      <c r="I210" s="214"/>
      <c r="J210" s="214"/>
    </row>
    <row r="211">
      <c r="A211" s="214"/>
      <c r="B211" s="213"/>
      <c r="C211" s="213"/>
      <c r="D211" s="214"/>
      <c r="E211" s="214"/>
      <c r="F211" s="214"/>
      <c r="G211" s="213"/>
      <c r="H211" s="214"/>
      <c r="I211" s="214"/>
      <c r="J211" s="214"/>
    </row>
    <row r="212">
      <c r="A212" s="214"/>
      <c r="B212" s="213"/>
      <c r="C212" s="213"/>
      <c r="D212" s="214"/>
      <c r="E212" s="214"/>
      <c r="F212" s="214"/>
      <c r="G212" s="213"/>
      <c r="H212" s="214"/>
      <c r="I212" s="214"/>
      <c r="J212" s="214"/>
    </row>
    <row r="213">
      <c r="A213" s="214"/>
      <c r="B213" s="213"/>
      <c r="C213" s="213"/>
      <c r="D213" s="214"/>
      <c r="E213" s="214"/>
      <c r="F213" s="214"/>
      <c r="G213" s="213"/>
      <c r="H213" s="214"/>
      <c r="I213" s="214"/>
      <c r="J213" s="214"/>
    </row>
    <row r="214">
      <c r="A214" s="214"/>
      <c r="B214" s="213"/>
      <c r="C214" s="213"/>
      <c r="D214" s="214"/>
      <c r="E214" s="214"/>
      <c r="F214" s="214"/>
      <c r="G214" s="213"/>
      <c r="H214" s="214"/>
      <c r="I214" s="214"/>
      <c r="J214" s="214"/>
    </row>
    <row r="215">
      <c r="A215" s="214"/>
      <c r="B215" s="213"/>
      <c r="C215" s="213"/>
      <c r="D215" s="214"/>
      <c r="E215" s="214"/>
      <c r="F215" s="214"/>
      <c r="G215" s="213"/>
      <c r="H215" s="214"/>
      <c r="I215" s="214"/>
      <c r="J215" s="214"/>
    </row>
    <row r="216">
      <c r="A216" s="214"/>
      <c r="B216" s="213"/>
      <c r="C216" s="213"/>
      <c r="D216" s="214"/>
      <c r="E216" s="214"/>
      <c r="F216" s="214"/>
      <c r="G216" s="213"/>
      <c r="H216" s="214"/>
      <c r="I216" s="214"/>
      <c r="J216" s="214"/>
    </row>
    <row r="217">
      <c r="A217" s="214"/>
      <c r="B217" s="213"/>
      <c r="C217" s="213"/>
      <c r="D217" s="214"/>
      <c r="E217" s="214"/>
      <c r="F217" s="214"/>
      <c r="G217" s="213"/>
      <c r="H217" s="214"/>
      <c r="I217" s="214"/>
      <c r="J217" s="214"/>
    </row>
    <row r="218">
      <c r="A218" s="214"/>
      <c r="B218" s="213"/>
      <c r="C218" s="213"/>
      <c r="D218" s="214"/>
      <c r="E218" s="214"/>
      <c r="F218" s="214"/>
      <c r="G218" s="213"/>
      <c r="H218" s="214"/>
      <c r="I218" s="214"/>
      <c r="J218" s="214"/>
    </row>
    <row r="219">
      <c r="A219" s="214"/>
      <c r="B219" s="213"/>
      <c r="C219" s="213"/>
      <c r="D219" s="214"/>
      <c r="E219" s="214"/>
      <c r="F219" s="214"/>
      <c r="G219" s="213"/>
      <c r="H219" s="214"/>
      <c r="I219" s="214"/>
      <c r="J219" s="214"/>
    </row>
    <row r="220">
      <c r="A220" s="214"/>
      <c r="B220" s="213"/>
      <c r="C220" s="213"/>
      <c r="D220" s="214"/>
      <c r="E220" s="214"/>
      <c r="F220" s="214"/>
      <c r="G220" s="213"/>
      <c r="H220" s="214"/>
      <c r="I220" s="214"/>
      <c r="J220" s="214"/>
    </row>
    <row r="221">
      <c r="A221" s="214"/>
      <c r="B221" s="213"/>
      <c r="C221" s="213"/>
      <c r="D221" s="214"/>
      <c r="E221" s="214"/>
      <c r="F221" s="214"/>
      <c r="G221" s="213"/>
      <c r="H221" s="214"/>
      <c r="I221" s="214"/>
      <c r="J221" s="214"/>
    </row>
    <row r="222">
      <c r="A222" s="214"/>
      <c r="B222" s="213"/>
      <c r="C222" s="213"/>
      <c r="D222" s="214"/>
      <c r="E222" s="214"/>
      <c r="F222" s="214"/>
      <c r="G222" s="213"/>
      <c r="H222" s="214"/>
      <c r="I222" s="214"/>
      <c r="J222" s="214"/>
    </row>
    <row r="223">
      <c r="A223" s="214"/>
      <c r="B223" s="213"/>
      <c r="C223" s="213"/>
      <c r="D223" s="214"/>
      <c r="E223" s="214"/>
      <c r="F223" s="214"/>
      <c r="G223" s="213"/>
      <c r="H223" s="214"/>
      <c r="I223" s="214"/>
      <c r="J223" s="214"/>
    </row>
    <row r="224">
      <c r="A224" s="214"/>
      <c r="B224" s="213"/>
      <c r="C224" s="213"/>
      <c r="D224" s="214"/>
      <c r="E224" s="214"/>
      <c r="F224" s="214"/>
      <c r="G224" s="213"/>
      <c r="H224" s="214"/>
      <c r="I224" s="214"/>
      <c r="J224" s="214"/>
    </row>
    <row r="225">
      <c r="A225" s="214"/>
      <c r="B225" s="213"/>
      <c r="C225" s="213"/>
      <c r="D225" s="214"/>
      <c r="E225" s="214"/>
      <c r="F225" s="214"/>
      <c r="G225" s="213"/>
      <c r="H225" s="214"/>
      <c r="I225" s="214"/>
      <c r="J225" s="214"/>
    </row>
    <row r="226">
      <c r="A226" s="214"/>
      <c r="B226" s="213"/>
      <c r="C226" s="213"/>
      <c r="D226" s="214"/>
      <c r="E226" s="214"/>
      <c r="F226" s="214"/>
      <c r="G226" s="213"/>
      <c r="H226" s="214"/>
      <c r="I226" s="214"/>
      <c r="J226" s="214"/>
    </row>
    <row r="227">
      <c r="A227" s="214"/>
      <c r="B227" s="213"/>
      <c r="C227" s="213"/>
      <c r="D227" s="214"/>
      <c r="E227" s="214"/>
      <c r="F227" s="214"/>
      <c r="G227" s="213"/>
      <c r="H227" s="214"/>
      <c r="I227" s="214"/>
      <c r="J227" s="214"/>
    </row>
    <row r="228">
      <c r="A228" s="214"/>
      <c r="B228" s="213"/>
      <c r="C228" s="213"/>
      <c r="D228" s="214"/>
      <c r="E228" s="214"/>
      <c r="F228" s="214"/>
      <c r="G228" s="213"/>
      <c r="H228" s="214"/>
      <c r="I228" s="214"/>
      <c r="J228" s="214"/>
    </row>
    <row r="229">
      <c r="A229" s="214"/>
      <c r="B229" s="213"/>
      <c r="C229" s="213"/>
      <c r="D229" s="214"/>
      <c r="E229" s="214"/>
      <c r="F229" s="214"/>
      <c r="G229" s="213"/>
      <c r="H229" s="214"/>
      <c r="I229" s="214"/>
      <c r="J229" s="214"/>
    </row>
    <row r="230">
      <c r="A230" s="214"/>
      <c r="B230" s="213"/>
      <c r="C230" s="213"/>
      <c r="D230" s="214"/>
      <c r="E230" s="214"/>
      <c r="F230" s="214"/>
      <c r="G230" s="213"/>
      <c r="H230" s="214"/>
      <c r="I230" s="214"/>
      <c r="J230" s="214"/>
    </row>
    <row r="231">
      <c r="A231" s="214"/>
      <c r="B231" s="213"/>
      <c r="C231" s="213"/>
      <c r="D231" s="214"/>
      <c r="E231" s="214"/>
      <c r="F231" s="214"/>
      <c r="G231" s="213"/>
      <c r="H231" s="214"/>
      <c r="I231" s="214"/>
      <c r="J231" s="214"/>
    </row>
    <row r="232">
      <c r="A232" s="214"/>
      <c r="B232" s="213"/>
      <c r="C232" s="213"/>
      <c r="D232" s="214"/>
      <c r="E232" s="214"/>
      <c r="F232" s="214"/>
      <c r="G232" s="213"/>
      <c r="H232" s="214"/>
      <c r="I232" s="214"/>
      <c r="J232" s="214"/>
    </row>
    <row r="233">
      <c r="A233" s="214"/>
      <c r="B233" s="213"/>
      <c r="C233" s="213"/>
      <c r="D233" s="214"/>
      <c r="E233" s="214"/>
      <c r="F233" s="214"/>
      <c r="G233" s="213"/>
      <c r="H233" s="214"/>
      <c r="I233" s="214"/>
      <c r="J233" s="214"/>
    </row>
    <row r="234">
      <c r="A234" s="214"/>
      <c r="B234" s="213"/>
      <c r="C234" s="213"/>
      <c r="D234" s="214"/>
      <c r="E234" s="214"/>
      <c r="F234" s="214"/>
      <c r="G234" s="213"/>
      <c r="H234" s="214"/>
      <c r="I234" s="214"/>
      <c r="J234" s="214"/>
    </row>
    <row r="235">
      <c r="A235" s="214"/>
      <c r="B235" s="213"/>
      <c r="C235" s="213"/>
      <c r="D235" s="214"/>
      <c r="E235" s="214"/>
      <c r="F235" s="214"/>
      <c r="G235" s="213"/>
      <c r="H235" s="214"/>
      <c r="I235" s="214"/>
      <c r="J235" s="214"/>
    </row>
    <row r="236">
      <c r="A236" s="214"/>
      <c r="B236" s="213"/>
      <c r="C236" s="213"/>
      <c r="D236" s="214"/>
      <c r="E236" s="214"/>
      <c r="F236" s="214"/>
      <c r="G236" s="213"/>
      <c r="H236" s="214"/>
      <c r="I236" s="214"/>
      <c r="J236" s="214"/>
    </row>
    <row r="237">
      <c r="A237" s="214"/>
      <c r="B237" s="213"/>
      <c r="C237" s="213"/>
      <c r="D237" s="214"/>
      <c r="E237" s="214"/>
      <c r="F237" s="214"/>
      <c r="G237" s="213"/>
      <c r="H237" s="214"/>
      <c r="I237" s="214"/>
      <c r="J237" s="214"/>
    </row>
    <row r="238">
      <c r="A238" s="214"/>
      <c r="B238" s="213"/>
      <c r="C238" s="213"/>
      <c r="D238" s="214"/>
      <c r="E238" s="214"/>
      <c r="F238" s="214"/>
      <c r="G238" s="213"/>
      <c r="H238" s="214"/>
      <c r="I238" s="214"/>
      <c r="J238" s="214"/>
    </row>
    <row r="239">
      <c r="A239" s="214"/>
      <c r="B239" s="213"/>
      <c r="C239" s="213"/>
      <c r="D239" s="214"/>
      <c r="E239" s="214"/>
      <c r="F239" s="214"/>
      <c r="G239" s="213"/>
      <c r="H239" s="214"/>
      <c r="I239" s="214"/>
      <c r="J239" s="214"/>
    </row>
    <row r="240">
      <c r="A240" s="214"/>
      <c r="B240" s="213"/>
      <c r="C240" s="213"/>
      <c r="D240" s="214"/>
      <c r="E240" s="214"/>
      <c r="F240" s="214"/>
      <c r="G240" s="213"/>
      <c r="H240" s="214"/>
      <c r="I240" s="214"/>
      <c r="J240" s="214"/>
    </row>
    <row r="241">
      <c r="A241" s="214"/>
      <c r="B241" s="213"/>
      <c r="C241" s="213"/>
      <c r="D241" s="214"/>
      <c r="E241" s="214"/>
      <c r="F241" s="214"/>
      <c r="G241" s="213"/>
      <c r="H241" s="214"/>
      <c r="I241" s="214"/>
      <c r="J241" s="214"/>
    </row>
    <row r="242">
      <c r="A242" s="214"/>
      <c r="B242" s="213"/>
      <c r="C242" s="213"/>
      <c r="D242" s="214"/>
      <c r="E242" s="214"/>
      <c r="F242" s="214"/>
      <c r="G242" s="213"/>
      <c r="H242" s="214"/>
      <c r="I242" s="214"/>
      <c r="J242" s="214"/>
    </row>
    <row r="243">
      <c r="A243" s="214"/>
      <c r="B243" s="213"/>
      <c r="C243" s="213"/>
      <c r="D243" s="214"/>
      <c r="E243" s="214"/>
      <c r="F243" s="214"/>
      <c r="G243" s="213"/>
      <c r="H243" s="214"/>
      <c r="I243" s="214"/>
      <c r="J243" s="214"/>
    </row>
    <row r="244">
      <c r="A244" s="214"/>
      <c r="B244" s="213"/>
      <c r="C244" s="213"/>
      <c r="D244" s="214"/>
      <c r="E244" s="214"/>
      <c r="F244" s="214"/>
      <c r="G244" s="213"/>
      <c r="H244" s="214"/>
      <c r="I244" s="214"/>
      <c r="J244" s="214"/>
    </row>
    <row r="245">
      <c r="A245" s="214"/>
      <c r="B245" s="213"/>
      <c r="C245" s="213"/>
      <c r="D245" s="214"/>
      <c r="E245" s="214"/>
      <c r="F245" s="214"/>
      <c r="G245" s="213"/>
      <c r="H245" s="214"/>
      <c r="I245" s="214"/>
      <c r="J245" s="214"/>
    </row>
    <row r="246">
      <c r="A246" s="214"/>
      <c r="B246" s="213"/>
      <c r="C246" s="213"/>
      <c r="D246" s="214"/>
      <c r="E246" s="214"/>
      <c r="F246" s="214"/>
      <c r="G246" s="213"/>
      <c r="H246" s="214"/>
      <c r="I246" s="214"/>
      <c r="J246" s="214"/>
    </row>
    <row r="247">
      <c r="A247" s="214"/>
      <c r="B247" s="213"/>
      <c r="C247" s="213"/>
      <c r="D247" s="214"/>
      <c r="E247" s="214"/>
      <c r="F247" s="214"/>
      <c r="G247" s="213"/>
      <c r="H247" s="214"/>
      <c r="I247" s="214"/>
      <c r="J247" s="214"/>
    </row>
    <row r="248">
      <c r="A248" s="214"/>
      <c r="B248" s="213"/>
      <c r="C248" s="213"/>
      <c r="D248" s="214"/>
      <c r="E248" s="214"/>
      <c r="F248" s="214"/>
      <c r="G248" s="213"/>
      <c r="H248" s="214"/>
      <c r="I248" s="214"/>
      <c r="J248" s="214"/>
    </row>
    <row r="249">
      <c r="A249" s="214"/>
      <c r="B249" s="213"/>
      <c r="C249" s="213"/>
      <c r="D249" s="214"/>
      <c r="E249" s="214"/>
      <c r="F249" s="214"/>
      <c r="G249" s="213"/>
      <c r="H249" s="214"/>
      <c r="I249" s="214"/>
      <c r="J249" s="214"/>
    </row>
    <row r="250">
      <c r="A250" s="214"/>
      <c r="B250" s="213"/>
      <c r="C250" s="213"/>
      <c r="D250" s="214"/>
      <c r="E250" s="214"/>
      <c r="F250" s="214"/>
      <c r="G250" s="213"/>
      <c r="H250" s="214"/>
      <c r="I250" s="214"/>
      <c r="J250" s="214"/>
    </row>
    <row r="251">
      <c r="A251" s="214"/>
      <c r="B251" s="213"/>
      <c r="C251" s="213"/>
      <c r="D251" s="214"/>
      <c r="E251" s="214"/>
      <c r="F251" s="214"/>
      <c r="G251" s="213"/>
      <c r="H251" s="214"/>
      <c r="I251" s="214"/>
      <c r="J251" s="214"/>
    </row>
    <row r="252">
      <c r="A252" s="214"/>
      <c r="B252" s="213"/>
      <c r="C252" s="213"/>
      <c r="D252" s="214"/>
      <c r="E252" s="214"/>
      <c r="F252" s="214"/>
      <c r="G252" s="213"/>
      <c r="H252" s="214"/>
      <c r="I252" s="214"/>
      <c r="J252" s="214"/>
    </row>
    <row r="253">
      <c r="A253" s="214"/>
      <c r="B253" s="213"/>
      <c r="C253" s="213"/>
      <c r="D253" s="214"/>
      <c r="E253" s="214"/>
      <c r="F253" s="214"/>
      <c r="G253" s="213"/>
      <c r="H253" s="214"/>
      <c r="I253" s="214"/>
      <c r="J253" s="214"/>
    </row>
    <row r="254">
      <c r="A254" s="214"/>
      <c r="B254" s="213"/>
      <c r="C254" s="213"/>
      <c r="D254" s="214"/>
      <c r="E254" s="214"/>
      <c r="F254" s="214"/>
      <c r="G254" s="213"/>
      <c r="H254" s="214"/>
      <c r="I254" s="214"/>
      <c r="J254" s="214"/>
    </row>
    <row r="255">
      <c r="A255" s="214"/>
      <c r="B255" s="213"/>
      <c r="C255" s="213"/>
      <c r="D255" s="214"/>
      <c r="E255" s="214"/>
      <c r="F255" s="214"/>
      <c r="G255" s="213"/>
      <c r="H255" s="214"/>
      <c r="I255" s="214"/>
      <c r="J255" s="214"/>
    </row>
    <row r="256">
      <c r="A256" s="214"/>
      <c r="B256" s="213"/>
      <c r="C256" s="213"/>
      <c r="D256" s="214"/>
      <c r="E256" s="214"/>
      <c r="F256" s="214"/>
      <c r="G256" s="213"/>
      <c r="H256" s="214"/>
      <c r="I256" s="214"/>
      <c r="J256" s="214"/>
    </row>
    <row r="257">
      <c r="A257" s="214"/>
      <c r="B257" s="213"/>
      <c r="C257" s="213"/>
      <c r="D257" s="214"/>
      <c r="E257" s="214"/>
      <c r="F257" s="214"/>
      <c r="G257" s="213"/>
      <c r="H257" s="214"/>
      <c r="I257" s="214"/>
      <c r="J257" s="214"/>
    </row>
    <row r="258">
      <c r="A258" s="214"/>
      <c r="B258" s="213"/>
      <c r="C258" s="213"/>
      <c r="D258" s="214"/>
      <c r="E258" s="214"/>
      <c r="F258" s="214"/>
      <c r="G258" s="213"/>
      <c r="H258" s="214"/>
      <c r="I258" s="214"/>
      <c r="J258" s="214"/>
    </row>
    <row r="259">
      <c r="A259" s="214"/>
      <c r="B259" s="213"/>
      <c r="C259" s="213"/>
      <c r="D259" s="214"/>
      <c r="E259" s="214"/>
      <c r="F259" s="214"/>
      <c r="G259" s="213"/>
      <c r="H259" s="214"/>
      <c r="I259" s="214"/>
      <c r="J259" s="214"/>
    </row>
    <row r="260">
      <c r="A260" s="214"/>
      <c r="B260" s="213"/>
      <c r="C260" s="213"/>
      <c r="D260" s="214"/>
      <c r="E260" s="214"/>
      <c r="F260" s="214"/>
      <c r="G260" s="213"/>
      <c r="H260" s="214"/>
      <c r="I260" s="214"/>
      <c r="J260" s="214"/>
    </row>
    <row r="261">
      <c r="A261" s="214"/>
      <c r="B261" s="213"/>
      <c r="C261" s="213"/>
      <c r="D261" s="214"/>
      <c r="E261" s="214"/>
      <c r="F261" s="214"/>
      <c r="G261" s="213"/>
      <c r="H261" s="214"/>
      <c r="I261" s="214"/>
      <c r="J261" s="214"/>
    </row>
    <row r="262">
      <c r="A262" s="214"/>
      <c r="B262" s="213"/>
      <c r="C262" s="213"/>
      <c r="D262" s="214"/>
      <c r="E262" s="214"/>
      <c r="F262" s="214"/>
      <c r="G262" s="213"/>
      <c r="H262" s="214"/>
      <c r="I262" s="214"/>
      <c r="J262" s="214"/>
    </row>
    <row r="263">
      <c r="A263" s="214"/>
      <c r="B263" s="213"/>
      <c r="C263" s="213"/>
      <c r="D263" s="214"/>
      <c r="E263" s="214"/>
      <c r="F263" s="214"/>
      <c r="G263" s="213"/>
      <c r="H263" s="214"/>
      <c r="I263" s="214"/>
      <c r="J263" s="214"/>
    </row>
    <row r="264">
      <c r="A264" s="214"/>
      <c r="B264" s="213"/>
      <c r="C264" s="213"/>
      <c r="D264" s="214"/>
      <c r="E264" s="214"/>
      <c r="F264" s="214"/>
      <c r="G264" s="213"/>
      <c r="H264" s="214"/>
      <c r="I264" s="214"/>
      <c r="J264" s="214"/>
    </row>
    <row r="265">
      <c r="A265" s="214"/>
      <c r="B265" s="213"/>
      <c r="C265" s="213"/>
      <c r="D265" s="214"/>
      <c r="E265" s="214"/>
      <c r="F265" s="214"/>
      <c r="G265" s="213"/>
      <c r="H265" s="214"/>
      <c r="I265" s="214"/>
      <c r="J265" s="214"/>
    </row>
    <row r="266">
      <c r="A266" s="214"/>
      <c r="B266" s="213"/>
      <c r="C266" s="213"/>
      <c r="D266" s="214"/>
      <c r="E266" s="214"/>
      <c r="F266" s="214"/>
      <c r="G266" s="213"/>
      <c r="H266" s="214"/>
      <c r="I266" s="214"/>
      <c r="J266" s="214"/>
    </row>
    <row r="267">
      <c r="A267" s="214"/>
      <c r="B267" s="213"/>
      <c r="C267" s="213"/>
      <c r="D267" s="214"/>
      <c r="E267" s="214"/>
      <c r="F267" s="214"/>
      <c r="G267" s="213"/>
      <c r="H267" s="214"/>
      <c r="I267" s="214"/>
      <c r="J267" s="214"/>
    </row>
    <row r="268">
      <c r="A268" s="214"/>
      <c r="B268" s="213"/>
      <c r="C268" s="213"/>
      <c r="D268" s="214"/>
      <c r="E268" s="214"/>
      <c r="F268" s="214"/>
      <c r="G268" s="213"/>
      <c r="H268" s="214"/>
      <c r="I268" s="214"/>
      <c r="J268" s="214"/>
    </row>
    <row r="269">
      <c r="A269" s="214"/>
      <c r="B269" s="213"/>
      <c r="C269" s="213"/>
      <c r="D269" s="214"/>
      <c r="E269" s="214"/>
      <c r="F269" s="214"/>
      <c r="G269" s="213"/>
      <c r="H269" s="214"/>
      <c r="I269" s="214"/>
      <c r="J269" s="214"/>
    </row>
    <row r="270">
      <c r="A270" s="214"/>
      <c r="B270" s="213"/>
      <c r="C270" s="213"/>
      <c r="D270" s="214"/>
      <c r="E270" s="214"/>
      <c r="F270" s="214"/>
      <c r="G270" s="213"/>
      <c r="H270" s="214"/>
      <c r="I270" s="214"/>
      <c r="J270" s="214"/>
    </row>
    <row r="271">
      <c r="A271" s="214"/>
      <c r="B271" s="213"/>
      <c r="C271" s="213"/>
      <c r="D271" s="214"/>
      <c r="E271" s="214"/>
      <c r="F271" s="214"/>
      <c r="G271" s="213"/>
      <c r="H271" s="214"/>
      <c r="I271" s="214"/>
      <c r="J271" s="214"/>
    </row>
    <row r="272">
      <c r="A272" s="214"/>
      <c r="B272" s="213"/>
      <c r="C272" s="213"/>
      <c r="D272" s="214"/>
      <c r="E272" s="214"/>
      <c r="F272" s="214"/>
      <c r="G272" s="213"/>
      <c r="H272" s="214"/>
      <c r="I272" s="214"/>
      <c r="J272" s="214"/>
    </row>
    <row r="273">
      <c r="A273" s="214"/>
      <c r="B273" s="213"/>
      <c r="C273" s="213"/>
      <c r="D273" s="214"/>
      <c r="E273" s="214"/>
      <c r="F273" s="214"/>
      <c r="G273" s="213"/>
      <c r="H273" s="214"/>
      <c r="I273" s="214"/>
      <c r="J273" s="214"/>
    </row>
    <row r="274">
      <c r="A274" s="214"/>
      <c r="B274" s="213"/>
      <c r="C274" s="213"/>
      <c r="D274" s="214"/>
      <c r="E274" s="214"/>
      <c r="F274" s="214"/>
      <c r="G274" s="213"/>
      <c r="H274" s="214"/>
      <c r="I274" s="214"/>
      <c r="J274" s="214"/>
    </row>
    <row r="275">
      <c r="A275" s="214"/>
      <c r="B275" s="213"/>
      <c r="C275" s="213"/>
      <c r="D275" s="214"/>
      <c r="E275" s="214"/>
      <c r="F275" s="214"/>
      <c r="G275" s="213"/>
      <c r="H275" s="214"/>
      <c r="I275" s="214"/>
      <c r="J275" s="214"/>
    </row>
    <row r="276">
      <c r="A276" s="214"/>
      <c r="B276" s="213"/>
      <c r="C276" s="213"/>
      <c r="D276" s="214"/>
      <c r="E276" s="214"/>
      <c r="F276" s="214"/>
      <c r="G276" s="213"/>
      <c r="H276" s="214"/>
      <c r="I276" s="214"/>
      <c r="J276" s="214"/>
    </row>
    <row r="277">
      <c r="A277" s="214"/>
      <c r="B277" s="213"/>
      <c r="C277" s="213"/>
      <c r="D277" s="214"/>
      <c r="E277" s="214"/>
      <c r="F277" s="214"/>
      <c r="G277" s="213"/>
      <c r="H277" s="214"/>
      <c r="I277" s="214"/>
      <c r="J277" s="214"/>
    </row>
    <row r="278">
      <c r="A278" s="214"/>
      <c r="B278" s="213"/>
      <c r="C278" s="213"/>
      <c r="D278" s="214"/>
      <c r="E278" s="214"/>
      <c r="F278" s="214"/>
      <c r="G278" s="213"/>
      <c r="H278" s="214"/>
      <c r="I278" s="214"/>
      <c r="J278" s="214"/>
    </row>
    <row r="279">
      <c r="A279" s="214"/>
      <c r="B279" s="213"/>
      <c r="C279" s="213"/>
      <c r="D279" s="214"/>
      <c r="E279" s="214"/>
      <c r="F279" s="214"/>
      <c r="G279" s="213"/>
      <c r="H279" s="214"/>
      <c r="I279" s="214"/>
      <c r="J279" s="214"/>
    </row>
    <row r="280">
      <c r="A280" s="214"/>
      <c r="B280" s="213"/>
      <c r="C280" s="213"/>
      <c r="D280" s="214"/>
      <c r="E280" s="214"/>
      <c r="F280" s="214"/>
      <c r="G280" s="213"/>
      <c r="H280" s="214"/>
      <c r="I280" s="214"/>
      <c r="J280" s="214"/>
    </row>
    <row r="281">
      <c r="A281" s="214"/>
      <c r="B281" s="213"/>
      <c r="C281" s="213"/>
      <c r="D281" s="214"/>
      <c r="E281" s="214"/>
      <c r="F281" s="214"/>
      <c r="G281" s="213"/>
      <c r="H281" s="214"/>
      <c r="I281" s="214"/>
      <c r="J281" s="214"/>
    </row>
    <row r="282">
      <c r="A282" s="214"/>
      <c r="B282" s="213"/>
      <c r="C282" s="213"/>
      <c r="D282" s="214"/>
      <c r="E282" s="214"/>
      <c r="F282" s="214"/>
      <c r="G282" s="213"/>
      <c r="H282" s="214"/>
      <c r="I282" s="214"/>
      <c r="J282" s="214"/>
    </row>
    <row r="283">
      <c r="A283" s="214"/>
      <c r="B283" s="213"/>
      <c r="C283" s="213"/>
      <c r="D283" s="214"/>
      <c r="E283" s="214"/>
      <c r="F283" s="214"/>
      <c r="G283" s="213"/>
      <c r="H283" s="214"/>
      <c r="I283" s="214"/>
      <c r="J283" s="214"/>
    </row>
    <row r="284">
      <c r="A284" s="214"/>
      <c r="B284" s="213"/>
      <c r="C284" s="213"/>
      <c r="D284" s="214"/>
      <c r="E284" s="214"/>
      <c r="F284" s="214"/>
      <c r="G284" s="213"/>
      <c r="H284" s="214"/>
      <c r="I284" s="214"/>
      <c r="J284" s="214"/>
    </row>
    <row r="285">
      <c r="A285" s="214"/>
      <c r="B285" s="213"/>
      <c r="C285" s="213"/>
      <c r="D285" s="214"/>
      <c r="E285" s="214"/>
      <c r="F285" s="214"/>
      <c r="G285" s="213"/>
      <c r="H285" s="214"/>
      <c r="I285" s="214"/>
      <c r="J285" s="214"/>
    </row>
    <row r="286">
      <c r="A286" s="214"/>
      <c r="B286" s="213"/>
      <c r="C286" s="213"/>
      <c r="D286" s="214"/>
      <c r="E286" s="214"/>
      <c r="F286" s="214"/>
      <c r="G286" s="213"/>
      <c r="H286" s="214"/>
      <c r="I286" s="214"/>
      <c r="J286" s="214"/>
    </row>
    <row r="287">
      <c r="A287" s="214"/>
      <c r="B287" s="213"/>
      <c r="C287" s="213"/>
      <c r="D287" s="214"/>
      <c r="E287" s="214"/>
      <c r="F287" s="214"/>
      <c r="G287" s="213"/>
      <c r="H287" s="214"/>
      <c r="I287" s="214"/>
      <c r="J287" s="214"/>
    </row>
    <row r="288">
      <c r="A288" s="214"/>
      <c r="B288" s="213"/>
      <c r="C288" s="213"/>
      <c r="D288" s="214"/>
      <c r="E288" s="214"/>
      <c r="F288" s="214"/>
      <c r="G288" s="213"/>
      <c r="H288" s="214"/>
      <c r="I288" s="214"/>
      <c r="J288" s="214"/>
    </row>
    <row r="289">
      <c r="A289" s="214"/>
      <c r="B289" s="213"/>
      <c r="C289" s="213"/>
      <c r="D289" s="214"/>
      <c r="E289" s="214"/>
      <c r="F289" s="214"/>
      <c r="G289" s="213"/>
      <c r="H289" s="214"/>
      <c r="I289" s="214"/>
      <c r="J289" s="214"/>
    </row>
    <row r="290">
      <c r="A290" s="214"/>
      <c r="B290" s="213"/>
      <c r="C290" s="213"/>
      <c r="D290" s="214"/>
      <c r="E290" s="214"/>
      <c r="F290" s="214"/>
      <c r="G290" s="213"/>
      <c r="H290" s="214"/>
      <c r="I290" s="214"/>
      <c r="J290" s="214"/>
    </row>
    <row r="291">
      <c r="A291" s="214"/>
      <c r="B291" s="213"/>
      <c r="C291" s="213"/>
      <c r="D291" s="214"/>
      <c r="E291" s="214"/>
      <c r="F291" s="214"/>
      <c r="G291" s="213"/>
      <c r="H291" s="214"/>
      <c r="I291" s="214"/>
      <c r="J291" s="214"/>
    </row>
    <row r="292">
      <c r="A292" s="214"/>
      <c r="B292" s="213"/>
      <c r="C292" s="213"/>
      <c r="D292" s="214"/>
      <c r="E292" s="214"/>
      <c r="F292" s="214"/>
      <c r="G292" s="213"/>
      <c r="H292" s="214"/>
      <c r="I292" s="214"/>
      <c r="J292" s="214"/>
    </row>
    <row r="293">
      <c r="A293" s="214"/>
      <c r="B293" s="213"/>
      <c r="C293" s="213"/>
      <c r="D293" s="214"/>
      <c r="E293" s="214"/>
      <c r="F293" s="214"/>
      <c r="G293" s="213"/>
      <c r="H293" s="214"/>
      <c r="I293" s="214"/>
      <c r="J293" s="214"/>
    </row>
    <row r="294">
      <c r="A294" s="214"/>
      <c r="B294" s="213"/>
      <c r="C294" s="213"/>
      <c r="D294" s="214"/>
      <c r="E294" s="214"/>
      <c r="F294" s="214"/>
      <c r="G294" s="213"/>
      <c r="H294" s="214"/>
      <c r="I294" s="214"/>
      <c r="J294" s="214"/>
    </row>
    <row r="295">
      <c r="A295" s="214"/>
      <c r="B295" s="213"/>
      <c r="C295" s="213"/>
      <c r="D295" s="214"/>
      <c r="E295" s="214"/>
      <c r="F295" s="214"/>
      <c r="G295" s="213"/>
      <c r="H295" s="214"/>
      <c r="I295" s="214"/>
      <c r="J295" s="214"/>
    </row>
    <row r="296">
      <c r="A296" s="214"/>
      <c r="B296" s="213"/>
      <c r="C296" s="213"/>
      <c r="D296" s="214"/>
      <c r="E296" s="214"/>
      <c r="F296" s="214"/>
      <c r="G296" s="213"/>
      <c r="H296" s="214"/>
      <c r="I296" s="214"/>
      <c r="J296" s="214"/>
    </row>
    <row r="297">
      <c r="A297" s="214"/>
      <c r="B297" s="213"/>
      <c r="C297" s="213"/>
      <c r="D297" s="214"/>
      <c r="E297" s="214"/>
      <c r="F297" s="214"/>
      <c r="G297" s="213"/>
      <c r="H297" s="214"/>
      <c r="I297" s="214"/>
      <c r="J297" s="214"/>
    </row>
    <row r="298">
      <c r="A298" s="214"/>
      <c r="B298" s="213"/>
      <c r="C298" s="213"/>
      <c r="D298" s="214"/>
      <c r="E298" s="214"/>
      <c r="F298" s="214"/>
      <c r="G298" s="213"/>
      <c r="H298" s="214"/>
      <c r="I298" s="214"/>
      <c r="J298" s="214"/>
    </row>
    <row r="299">
      <c r="A299" s="214"/>
      <c r="B299" s="213"/>
      <c r="C299" s="213"/>
      <c r="D299" s="214"/>
      <c r="E299" s="214"/>
      <c r="F299" s="214"/>
      <c r="G299" s="213"/>
      <c r="H299" s="214"/>
      <c r="I299" s="214"/>
      <c r="J299" s="214"/>
    </row>
    <row r="300">
      <c r="A300" s="214"/>
      <c r="B300" s="213"/>
      <c r="C300" s="213"/>
      <c r="D300" s="214"/>
      <c r="E300" s="214"/>
      <c r="F300" s="214"/>
      <c r="G300" s="213"/>
      <c r="H300" s="214"/>
      <c r="I300" s="214"/>
      <c r="J300" s="214"/>
    </row>
    <row r="301">
      <c r="A301" s="214"/>
      <c r="B301" s="213"/>
      <c r="C301" s="213"/>
      <c r="D301" s="214"/>
      <c r="E301" s="214"/>
      <c r="F301" s="214"/>
      <c r="G301" s="213"/>
      <c r="H301" s="214"/>
      <c r="I301" s="214"/>
      <c r="J301" s="214"/>
    </row>
    <row r="302">
      <c r="A302" s="214"/>
      <c r="B302" s="213"/>
      <c r="C302" s="213"/>
      <c r="D302" s="214"/>
      <c r="E302" s="214"/>
      <c r="F302" s="214"/>
      <c r="G302" s="213"/>
      <c r="H302" s="214"/>
      <c r="I302" s="214"/>
      <c r="J302" s="214"/>
    </row>
    <row r="303">
      <c r="A303" s="214"/>
      <c r="B303" s="213"/>
      <c r="C303" s="213"/>
      <c r="D303" s="214"/>
      <c r="E303" s="214"/>
      <c r="F303" s="214"/>
      <c r="G303" s="213"/>
      <c r="H303" s="214"/>
      <c r="I303" s="214"/>
      <c r="J303" s="214"/>
    </row>
    <row r="304">
      <c r="A304" s="214"/>
      <c r="B304" s="213"/>
      <c r="C304" s="213"/>
      <c r="D304" s="214"/>
      <c r="E304" s="214"/>
      <c r="F304" s="214"/>
      <c r="G304" s="213"/>
      <c r="H304" s="214"/>
      <c r="I304" s="214"/>
      <c r="J304" s="214"/>
    </row>
    <row r="305">
      <c r="A305" s="214"/>
      <c r="B305" s="213"/>
      <c r="C305" s="213"/>
      <c r="D305" s="214"/>
      <c r="E305" s="214"/>
      <c r="F305" s="214"/>
      <c r="G305" s="213"/>
      <c r="H305" s="214"/>
      <c r="I305" s="214"/>
      <c r="J305" s="214"/>
    </row>
    <row r="306">
      <c r="A306" s="214"/>
      <c r="B306" s="213"/>
      <c r="C306" s="213"/>
      <c r="D306" s="214"/>
      <c r="E306" s="214"/>
      <c r="F306" s="214"/>
      <c r="G306" s="213"/>
      <c r="H306" s="214"/>
      <c r="I306" s="214"/>
      <c r="J306" s="214"/>
    </row>
    <row r="307">
      <c r="A307" s="214"/>
      <c r="B307" s="213"/>
      <c r="C307" s="213"/>
      <c r="D307" s="214"/>
      <c r="E307" s="214"/>
      <c r="F307" s="214"/>
      <c r="G307" s="213"/>
      <c r="H307" s="214"/>
      <c r="I307" s="214"/>
      <c r="J307" s="214"/>
    </row>
    <row r="308">
      <c r="A308" s="214"/>
      <c r="B308" s="213"/>
      <c r="C308" s="213"/>
      <c r="D308" s="214"/>
      <c r="E308" s="214"/>
      <c r="F308" s="214"/>
      <c r="G308" s="213"/>
      <c r="H308" s="214"/>
      <c r="I308" s="214"/>
      <c r="J308" s="214"/>
    </row>
    <row r="309">
      <c r="A309" s="214"/>
      <c r="B309" s="213"/>
      <c r="C309" s="213"/>
      <c r="D309" s="214"/>
      <c r="E309" s="214"/>
      <c r="F309" s="214"/>
      <c r="G309" s="213"/>
      <c r="H309" s="214"/>
      <c r="I309" s="214"/>
      <c r="J309" s="214"/>
    </row>
    <row r="310">
      <c r="A310" s="214"/>
      <c r="B310" s="213"/>
      <c r="C310" s="213"/>
      <c r="D310" s="214"/>
      <c r="E310" s="214"/>
      <c r="F310" s="214"/>
      <c r="G310" s="213"/>
      <c r="H310" s="214"/>
      <c r="I310" s="214"/>
      <c r="J310" s="214"/>
    </row>
    <row r="311">
      <c r="A311" s="214"/>
      <c r="B311" s="213"/>
      <c r="C311" s="213"/>
      <c r="D311" s="214"/>
      <c r="E311" s="214"/>
      <c r="F311" s="214"/>
      <c r="G311" s="213"/>
      <c r="H311" s="214"/>
      <c r="I311" s="214"/>
      <c r="J311" s="214"/>
    </row>
    <row r="312">
      <c r="A312" s="214"/>
      <c r="B312" s="213"/>
      <c r="C312" s="213"/>
      <c r="D312" s="214"/>
      <c r="E312" s="214"/>
      <c r="F312" s="214"/>
      <c r="G312" s="213"/>
      <c r="H312" s="214"/>
      <c r="I312" s="214"/>
      <c r="J312" s="214"/>
    </row>
    <row r="313">
      <c r="A313" s="214"/>
      <c r="B313" s="213"/>
      <c r="C313" s="213"/>
      <c r="D313" s="214"/>
      <c r="E313" s="214"/>
      <c r="F313" s="214"/>
      <c r="G313" s="213"/>
      <c r="H313" s="214"/>
      <c r="I313" s="214"/>
      <c r="J313" s="214"/>
    </row>
    <row r="314">
      <c r="A314" s="214"/>
      <c r="B314" s="213"/>
      <c r="C314" s="213"/>
      <c r="D314" s="214"/>
      <c r="E314" s="214"/>
      <c r="F314" s="214"/>
      <c r="G314" s="213"/>
      <c r="H314" s="214"/>
      <c r="I314" s="214"/>
      <c r="J314" s="214"/>
    </row>
    <row r="315">
      <c r="A315" s="214"/>
      <c r="B315" s="213"/>
      <c r="C315" s="213"/>
      <c r="D315" s="214"/>
      <c r="E315" s="214"/>
      <c r="F315" s="214"/>
      <c r="G315" s="213"/>
      <c r="H315" s="214"/>
      <c r="I315" s="214"/>
      <c r="J315" s="214"/>
    </row>
    <row r="316">
      <c r="A316" s="214"/>
      <c r="B316" s="213"/>
      <c r="C316" s="213"/>
      <c r="D316" s="214"/>
      <c r="E316" s="214"/>
      <c r="F316" s="214"/>
      <c r="G316" s="213"/>
      <c r="H316" s="214"/>
      <c r="I316" s="214"/>
      <c r="J316" s="214"/>
    </row>
    <row r="317">
      <c r="A317" s="214"/>
      <c r="B317" s="213"/>
      <c r="C317" s="213"/>
      <c r="D317" s="214"/>
      <c r="E317" s="214"/>
      <c r="F317" s="214"/>
      <c r="G317" s="213"/>
      <c r="H317" s="214"/>
      <c r="I317" s="214"/>
      <c r="J317" s="214"/>
    </row>
    <row r="318">
      <c r="A318" s="214"/>
      <c r="B318" s="213"/>
      <c r="C318" s="213"/>
      <c r="D318" s="214"/>
      <c r="E318" s="214"/>
      <c r="F318" s="214"/>
      <c r="G318" s="213"/>
      <c r="H318" s="214"/>
      <c r="I318" s="214"/>
      <c r="J318" s="214"/>
    </row>
    <row r="319">
      <c r="A319" s="214"/>
      <c r="B319" s="213"/>
      <c r="C319" s="213"/>
      <c r="D319" s="214"/>
      <c r="E319" s="214"/>
      <c r="F319" s="214"/>
      <c r="G319" s="213"/>
      <c r="H319" s="214"/>
      <c r="I319" s="214"/>
      <c r="J319" s="214"/>
    </row>
    <row r="320">
      <c r="A320" s="214"/>
      <c r="B320" s="213"/>
      <c r="C320" s="213"/>
      <c r="D320" s="214"/>
      <c r="E320" s="214"/>
      <c r="F320" s="214"/>
      <c r="G320" s="213"/>
      <c r="H320" s="214"/>
      <c r="I320" s="214"/>
      <c r="J320" s="214"/>
    </row>
    <row r="321">
      <c r="A321" s="214"/>
      <c r="B321" s="213"/>
      <c r="C321" s="213"/>
      <c r="D321" s="214"/>
      <c r="E321" s="214"/>
      <c r="F321" s="214"/>
      <c r="G321" s="213"/>
      <c r="H321" s="214"/>
      <c r="I321" s="214"/>
      <c r="J321" s="214"/>
    </row>
    <row r="322">
      <c r="A322" s="214"/>
      <c r="B322" s="213"/>
      <c r="C322" s="213"/>
      <c r="D322" s="214"/>
      <c r="E322" s="214"/>
      <c r="F322" s="214"/>
      <c r="G322" s="213"/>
      <c r="H322" s="214"/>
      <c r="I322" s="214"/>
      <c r="J322" s="214"/>
    </row>
    <row r="323">
      <c r="A323" s="214"/>
      <c r="B323" s="213"/>
      <c r="C323" s="213"/>
      <c r="D323" s="214"/>
      <c r="E323" s="214"/>
      <c r="F323" s="214"/>
      <c r="G323" s="213"/>
      <c r="H323" s="214"/>
      <c r="I323" s="214"/>
      <c r="J323" s="214"/>
    </row>
    <row r="324">
      <c r="A324" s="214"/>
      <c r="B324" s="213"/>
      <c r="C324" s="213"/>
      <c r="D324" s="214"/>
      <c r="E324" s="214"/>
      <c r="F324" s="214"/>
      <c r="G324" s="213"/>
      <c r="H324" s="214"/>
      <c r="I324" s="214"/>
      <c r="J324" s="214"/>
    </row>
    <row r="325">
      <c r="A325" s="214"/>
      <c r="B325" s="213"/>
      <c r="C325" s="213"/>
      <c r="D325" s="214"/>
      <c r="E325" s="214"/>
      <c r="F325" s="214"/>
      <c r="G325" s="213"/>
      <c r="H325" s="214"/>
      <c r="I325" s="214"/>
      <c r="J325" s="214"/>
    </row>
    <row r="326">
      <c r="A326" s="214"/>
      <c r="B326" s="213"/>
      <c r="C326" s="213"/>
      <c r="D326" s="214"/>
      <c r="E326" s="214"/>
      <c r="F326" s="214"/>
      <c r="G326" s="213"/>
      <c r="H326" s="214"/>
      <c r="I326" s="214"/>
      <c r="J326" s="214"/>
    </row>
    <row r="327">
      <c r="A327" s="214"/>
      <c r="B327" s="213"/>
      <c r="C327" s="213"/>
      <c r="D327" s="214"/>
      <c r="E327" s="214"/>
      <c r="F327" s="214"/>
      <c r="G327" s="213"/>
      <c r="H327" s="214"/>
      <c r="I327" s="214"/>
      <c r="J327" s="214"/>
    </row>
    <row r="328">
      <c r="A328" s="214"/>
      <c r="B328" s="213"/>
      <c r="C328" s="213"/>
      <c r="D328" s="214"/>
      <c r="E328" s="214"/>
      <c r="F328" s="214"/>
      <c r="G328" s="213"/>
      <c r="H328" s="214"/>
      <c r="I328" s="214"/>
      <c r="J328" s="214"/>
    </row>
    <row r="329">
      <c r="A329" s="214"/>
      <c r="B329" s="213"/>
      <c r="C329" s="213"/>
      <c r="D329" s="214"/>
      <c r="E329" s="214"/>
      <c r="F329" s="214"/>
      <c r="G329" s="213"/>
      <c r="H329" s="214"/>
      <c r="I329" s="214"/>
      <c r="J329" s="214"/>
    </row>
    <row r="330">
      <c r="A330" s="214"/>
      <c r="B330" s="213"/>
      <c r="C330" s="213"/>
      <c r="D330" s="214"/>
      <c r="E330" s="214"/>
      <c r="F330" s="214"/>
      <c r="G330" s="213"/>
      <c r="H330" s="214"/>
      <c r="I330" s="214"/>
      <c r="J330" s="214"/>
    </row>
    <row r="331">
      <c r="A331" s="214"/>
      <c r="B331" s="213"/>
      <c r="C331" s="213"/>
      <c r="D331" s="214"/>
      <c r="E331" s="214"/>
      <c r="F331" s="214"/>
      <c r="G331" s="213"/>
      <c r="H331" s="214"/>
      <c r="I331" s="214"/>
      <c r="J331" s="214"/>
    </row>
    <row r="332">
      <c r="A332" s="214"/>
      <c r="B332" s="213"/>
      <c r="C332" s="213"/>
      <c r="D332" s="214"/>
      <c r="E332" s="214"/>
      <c r="F332" s="214"/>
      <c r="G332" s="213"/>
      <c r="H332" s="214"/>
      <c r="I332" s="214"/>
      <c r="J332" s="214"/>
    </row>
    <row r="333">
      <c r="A333" s="214"/>
      <c r="B333" s="213"/>
      <c r="C333" s="213"/>
      <c r="D333" s="214"/>
      <c r="E333" s="214"/>
      <c r="F333" s="214"/>
      <c r="G333" s="213"/>
      <c r="H333" s="214"/>
      <c r="I333" s="214"/>
      <c r="J333" s="214"/>
    </row>
    <row r="334">
      <c r="A334" s="214"/>
      <c r="B334" s="213"/>
      <c r="C334" s="213"/>
      <c r="D334" s="214"/>
      <c r="E334" s="214"/>
      <c r="F334" s="214"/>
      <c r="G334" s="213"/>
      <c r="H334" s="214"/>
      <c r="I334" s="214"/>
      <c r="J334" s="214"/>
    </row>
    <row r="335">
      <c r="A335" s="214"/>
      <c r="B335" s="213"/>
      <c r="C335" s="213"/>
      <c r="D335" s="214"/>
      <c r="E335" s="214"/>
      <c r="F335" s="214"/>
      <c r="G335" s="213"/>
      <c r="H335" s="214"/>
      <c r="I335" s="214"/>
      <c r="J335" s="214"/>
    </row>
    <row r="336">
      <c r="A336" s="214"/>
      <c r="B336" s="213"/>
      <c r="C336" s="213"/>
      <c r="D336" s="214"/>
      <c r="E336" s="214"/>
      <c r="F336" s="214"/>
      <c r="G336" s="213"/>
      <c r="H336" s="214"/>
      <c r="I336" s="214"/>
      <c r="J336" s="214"/>
    </row>
    <row r="337">
      <c r="A337" s="214"/>
      <c r="B337" s="213"/>
      <c r="C337" s="213"/>
      <c r="D337" s="214"/>
      <c r="E337" s="214"/>
      <c r="F337" s="214"/>
      <c r="G337" s="213"/>
      <c r="H337" s="214"/>
      <c r="I337" s="214"/>
      <c r="J337" s="214"/>
    </row>
    <row r="338">
      <c r="A338" s="214"/>
      <c r="B338" s="213"/>
      <c r="C338" s="213"/>
      <c r="D338" s="214"/>
      <c r="E338" s="214"/>
      <c r="F338" s="214"/>
      <c r="G338" s="213"/>
      <c r="H338" s="214"/>
      <c r="I338" s="214"/>
      <c r="J338" s="214"/>
    </row>
    <row r="339">
      <c r="A339" s="214"/>
      <c r="B339" s="213"/>
      <c r="C339" s="213"/>
      <c r="D339" s="214"/>
      <c r="E339" s="214"/>
      <c r="F339" s="214"/>
      <c r="G339" s="213"/>
      <c r="H339" s="214"/>
      <c r="I339" s="214"/>
      <c r="J339" s="214"/>
    </row>
    <row r="340">
      <c r="A340" s="214"/>
      <c r="B340" s="213"/>
      <c r="C340" s="213"/>
      <c r="D340" s="214"/>
      <c r="E340" s="214"/>
      <c r="F340" s="214"/>
      <c r="G340" s="213"/>
      <c r="H340" s="214"/>
      <c r="I340" s="214"/>
      <c r="J340" s="214"/>
    </row>
    <row r="341">
      <c r="A341" s="214"/>
      <c r="B341" s="213"/>
      <c r="C341" s="213"/>
      <c r="D341" s="214"/>
      <c r="E341" s="214"/>
      <c r="F341" s="214"/>
      <c r="G341" s="213"/>
      <c r="H341" s="214"/>
      <c r="I341" s="214"/>
      <c r="J341" s="214"/>
    </row>
    <row r="342">
      <c r="A342" s="214"/>
      <c r="B342" s="213"/>
      <c r="C342" s="213"/>
      <c r="D342" s="214"/>
      <c r="E342" s="214"/>
      <c r="F342" s="214"/>
      <c r="G342" s="213"/>
      <c r="H342" s="214"/>
      <c r="I342" s="214"/>
      <c r="J342" s="214"/>
    </row>
    <row r="343">
      <c r="A343" s="214"/>
      <c r="B343" s="213"/>
      <c r="C343" s="213"/>
      <c r="D343" s="214"/>
      <c r="E343" s="214"/>
      <c r="F343" s="214"/>
      <c r="G343" s="213"/>
      <c r="H343" s="214"/>
      <c r="I343" s="214"/>
      <c r="J343" s="214"/>
    </row>
    <row r="344">
      <c r="A344" s="214"/>
      <c r="B344" s="213"/>
      <c r="C344" s="213"/>
      <c r="D344" s="214"/>
      <c r="E344" s="214"/>
      <c r="F344" s="214"/>
      <c r="G344" s="213"/>
      <c r="H344" s="214"/>
      <c r="I344" s="214"/>
      <c r="J344" s="214"/>
    </row>
    <row r="345">
      <c r="A345" s="214"/>
      <c r="B345" s="213"/>
      <c r="C345" s="213"/>
      <c r="D345" s="214"/>
      <c r="E345" s="214"/>
      <c r="F345" s="214"/>
      <c r="G345" s="213"/>
      <c r="H345" s="214"/>
      <c r="I345" s="214"/>
      <c r="J345" s="214"/>
    </row>
    <row r="346">
      <c r="A346" s="214"/>
      <c r="B346" s="213"/>
      <c r="C346" s="213"/>
      <c r="D346" s="214"/>
      <c r="E346" s="214"/>
      <c r="F346" s="214"/>
      <c r="G346" s="213"/>
      <c r="H346" s="214"/>
      <c r="I346" s="214"/>
      <c r="J346" s="214"/>
    </row>
    <row r="347">
      <c r="A347" s="214"/>
      <c r="B347" s="213"/>
      <c r="C347" s="213"/>
      <c r="D347" s="214"/>
      <c r="E347" s="214"/>
      <c r="F347" s="214"/>
      <c r="G347" s="213"/>
      <c r="H347" s="214"/>
      <c r="I347" s="214"/>
      <c r="J347" s="214"/>
    </row>
    <row r="348">
      <c r="A348" s="214"/>
      <c r="B348" s="213"/>
      <c r="C348" s="213"/>
      <c r="D348" s="214"/>
      <c r="E348" s="214"/>
      <c r="F348" s="214"/>
      <c r="G348" s="213"/>
      <c r="H348" s="214"/>
      <c r="I348" s="214"/>
      <c r="J348" s="214"/>
    </row>
    <row r="349">
      <c r="A349" s="214"/>
      <c r="B349" s="213"/>
      <c r="C349" s="213"/>
      <c r="D349" s="214"/>
      <c r="E349" s="214"/>
      <c r="F349" s="214"/>
      <c r="G349" s="213"/>
      <c r="H349" s="214"/>
      <c r="I349" s="214"/>
      <c r="J349" s="214"/>
    </row>
    <row r="350">
      <c r="A350" s="214"/>
      <c r="B350" s="213"/>
      <c r="C350" s="213"/>
      <c r="D350" s="214"/>
      <c r="E350" s="214"/>
      <c r="F350" s="214"/>
      <c r="G350" s="213"/>
      <c r="H350" s="214"/>
      <c r="I350" s="214"/>
      <c r="J350" s="214"/>
    </row>
    <row r="351">
      <c r="A351" s="214"/>
      <c r="B351" s="213"/>
      <c r="C351" s="213"/>
      <c r="D351" s="214"/>
      <c r="E351" s="214"/>
      <c r="F351" s="214"/>
      <c r="G351" s="213"/>
      <c r="H351" s="214"/>
      <c r="I351" s="214"/>
      <c r="J351" s="214"/>
    </row>
    <row r="352">
      <c r="A352" s="214"/>
      <c r="B352" s="213"/>
      <c r="C352" s="213"/>
      <c r="D352" s="214"/>
      <c r="E352" s="214"/>
      <c r="F352" s="214"/>
      <c r="G352" s="213"/>
      <c r="H352" s="214"/>
      <c r="I352" s="214"/>
      <c r="J352" s="214"/>
    </row>
    <row r="353">
      <c r="A353" s="214"/>
      <c r="B353" s="213"/>
      <c r="C353" s="213"/>
      <c r="D353" s="214"/>
      <c r="E353" s="214"/>
      <c r="F353" s="214"/>
      <c r="G353" s="213"/>
      <c r="H353" s="214"/>
      <c r="I353" s="214"/>
      <c r="J353" s="214"/>
    </row>
    <row r="354">
      <c r="A354" s="214"/>
      <c r="B354" s="213"/>
      <c r="C354" s="213"/>
      <c r="D354" s="214"/>
      <c r="E354" s="214"/>
      <c r="F354" s="214"/>
      <c r="G354" s="213"/>
      <c r="H354" s="214"/>
      <c r="I354" s="214"/>
      <c r="J354" s="214"/>
    </row>
    <row r="355">
      <c r="A355" s="214"/>
      <c r="B355" s="213"/>
      <c r="C355" s="213"/>
      <c r="D355" s="214"/>
      <c r="E355" s="214"/>
      <c r="F355" s="214"/>
      <c r="G355" s="213"/>
      <c r="H355" s="214"/>
      <c r="I355" s="214"/>
      <c r="J355" s="214"/>
    </row>
    <row r="356">
      <c r="A356" s="214"/>
      <c r="B356" s="213"/>
      <c r="C356" s="213"/>
      <c r="D356" s="214"/>
      <c r="E356" s="214"/>
      <c r="F356" s="214"/>
      <c r="G356" s="213"/>
      <c r="H356" s="214"/>
      <c r="I356" s="214"/>
      <c r="J356" s="214"/>
    </row>
    <row r="357">
      <c r="A357" s="214"/>
      <c r="B357" s="213"/>
      <c r="C357" s="213"/>
      <c r="D357" s="214"/>
      <c r="E357" s="214"/>
      <c r="F357" s="214"/>
      <c r="G357" s="213"/>
      <c r="H357" s="214"/>
      <c r="I357" s="214"/>
      <c r="J357" s="214"/>
    </row>
    <row r="358">
      <c r="A358" s="214"/>
      <c r="B358" s="213"/>
      <c r="C358" s="213"/>
      <c r="D358" s="214"/>
      <c r="E358" s="214"/>
      <c r="F358" s="214"/>
      <c r="G358" s="213"/>
      <c r="H358" s="214"/>
      <c r="I358" s="214"/>
      <c r="J358" s="214"/>
    </row>
    <row r="359">
      <c r="A359" s="214"/>
      <c r="B359" s="213"/>
      <c r="C359" s="213"/>
      <c r="D359" s="214"/>
      <c r="E359" s="214"/>
      <c r="F359" s="214"/>
      <c r="G359" s="213"/>
      <c r="H359" s="214"/>
      <c r="I359" s="214"/>
      <c r="J359" s="214"/>
    </row>
    <row r="360">
      <c r="A360" s="214"/>
      <c r="B360" s="213"/>
      <c r="C360" s="213"/>
      <c r="D360" s="214"/>
      <c r="E360" s="214"/>
      <c r="F360" s="214"/>
      <c r="G360" s="213"/>
      <c r="H360" s="214"/>
      <c r="I360" s="214"/>
      <c r="J360" s="214"/>
    </row>
    <row r="361">
      <c r="A361" s="214"/>
      <c r="B361" s="213"/>
      <c r="C361" s="213"/>
      <c r="D361" s="214"/>
      <c r="E361" s="214"/>
      <c r="F361" s="214"/>
      <c r="G361" s="213"/>
      <c r="H361" s="214"/>
      <c r="I361" s="214"/>
      <c r="J361" s="214"/>
    </row>
    <row r="362">
      <c r="A362" s="214"/>
      <c r="B362" s="213"/>
      <c r="C362" s="213"/>
      <c r="D362" s="214"/>
      <c r="E362" s="214"/>
      <c r="F362" s="214"/>
      <c r="G362" s="213"/>
      <c r="H362" s="214"/>
      <c r="I362" s="214"/>
      <c r="J362" s="214"/>
    </row>
    <row r="363">
      <c r="A363" s="214"/>
      <c r="B363" s="213"/>
      <c r="C363" s="213"/>
      <c r="D363" s="214"/>
      <c r="E363" s="214"/>
      <c r="F363" s="214"/>
      <c r="G363" s="213"/>
      <c r="H363" s="214"/>
      <c r="I363" s="214"/>
      <c r="J363" s="214"/>
    </row>
    <row r="364">
      <c r="A364" s="214"/>
      <c r="B364" s="213"/>
      <c r="C364" s="213"/>
      <c r="D364" s="214"/>
      <c r="E364" s="214"/>
      <c r="F364" s="214"/>
      <c r="G364" s="213"/>
      <c r="H364" s="214"/>
      <c r="I364" s="214"/>
      <c r="J364" s="214"/>
    </row>
    <row r="365">
      <c r="A365" s="214"/>
      <c r="B365" s="213"/>
      <c r="C365" s="213"/>
      <c r="D365" s="214"/>
      <c r="E365" s="214"/>
      <c r="F365" s="214"/>
      <c r="G365" s="213"/>
      <c r="H365" s="214"/>
      <c r="I365" s="214"/>
      <c r="J365" s="214"/>
    </row>
    <row r="366">
      <c r="A366" s="214"/>
      <c r="B366" s="213"/>
      <c r="C366" s="213"/>
      <c r="D366" s="214"/>
      <c r="E366" s="214"/>
      <c r="F366" s="214"/>
      <c r="G366" s="213"/>
      <c r="H366" s="214"/>
      <c r="I366" s="214"/>
      <c r="J366" s="214"/>
    </row>
    <row r="367">
      <c r="A367" s="214"/>
      <c r="B367" s="213"/>
      <c r="C367" s="213"/>
      <c r="D367" s="214"/>
      <c r="E367" s="214"/>
      <c r="F367" s="214"/>
      <c r="G367" s="213"/>
      <c r="H367" s="214"/>
      <c r="I367" s="214"/>
      <c r="J367" s="214"/>
    </row>
    <row r="368">
      <c r="A368" s="214"/>
      <c r="B368" s="213"/>
      <c r="C368" s="213"/>
      <c r="D368" s="214"/>
      <c r="E368" s="214"/>
      <c r="F368" s="214"/>
      <c r="G368" s="213"/>
      <c r="H368" s="214"/>
      <c r="I368" s="214"/>
      <c r="J368" s="214"/>
    </row>
    <row r="369">
      <c r="A369" s="214"/>
      <c r="B369" s="213"/>
      <c r="C369" s="213"/>
      <c r="D369" s="214"/>
      <c r="E369" s="214"/>
      <c r="F369" s="214"/>
      <c r="G369" s="213"/>
      <c r="H369" s="214"/>
      <c r="I369" s="214"/>
      <c r="J369" s="214"/>
    </row>
    <row r="370">
      <c r="A370" s="214"/>
      <c r="B370" s="213"/>
      <c r="C370" s="213"/>
      <c r="D370" s="214"/>
      <c r="E370" s="214"/>
      <c r="F370" s="214"/>
      <c r="G370" s="213"/>
      <c r="H370" s="214"/>
      <c r="I370" s="214"/>
      <c r="J370" s="214"/>
    </row>
    <row r="371">
      <c r="A371" s="214"/>
      <c r="B371" s="213"/>
      <c r="C371" s="213"/>
      <c r="D371" s="214"/>
      <c r="E371" s="214"/>
      <c r="F371" s="214"/>
      <c r="G371" s="213"/>
      <c r="H371" s="214"/>
      <c r="I371" s="214"/>
      <c r="J371" s="214"/>
    </row>
    <row r="372">
      <c r="A372" s="214"/>
      <c r="B372" s="213"/>
      <c r="C372" s="213"/>
      <c r="D372" s="214"/>
      <c r="E372" s="214"/>
      <c r="F372" s="214"/>
      <c r="G372" s="213"/>
      <c r="H372" s="214"/>
      <c r="I372" s="214"/>
      <c r="J372" s="214"/>
    </row>
    <row r="373">
      <c r="A373" s="214"/>
      <c r="B373" s="213"/>
      <c r="C373" s="213"/>
      <c r="D373" s="214"/>
      <c r="E373" s="214"/>
      <c r="F373" s="214"/>
      <c r="G373" s="213"/>
      <c r="H373" s="214"/>
      <c r="I373" s="214"/>
      <c r="J373" s="214"/>
    </row>
    <row r="374">
      <c r="A374" s="214"/>
      <c r="B374" s="213"/>
      <c r="C374" s="213"/>
      <c r="D374" s="214"/>
      <c r="E374" s="214"/>
      <c r="F374" s="214"/>
      <c r="G374" s="213"/>
      <c r="H374" s="214"/>
      <c r="I374" s="214"/>
      <c r="J374" s="214"/>
    </row>
    <row r="375">
      <c r="A375" s="214"/>
      <c r="B375" s="213"/>
      <c r="C375" s="213"/>
      <c r="D375" s="214"/>
      <c r="E375" s="214"/>
      <c r="F375" s="214"/>
      <c r="G375" s="213"/>
      <c r="H375" s="214"/>
      <c r="I375" s="214"/>
      <c r="J375" s="214"/>
    </row>
    <row r="376">
      <c r="A376" s="214"/>
      <c r="B376" s="213"/>
      <c r="C376" s="213"/>
      <c r="D376" s="214"/>
      <c r="E376" s="214"/>
      <c r="F376" s="214"/>
      <c r="G376" s="213"/>
      <c r="H376" s="214"/>
      <c r="I376" s="214"/>
      <c r="J376" s="214"/>
    </row>
    <row r="377">
      <c r="A377" s="214"/>
      <c r="B377" s="213"/>
      <c r="C377" s="213"/>
      <c r="D377" s="214"/>
      <c r="E377" s="214"/>
      <c r="F377" s="214"/>
      <c r="G377" s="213"/>
      <c r="H377" s="214"/>
      <c r="I377" s="214"/>
      <c r="J377" s="214"/>
    </row>
    <row r="378">
      <c r="A378" s="214"/>
      <c r="B378" s="213"/>
      <c r="C378" s="213"/>
      <c r="D378" s="214"/>
      <c r="E378" s="214"/>
      <c r="F378" s="214"/>
      <c r="G378" s="213"/>
      <c r="H378" s="214"/>
      <c r="I378" s="214"/>
      <c r="J378" s="214"/>
    </row>
    <row r="379">
      <c r="A379" s="214"/>
      <c r="B379" s="213"/>
      <c r="C379" s="213"/>
      <c r="D379" s="214"/>
      <c r="E379" s="214"/>
      <c r="F379" s="214"/>
      <c r="G379" s="213"/>
      <c r="H379" s="214"/>
      <c r="I379" s="214"/>
      <c r="J379" s="214"/>
    </row>
    <row r="380">
      <c r="A380" s="214"/>
      <c r="B380" s="213"/>
      <c r="C380" s="213"/>
      <c r="D380" s="214"/>
      <c r="E380" s="214"/>
      <c r="F380" s="214"/>
      <c r="G380" s="213"/>
      <c r="H380" s="214"/>
      <c r="I380" s="214"/>
      <c r="J380" s="214"/>
    </row>
    <row r="381">
      <c r="A381" s="214"/>
      <c r="B381" s="213"/>
      <c r="C381" s="213"/>
      <c r="D381" s="214"/>
      <c r="E381" s="214"/>
      <c r="F381" s="214"/>
      <c r="G381" s="213"/>
      <c r="H381" s="214"/>
      <c r="I381" s="214"/>
      <c r="J381" s="214"/>
    </row>
    <row r="382">
      <c r="A382" s="214"/>
      <c r="B382" s="213"/>
      <c r="C382" s="213"/>
      <c r="D382" s="214"/>
      <c r="E382" s="214"/>
      <c r="F382" s="214"/>
      <c r="G382" s="213"/>
      <c r="H382" s="214"/>
      <c r="I382" s="214"/>
      <c r="J382" s="214"/>
    </row>
    <row r="383">
      <c r="A383" s="214"/>
      <c r="B383" s="213"/>
      <c r="C383" s="213"/>
      <c r="D383" s="214"/>
      <c r="E383" s="214"/>
      <c r="F383" s="214"/>
      <c r="G383" s="213"/>
      <c r="H383" s="214"/>
      <c r="I383" s="214"/>
      <c r="J383" s="214"/>
    </row>
    <row r="384">
      <c r="A384" s="214"/>
      <c r="B384" s="213"/>
      <c r="C384" s="213"/>
      <c r="D384" s="214"/>
      <c r="E384" s="214"/>
      <c r="F384" s="214"/>
      <c r="G384" s="213"/>
      <c r="H384" s="214"/>
      <c r="I384" s="214"/>
      <c r="J384" s="214"/>
    </row>
    <row r="385">
      <c r="A385" s="214"/>
      <c r="B385" s="213"/>
      <c r="C385" s="213"/>
      <c r="D385" s="214"/>
      <c r="E385" s="214"/>
      <c r="F385" s="214"/>
      <c r="G385" s="213"/>
      <c r="H385" s="214"/>
      <c r="I385" s="214"/>
      <c r="J385" s="214"/>
    </row>
    <row r="386">
      <c r="A386" s="214"/>
      <c r="B386" s="213"/>
      <c r="C386" s="213"/>
      <c r="D386" s="214"/>
      <c r="E386" s="214"/>
      <c r="F386" s="214"/>
      <c r="G386" s="213"/>
      <c r="H386" s="214"/>
      <c r="I386" s="214"/>
      <c r="J386" s="214"/>
    </row>
    <row r="387">
      <c r="A387" s="214"/>
      <c r="B387" s="213"/>
      <c r="C387" s="213"/>
      <c r="D387" s="214"/>
      <c r="E387" s="214"/>
      <c r="F387" s="214"/>
      <c r="G387" s="213"/>
      <c r="H387" s="214"/>
      <c r="I387" s="214"/>
      <c r="J387" s="214"/>
    </row>
    <row r="388">
      <c r="A388" s="214"/>
      <c r="B388" s="213"/>
      <c r="C388" s="213"/>
      <c r="D388" s="214"/>
      <c r="E388" s="214"/>
      <c r="F388" s="214"/>
      <c r="G388" s="213"/>
      <c r="H388" s="214"/>
      <c r="I388" s="214"/>
      <c r="J388" s="214"/>
    </row>
    <row r="389">
      <c r="A389" s="214"/>
      <c r="B389" s="213"/>
      <c r="C389" s="213"/>
      <c r="D389" s="214"/>
      <c r="E389" s="214"/>
      <c r="F389" s="214"/>
      <c r="G389" s="213"/>
      <c r="H389" s="214"/>
      <c r="I389" s="214"/>
      <c r="J389" s="214"/>
    </row>
    <row r="390">
      <c r="A390" s="214"/>
      <c r="B390" s="213"/>
      <c r="C390" s="213"/>
      <c r="D390" s="214"/>
      <c r="E390" s="214"/>
      <c r="F390" s="214"/>
      <c r="G390" s="213"/>
      <c r="H390" s="214"/>
      <c r="I390" s="214"/>
      <c r="J390" s="214"/>
    </row>
    <row r="391">
      <c r="A391" s="214"/>
      <c r="B391" s="213"/>
      <c r="C391" s="213"/>
      <c r="D391" s="214"/>
      <c r="E391" s="214"/>
      <c r="F391" s="214"/>
      <c r="G391" s="213"/>
      <c r="H391" s="214"/>
      <c r="I391" s="214"/>
      <c r="J391" s="214"/>
    </row>
    <row r="392">
      <c r="A392" s="214"/>
      <c r="B392" s="213"/>
      <c r="C392" s="213"/>
      <c r="D392" s="214"/>
      <c r="E392" s="214"/>
      <c r="F392" s="214"/>
      <c r="G392" s="213"/>
      <c r="H392" s="214"/>
      <c r="I392" s="214"/>
      <c r="J392" s="214"/>
    </row>
    <row r="393">
      <c r="A393" s="214"/>
      <c r="B393" s="213"/>
      <c r="C393" s="213"/>
      <c r="D393" s="214"/>
      <c r="E393" s="214"/>
      <c r="F393" s="214"/>
      <c r="G393" s="213"/>
      <c r="H393" s="214"/>
      <c r="I393" s="214"/>
      <c r="J393" s="214"/>
    </row>
    <row r="394">
      <c r="A394" s="214"/>
      <c r="B394" s="213"/>
      <c r="C394" s="213"/>
      <c r="D394" s="214"/>
      <c r="E394" s="214"/>
      <c r="F394" s="214"/>
      <c r="G394" s="213"/>
      <c r="H394" s="214"/>
      <c r="I394" s="214"/>
      <c r="J394" s="214"/>
    </row>
    <row r="395">
      <c r="A395" s="214"/>
      <c r="B395" s="213"/>
      <c r="C395" s="213"/>
      <c r="D395" s="214"/>
      <c r="E395" s="214"/>
      <c r="F395" s="214"/>
      <c r="G395" s="213"/>
      <c r="H395" s="214"/>
      <c r="I395" s="214"/>
      <c r="J395" s="214"/>
    </row>
    <row r="396">
      <c r="A396" s="214"/>
      <c r="B396" s="213"/>
      <c r="C396" s="213"/>
      <c r="D396" s="214"/>
      <c r="E396" s="214"/>
      <c r="F396" s="214"/>
      <c r="G396" s="213"/>
      <c r="H396" s="214"/>
      <c r="I396" s="214"/>
      <c r="J396" s="214"/>
    </row>
    <row r="397">
      <c r="A397" s="214"/>
      <c r="B397" s="213"/>
      <c r="C397" s="213"/>
      <c r="D397" s="214"/>
      <c r="E397" s="214"/>
      <c r="F397" s="214"/>
      <c r="G397" s="213"/>
      <c r="H397" s="214"/>
      <c r="I397" s="214"/>
      <c r="J397" s="214"/>
    </row>
    <row r="398">
      <c r="A398" s="214"/>
      <c r="B398" s="213"/>
      <c r="C398" s="213"/>
      <c r="D398" s="214"/>
      <c r="E398" s="214"/>
      <c r="F398" s="214"/>
      <c r="G398" s="213"/>
      <c r="H398" s="214"/>
      <c r="I398" s="214"/>
      <c r="J398" s="214"/>
    </row>
    <row r="399">
      <c r="A399" s="214"/>
      <c r="B399" s="213"/>
      <c r="C399" s="213"/>
      <c r="D399" s="214"/>
      <c r="E399" s="214"/>
      <c r="F399" s="214"/>
      <c r="G399" s="213"/>
      <c r="H399" s="214"/>
      <c r="I399" s="214"/>
      <c r="J399" s="214"/>
    </row>
    <row r="400">
      <c r="A400" s="214"/>
      <c r="B400" s="213"/>
      <c r="C400" s="213"/>
      <c r="D400" s="214"/>
      <c r="E400" s="214"/>
      <c r="F400" s="214"/>
      <c r="G400" s="213"/>
      <c r="H400" s="214"/>
      <c r="I400" s="214"/>
      <c r="J400" s="214"/>
    </row>
    <row r="401">
      <c r="A401" s="214"/>
      <c r="B401" s="213"/>
      <c r="C401" s="213"/>
      <c r="D401" s="214"/>
      <c r="E401" s="214"/>
      <c r="F401" s="214"/>
      <c r="G401" s="213"/>
      <c r="H401" s="214"/>
      <c r="I401" s="214"/>
      <c r="J401" s="214"/>
    </row>
    <row r="402">
      <c r="A402" s="214"/>
      <c r="B402" s="213"/>
      <c r="C402" s="213"/>
      <c r="D402" s="214"/>
      <c r="E402" s="214"/>
      <c r="F402" s="214"/>
      <c r="G402" s="213"/>
      <c r="H402" s="214"/>
      <c r="I402" s="214"/>
      <c r="J402" s="214"/>
    </row>
    <row r="403">
      <c r="A403" s="214"/>
      <c r="B403" s="213"/>
      <c r="C403" s="213"/>
      <c r="D403" s="214"/>
      <c r="E403" s="214"/>
      <c r="F403" s="214"/>
      <c r="G403" s="213"/>
      <c r="H403" s="214"/>
      <c r="I403" s="214"/>
      <c r="J403" s="214"/>
    </row>
    <row r="404">
      <c r="A404" s="214"/>
      <c r="B404" s="213"/>
      <c r="C404" s="213"/>
      <c r="D404" s="214"/>
      <c r="E404" s="214"/>
      <c r="F404" s="214"/>
      <c r="G404" s="213"/>
      <c r="H404" s="214"/>
      <c r="I404" s="214"/>
      <c r="J404" s="214"/>
    </row>
    <row r="405">
      <c r="A405" s="214"/>
      <c r="B405" s="213"/>
      <c r="C405" s="213"/>
      <c r="D405" s="214"/>
      <c r="E405" s="214"/>
      <c r="F405" s="214"/>
      <c r="G405" s="213"/>
      <c r="H405" s="214"/>
      <c r="I405" s="214"/>
      <c r="J405" s="214"/>
    </row>
    <row r="406">
      <c r="A406" s="214"/>
      <c r="B406" s="213"/>
      <c r="C406" s="213"/>
      <c r="D406" s="214"/>
      <c r="E406" s="214"/>
      <c r="F406" s="214"/>
      <c r="G406" s="213"/>
      <c r="H406" s="214"/>
      <c r="I406" s="214"/>
      <c r="J406" s="214"/>
    </row>
    <row r="407">
      <c r="A407" s="214"/>
      <c r="B407" s="213"/>
      <c r="C407" s="213"/>
      <c r="D407" s="214"/>
      <c r="E407" s="214"/>
      <c r="F407" s="214"/>
      <c r="G407" s="213"/>
      <c r="H407" s="214"/>
      <c r="I407" s="214"/>
      <c r="J407" s="214"/>
    </row>
    <row r="408">
      <c r="A408" s="214"/>
      <c r="B408" s="213"/>
      <c r="C408" s="213"/>
      <c r="D408" s="214"/>
      <c r="E408" s="214"/>
      <c r="F408" s="214"/>
      <c r="G408" s="213"/>
      <c r="H408" s="214"/>
      <c r="I408" s="214"/>
      <c r="J408" s="214"/>
    </row>
    <row r="409">
      <c r="A409" s="214"/>
      <c r="B409" s="213"/>
      <c r="C409" s="213"/>
      <c r="D409" s="214"/>
      <c r="E409" s="214"/>
      <c r="F409" s="214"/>
      <c r="G409" s="213"/>
      <c r="H409" s="214"/>
      <c r="I409" s="214"/>
      <c r="J409" s="214"/>
    </row>
    <row r="410">
      <c r="A410" s="214"/>
      <c r="B410" s="213"/>
      <c r="C410" s="213"/>
      <c r="D410" s="214"/>
      <c r="E410" s="214"/>
      <c r="F410" s="214"/>
      <c r="G410" s="213"/>
      <c r="H410" s="214"/>
      <c r="I410" s="214"/>
      <c r="J410" s="214"/>
    </row>
    <row r="411">
      <c r="A411" s="214"/>
      <c r="B411" s="213"/>
      <c r="C411" s="213"/>
      <c r="D411" s="214"/>
      <c r="E411" s="214"/>
      <c r="F411" s="214"/>
      <c r="G411" s="213"/>
      <c r="H411" s="214"/>
      <c r="I411" s="214"/>
      <c r="J411" s="214"/>
    </row>
    <row r="412">
      <c r="A412" s="214"/>
      <c r="B412" s="213"/>
      <c r="C412" s="213"/>
      <c r="D412" s="214"/>
      <c r="E412" s="214"/>
      <c r="F412" s="214"/>
      <c r="G412" s="213"/>
      <c r="H412" s="214"/>
      <c r="I412" s="214"/>
      <c r="J412" s="214"/>
    </row>
    <row r="413">
      <c r="A413" s="214"/>
      <c r="B413" s="213"/>
      <c r="C413" s="213"/>
      <c r="D413" s="214"/>
      <c r="E413" s="214"/>
      <c r="F413" s="214"/>
      <c r="G413" s="213"/>
      <c r="H413" s="214"/>
      <c r="I413" s="214"/>
      <c r="J413" s="214"/>
    </row>
    <row r="414">
      <c r="A414" s="214"/>
      <c r="B414" s="213"/>
      <c r="C414" s="213"/>
      <c r="D414" s="214"/>
      <c r="E414" s="214"/>
      <c r="F414" s="214"/>
      <c r="G414" s="213"/>
      <c r="H414" s="214"/>
      <c r="I414" s="214"/>
      <c r="J414" s="214"/>
    </row>
    <row r="415">
      <c r="A415" s="214"/>
      <c r="B415" s="213"/>
      <c r="C415" s="213"/>
      <c r="D415" s="214"/>
      <c r="E415" s="214"/>
      <c r="F415" s="214"/>
      <c r="G415" s="213"/>
      <c r="H415" s="214"/>
      <c r="I415" s="214"/>
      <c r="J415" s="214"/>
    </row>
    <row r="416">
      <c r="A416" s="214"/>
      <c r="B416" s="213"/>
      <c r="C416" s="213"/>
      <c r="D416" s="214"/>
      <c r="E416" s="214"/>
      <c r="F416" s="214"/>
      <c r="G416" s="213"/>
      <c r="H416" s="214"/>
      <c r="I416" s="214"/>
      <c r="J416" s="214"/>
    </row>
    <row r="417">
      <c r="A417" s="214"/>
      <c r="B417" s="213"/>
      <c r="C417" s="213"/>
      <c r="D417" s="214"/>
      <c r="E417" s="214"/>
      <c r="F417" s="214"/>
      <c r="G417" s="213"/>
      <c r="H417" s="214"/>
      <c r="I417" s="214"/>
      <c r="J417" s="214"/>
    </row>
    <row r="418">
      <c r="A418" s="214"/>
      <c r="B418" s="213"/>
      <c r="C418" s="213"/>
      <c r="D418" s="214"/>
      <c r="E418" s="214"/>
      <c r="F418" s="214"/>
      <c r="G418" s="213"/>
      <c r="H418" s="214"/>
      <c r="I418" s="214"/>
      <c r="J418" s="214"/>
    </row>
    <row r="419">
      <c r="A419" s="214"/>
      <c r="B419" s="213"/>
      <c r="C419" s="213"/>
      <c r="D419" s="214"/>
      <c r="E419" s="214"/>
      <c r="F419" s="214"/>
      <c r="G419" s="213"/>
      <c r="H419" s="214"/>
      <c r="I419" s="214"/>
      <c r="J419" s="214"/>
    </row>
    <row r="420">
      <c r="A420" s="214"/>
      <c r="B420" s="213"/>
      <c r="C420" s="213"/>
      <c r="D420" s="214"/>
      <c r="E420" s="214"/>
      <c r="F420" s="214"/>
      <c r="G420" s="213"/>
      <c r="H420" s="214"/>
      <c r="I420" s="214"/>
      <c r="J420" s="214"/>
    </row>
    <row r="421">
      <c r="A421" s="214"/>
      <c r="B421" s="213"/>
      <c r="C421" s="213"/>
      <c r="D421" s="214"/>
      <c r="E421" s="214"/>
      <c r="F421" s="214"/>
      <c r="G421" s="213"/>
      <c r="H421" s="214"/>
      <c r="I421" s="214"/>
      <c r="J421" s="214"/>
    </row>
    <row r="422">
      <c r="A422" s="214"/>
      <c r="B422" s="213"/>
      <c r="C422" s="213"/>
      <c r="D422" s="214"/>
      <c r="E422" s="214"/>
      <c r="F422" s="214"/>
      <c r="G422" s="213"/>
      <c r="H422" s="214"/>
      <c r="I422" s="214"/>
      <c r="J422" s="214"/>
    </row>
    <row r="423">
      <c r="A423" s="214"/>
      <c r="B423" s="213"/>
      <c r="C423" s="213"/>
      <c r="D423" s="214"/>
      <c r="E423" s="214"/>
      <c r="F423" s="214"/>
      <c r="G423" s="213"/>
      <c r="H423" s="214"/>
      <c r="I423" s="214"/>
      <c r="J423" s="214"/>
    </row>
    <row r="424">
      <c r="A424" s="214"/>
      <c r="B424" s="213"/>
      <c r="C424" s="213"/>
      <c r="D424" s="214"/>
      <c r="E424" s="214"/>
      <c r="F424" s="214"/>
      <c r="G424" s="213"/>
      <c r="H424" s="214"/>
      <c r="I424" s="214"/>
      <c r="J424" s="214"/>
    </row>
    <row r="425">
      <c r="A425" s="214"/>
      <c r="B425" s="213"/>
      <c r="C425" s="213"/>
      <c r="D425" s="214"/>
      <c r="E425" s="214"/>
      <c r="F425" s="214"/>
      <c r="G425" s="213"/>
      <c r="H425" s="214"/>
      <c r="I425" s="214"/>
      <c r="J425" s="214"/>
    </row>
    <row r="426">
      <c r="A426" s="214"/>
      <c r="B426" s="213"/>
      <c r="C426" s="213"/>
      <c r="D426" s="214"/>
      <c r="E426" s="214"/>
      <c r="F426" s="214"/>
      <c r="G426" s="213"/>
      <c r="H426" s="214"/>
      <c r="I426" s="214"/>
      <c r="J426" s="214"/>
    </row>
    <row r="427">
      <c r="A427" s="214"/>
      <c r="B427" s="213"/>
      <c r="C427" s="213"/>
      <c r="D427" s="214"/>
      <c r="E427" s="214"/>
      <c r="F427" s="214"/>
      <c r="G427" s="213"/>
      <c r="H427" s="214"/>
      <c r="I427" s="214"/>
      <c r="J427" s="214"/>
    </row>
    <row r="428">
      <c r="A428" s="214"/>
      <c r="B428" s="213"/>
      <c r="C428" s="213"/>
      <c r="D428" s="214"/>
      <c r="E428" s="214"/>
      <c r="F428" s="214"/>
      <c r="G428" s="213"/>
      <c r="H428" s="214"/>
      <c r="I428" s="214"/>
      <c r="J428" s="214"/>
    </row>
    <row r="429">
      <c r="A429" s="214"/>
      <c r="B429" s="213"/>
      <c r="C429" s="213"/>
      <c r="D429" s="214"/>
      <c r="E429" s="214"/>
      <c r="F429" s="214"/>
      <c r="G429" s="213"/>
      <c r="H429" s="214"/>
      <c r="I429" s="214"/>
      <c r="J429" s="214"/>
    </row>
    <row r="430">
      <c r="A430" s="214"/>
      <c r="B430" s="213"/>
      <c r="C430" s="213"/>
      <c r="D430" s="214"/>
      <c r="E430" s="214"/>
      <c r="F430" s="214"/>
      <c r="G430" s="213"/>
      <c r="H430" s="214"/>
      <c r="I430" s="214"/>
      <c r="J430" s="214"/>
    </row>
    <row r="431">
      <c r="A431" s="214"/>
      <c r="B431" s="213"/>
      <c r="C431" s="213"/>
      <c r="D431" s="214"/>
      <c r="E431" s="214"/>
      <c r="F431" s="214"/>
      <c r="G431" s="213"/>
      <c r="H431" s="214"/>
      <c r="I431" s="214"/>
      <c r="J431" s="214"/>
    </row>
    <row r="432">
      <c r="A432" s="214"/>
      <c r="B432" s="213"/>
      <c r="C432" s="213"/>
      <c r="D432" s="214"/>
      <c r="E432" s="214"/>
      <c r="F432" s="214"/>
      <c r="G432" s="213"/>
      <c r="H432" s="214"/>
      <c r="I432" s="214"/>
      <c r="J432" s="214"/>
    </row>
    <row r="433">
      <c r="A433" s="214"/>
      <c r="B433" s="213"/>
      <c r="C433" s="213"/>
      <c r="D433" s="214"/>
      <c r="E433" s="214"/>
      <c r="F433" s="214"/>
      <c r="G433" s="213"/>
      <c r="H433" s="214"/>
      <c r="I433" s="214"/>
      <c r="J433" s="214"/>
    </row>
    <row r="434">
      <c r="A434" s="214"/>
      <c r="B434" s="213"/>
      <c r="C434" s="213"/>
      <c r="D434" s="214"/>
      <c r="E434" s="214"/>
      <c r="F434" s="214"/>
      <c r="G434" s="213"/>
      <c r="H434" s="214"/>
      <c r="I434" s="214"/>
      <c r="J434" s="214"/>
    </row>
    <row r="435">
      <c r="A435" s="214"/>
      <c r="B435" s="213"/>
      <c r="C435" s="213"/>
      <c r="D435" s="214"/>
      <c r="E435" s="214"/>
      <c r="F435" s="214"/>
      <c r="G435" s="213"/>
      <c r="H435" s="214"/>
      <c r="I435" s="214"/>
      <c r="J435" s="214"/>
    </row>
    <row r="436">
      <c r="A436" s="214"/>
      <c r="B436" s="213"/>
      <c r="C436" s="213"/>
      <c r="D436" s="214"/>
      <c r="E436" s="214"/>
      <c r="F436" s="214"/>
      <c r="G436" s="213"/>
      <c r="H436" s="214"/>
      <c r="I436" s="214"/>
      <c r="J436" s="214"/>
    </row>
    <row r="437">
      <c r="A437" s="214"/>
      <c r="B437" s="213"/>
      <c r="C437" s="213"/>
      <c r="D437" s="214"/>
      <c r="E437" s="214"/>
      <c r="F437" s="214"/>
      <c r="G437" s="213"/>
      <c r="H437" s="214"/>
      <c r="I437" s="214"/>
      <c r="J437" s="214"/>
    </row>
    <row r="438">
      <c r="A438" s="214"/>
      <c r="B438" s="213"/>
      <c r="C438" s="213"/>
      <c r="D438" s="214"/>
      <c r="E438" s="214"/>
      <c r="F438" s="214"/>
      <c r="G438" s="213"/>
      <c r="H438" s="214"/>
      <c r="I438" s="214"/>
      <c r="J438" s="214"/>
    </row>
    <row r="439">
      <c r="A439" s="214"/>
      <c r="B439" s="213"/>
      <c r="C439" s="213"/>
      <c r="D439" s="214"/>
      <c r="E439" s="214"/>
      <c r="F439" s="214"/>
      <c r="G439" s="213"/>
      <c r="H439" s="214"/>
      <c r="I439" s="214"/>
      <c r="J439" s="214"/>
    </row>
    <row r="440">
      <c r="A440" s="214"/>
      <c r="B440" s="213"/>
      <c r="C440" s="213"/>
      <c r="D440" s="214"/>
      <c r="E440" s="214"/>
      <c r="F440" s="214"/>
      <c r="G440" s="213"/>
      <c r="H440" s="214"/>
      <c r="I440" s="214"/>
      <c r="J440" s="214"/>
    </row>
    <row r="441">
      <c r="A441" s="214"/>
      <c r="B441" s="213"/>
      <c r="C441" s="213"/>
      <c r="D441" s="214"/>
      <c r="E441" s="214"/>
      <c r="F441" s="214"/>
      <c r="G441" s="213"/>
      <c r="H441" s="214"/>
      <c r="I441" s="214"/>
      <c r="J441" s="214"/>
    </row>
    <row r="442">
      <c r="A442" s="214"/>
      <c r="B442" s="213"/>
      <c r="C442" s="213"/>
      <c r="D442" s="214"/>
      <c r="E442" s="214"/>
      <c r="F442" s="214"/>
      <c r="G442" s="213"/>
      <c r="H442" s="214"/>
      <c r="I442" s="214"/>
      <c r="J442" s="214"/>
    </row>
    <row r="443">
      <c r="A443" s="214"/>
      <c r="B443" s="213"/>
      <c r="C443" s="213"/>
      <c r="D443" s="214"/>
      <c r="E443" s="214"/>
      <c r="F443" s="214"/>
      <c r="G443" s="213"/>
      <c r="H443" s="214"/>
      <c r="I443" s="214"/>
      <c r="J443" s="214"/>
    </row>
    <row r="444">
      <c r="A444" s="214"/>
      <c r="B444" s="213"/>
      <c r="C444" s="213"/>
      <c r="D444" s="214"/>
      <c r="E444" s="214"/>
      <c r="F444" s="214"/>
      <c r="G444" s="213"/>
      <c r="H444" s="214"/>
      <c r="I444" s="214"/>
      <c r="J444" s="214"/>
    </row>
    <row r="445">
      <c r="A445" s="214"/>
      <c r="B445" s="213"/>
      <c r="C445" s="213"/>
      <c r="D445" s="214"/>
      <c r="E445" s="214"/>
      <c r="F445" s="214"/>
      <c r="G445" s="213"/>
      <c r="H445" s="214"/>
      <c r="I445" s="214"/>
      <c r="J445" s="214"/>
    </row>
    <row r="446">
      <c r="A446" s="214"/>
      <c r="B446" s="213"/>
      <c r="C446" s="213"/>
      <c r="D446" s="214"/>
      <c r="E446" s="214"/>
      <c r="F446" s="214"/>
      <c r="G446" s="213"/>
      <c r="H446" s="214"/>
      <c r="I446" s="214"/>
      <c r="J446" s="214"/>
    </row>
    <row r="447">
      <c r="A447" s="214"/>
      <c r="B447" s="213"/>
      <c r="C447" s="213"/>
      <c r="D447" s="214"/>
      <c r="E447" s="214"/>
      <c r="F447" s="214"/>
      <c r="G447" s="213"/>
      <c r="H447" s="214"/>
      <c r="I447" s="214"/>
      <c r="J447" s="214"/>
    </row>
    <row r="448">
      <c r="A448" s="214"/>
      <c r="B448" s="213"/>
      <c r="C448" s="213"/>
      <c r="D448" s="214"/>
      <c r="E448" s="214"/>
      <c r="F448" s="214"/>
      <c r="G448" s="213"/>
      <c r="H448" s="214"/>
      <c r="I448" s="214"/>
      <c r="J448" s="214"/>
    </row>
    <row r="449">
      <c r="A449" s="214"/>
      <c r="B449" s="213"/>
      <c r="C449" s="213"/>
      <c r="D449" s="214"/>
      <c r="E449" s="214"/>
      <c r="F449" s="214"/>
      <c r="G449" s="213"/>
      <c r="H449" s="214"/>
      <c r="I449" s="214"/>
      <c r="J449" s="214"/>
    </row>
    <row r="450">
      <c r="A450" s="214"/>
      <c r="B450" s="213"/>
      <c r="C450" s="213"/>
      <c r="D450" s="214"/>
      <c r="E450" s="214"/>
      <c r="F450" s="214"/>
      <c r="G450" s="213"/>
      <c r="H450" s="214"/>
      <c r="I450" s="214"/>
      <c r="J450" s="214"/>
    </row>
    <row r="451">
      <c r="A451" s="214"/>
      <c r="B451" s="213"/>
      <c r="C451" s="213"/>
      <c r="D451" s="214"/>
      <c r="E451" s="214"/>
      <c r="F451" s="214"/>
      <c r="G451" s="213"/>
      <c r="H451" s="214"/>
      <c r="I451" s="214"/>
      <c r="J451" s="214"/>
    </row>
    <row r="452">
      <c r="A452" s="214"/>
      <c r="B452" s="213"/>
      <c r="C452" s="213"/>
      <c r="D452" s="214"/>
      <c r="E452" s="214"/>
      <c r="F452" s="214"/>
      <c r="G452" s="213"/>
      <c r="H452" s="214"/>
      <c r="I452" s="214"/>
      <c r="J452" s="214"/>
    </row>
    <row r="453">
      <c r="A453" s="214"/>
      <c r="B453" s="213"/>
      <c r="C453" s="213"/>
      <c r="D453" s="214"/>
      <c r="E453" s="214"/>
      <c r="F453" s="214"/>
      <c r="G453" s="213"/>
      <c r="H453" s="214"/>
      <c r="I453" s="214"/>
      <c r="J453" s="214"/>
    </row>
    <row r="454">
      <c r="A454" s="214"/>
      <c r="B454" s="213"/>
      <c r="C454" s="213"/>
      <c r="D454" s="214"/>
      <c r="E454" s="214"/>
      <c r="F454" s="214"/>
      <c r="G454" s="213"/>
      <c r="H454" s="214"/>
      <c r="I454" s="214"/>
      <c r="J454" s="214"/>
    </row>
    <row r="455">
      <c r="A455" s="214"/>
      <c r="B455" s="213"/>
      <c r="C455" s="213"/>
      <c r="D455" s="214"/>
      <c r="E455" s="214"/>
      <c r="F455" s="214"/>
      <c r="G455" s="213"/>
      <c r="H455" s="214"/>
      <c r="I455" s="214"/>
      <c r="J455" s="214"/>
    </row>
    <row r="456">
      <c r="A456" s="214"/>
      <c r="B456" s="213"/>
      <c r="C456" s="213"/>
      <c r="D456" s="214"/>
      <c r="E456" s="214"/>
      <c r="F456" s="214"/>
      <c r="G456" s="213"/>
      <c r="H456" s="214"/>
      <c r="I456" s="214"/>
      <c r="J456" s="214"/>
    </row>
    <row r="457">
      <c r="A457" s="214"/>
      <c r="B457" s="213"/>
      <c r="C457" s="213"/>
      <c r="D457" s="214"/>
      <c r="E457" s="214"/>
      <c r="F457" s="214"/>
      <c r="G457" s="213"/>
      <c r="H457" s="214"/>
      <c r="I457" s="214"/>
      <c r="J457" s="214"/>
    </row>
    <row r="458">
      <c r="A458" s="214"/>
      <c r="B458" s="213"/>
      <c r="C458" s="213"/>
      <c r="D458" s="214"/>
      <c r="E458" s="214"/>
      <c r="F458" s="214"/>
      <c r="G458" s="213"/>
      <c r="H458" s="214"/>
      <c r="I458" s="214"/>
      <c r="J458" s="214"/>
    </row>
    <row r="459">
      <c r="A459" s="214"/>
      <c r="B459" s="213"/>
      <c r="C459" s="213"/>
      <c r="D459" s="214"/>
      <c r="E459" s="214"/>
      <c r="F459" s="214"/>
      <c r="G459" s="213"/>
      <c r="H459" s="214"/>
      <c r="I459" s="214"/>
      <c r="J459" s="214"/>
    </row>
    <row r="460">
      <c r="A460" s="214"/>
      <c r="B460" s="213"/>
      <c r="C460" s="213"/>
      <c r="D460" s="214"/>
      <c r="E460" s="214"/>
      <c r="F460" s="214"/>
      <c r="G460" s="213"/>
      <c r="H460" s="214"/>
      <c r="I460" s="214"/>
      <c r="J460" s="214"/>
    </row>
    <row r="461">
      <c r="A461" s="214"/>
      <c r="B461" s="213"/>
      <c r="C461" s="213"/>
      <c r="D461" s="214"/>
      <c r="E461" s="214"/>
      <c r="F461" s="214"/>
      <c r="G461" s="213"/>
      <c r="H461" s="214"/>
      <c r="I461" s="214"/>
      <c r="J461" s="214"/>
    </row>
    <row r="462">
      <c r="A462" s="214"/>
      <c r="B462" s="213"/>
      <c r="C462" s="213"/>
      <c r="D462" s="214"/>
      <c r="E462" s="214"/>
      <c r="F462" s="214"/>
      <c r="G462" s="213"/>
      <c r="H462" s="214"/>
      <c r="I462" s="214"/>
      <c r="J462" s="214"/>
    </row>
    <row r="463">
      <c r="A463" s="214"/>
      <c r="B463" s="213"/>
      <c r="C463" s="213"/>
      <c r="D463" s="214"/>
      <c r="E463" s="214"/>
      <c r="F463" s="214"/>
      <c r="G463" s="213"/>
      <c r="H463" s="214"/>
      <c r="I463" s="214"/>
      <c r="J463" s="214"/>
    </row>
    <row r="464">
      <c r="A464" s="214"/>
      <c r="B464" s="213"/>
      <c r="C464" s="213"/>
      <c r="D464" s="214"/>
      <c r="E464" s="214"/>
      <c r="F464" s="214"/>
      <c r="G464" s="213"/>
      <c r="H464" s="214"/>
      <c r="I464" s="214"/>
      <c r="J464" s="214"/>
    </row>
    <row r="465">
      <c r="A465" s="214"/>
      <c r="B465" s="213"/>
      <c r="C465" s="213"/>
      <c r="D465" s="214"/>
      <c r="E465" s="214"/>
      <c r="F465" s="214"/>
      <c r="G465" s="213"/>
      <c r="H465" s="214"/>
      <c r="I465" s="214"/>
      <c r="J465" s="214"/>
    </row>
    <row r="466">
      <c r="A466" s="214"/>
      <c r="B466" s="213"/>
      <c r="C466" s="213"/>
      <c r="D466" s="214"/>
      <c r="E466" s="214"/>
      <c r="F466" s="214"/>
      <c r="G466" s="213"/>
      <c r="H466" s="214"/>
      <c r="I466" s="214"/>
      <c r="J466" s="214"/>
    </row>
    <row r="467">
      <c r="A467" s="214"/>
      <c r="B467" s="213"/>
      <c r="C467" s="213"/>
      <c r="D467" s="214"/>
      <c r="E467" s="214"/>
      <c r="F467" s="214"/>
      <c r="G467" s="213"/>
      <c r="H467" s="214"/>
      <c r="I467" s="214"/>
      <c r="J467" s="214"/>
    </row>
    <row r="468">
      <c r="A468" s="214"/>
      <c r="B468" s="213"/>
      <c r="C468" s="213"/>
      <c r="D468" s="214"/>
      <c r="E468" s="214"/>
      <c r="F468" s="214"/>
      <c r="G468" s="213"/>
      <c r="H468" s="214"/>
      <c r="I468" s="214"/>
      <c r="J468" s="214"/>
    </row>
    <row r="469">
      <c r="A469" s="214"/>
      <c r="B469" s="213"/>
      <c r="C469" s="213"/>
      <c r="D469" s="214"/>
      <c r="E469" s="214"/>
      <c r="F469" s="214"/>
      <c r="G469" s="213"/>
      <c r="H469" s="214"/>
      <c r="I469" s="214"/>
      <c r="J469" s="214"/>
    </row>
    <row r="470">
      <c r="A470" s="214"/>
      <c r="B470" s="213"/>
      <c r="C470" s="213"/>
      <c r="D470" s="214"/>
      <c r="E470" s="214"/>
      <c r="F470" s="214"/>
      <c r="G470" s="213"/>
      <c r="H470" s="214"/>
      <c r="I470" s="214"/>
      <c r="J470" s="214"/>
    </row>
    <row r="471">
      <c r="A471" s="214"/>
      <c r="B471" s="213"/>
      <c r="C471" s="213"/>
      <c r="D471" s="214"/>
      <c r="E471" s="214"/>
      <c r="F471" s="214"/>
      <c r="G471" s="213"/>
      <c r="H471" s="214"/>
      <c r="I471" s="214"/>
      <c r="J471" s="214"/>
    </row>
    <row r="472">
      <c r="A472" s="214"/>
      <c r="B472" s="213"/>
      <c r="C472" s="213"/>
      <c r="D472" s="214"/>
      <c r="E472" s="214"/>
      <c r="F472" s="214"/>
      <c r="G472" s="213"/>
      <c r="H472" s="214"/>
      <c r="I472" s="214"/>
      <c r="J472" s="214"/>
    </row>
    <row r="473">
      <c r="A473" s="214"/>
      <c r="B473" s="213"/>
      <c r="C473" s="213"/>
      <c r="D473" s="214"/>
      <c r="E473" s="214"/>
      <c r="F473" s="214"/>
      <c r="G473" s="213"/>
      <c r="H473" s="214"/>
      <c r="I473" s="214"/>
      <c r="J473" s="214"/>
    </row>
    <row r="474">
      <c r="A474" s="214"/>
      <c r="B474" s="213"/>
      <c r="C474" s="213"/>
      <c r="D474" s="214"/>
      <c r="E474" s="214"/>
      <c r="F474" s="214"/>
      <c r="G474" s="213"/>
      <c r="H474" s="214"/>
      <c r="I474" s="214"/>
      <c r="J474" s="214"/>
    </row>
    <row r="475">
      <c r="A475" s="214"/>
      <c r="B475" s="213"/>
      <c r="C475" s="213"/>
      <c r="D475" s="214"/>
      <c r="E475" s="214"/>
      <c r="F475" s="214"/>
      <c r="G475" s="213"/>
      <c r="H475" s="214"/>
      <c r="I475" s="214"/>
      <c r="J475" s="214"/>
    </row>
    <row r="476">
      <c r="A476" s="214"/>
      <c r="B476" s="213"/>
      <c r="C476" s="213"/>
      <c r="D476" s="214"/>
      <c r="E476" s="214"/>
      <c r="F476" s="214"/>
      <c r="G476" s="213"/>
      <c r="H476" s="214"/>
      <c r="I476" s="214"/>
      <c r="J476" s="214"/>
    </row>
    <row r="477">
      <c r="A477" s="214"/>
      <c r="B477" s="213"/>
      <c r="C477" s="213"/>
      <c r="D477" s="214"/>
      <c r="E477" s="214"/>
      <c r="F477" s="214"/>
      <c r="G477" s="213"/>
      <c r="H477" s="214"/>
      <c r="I477" s="214"/>
      <c r="J477" s="214"/>
    </row>
    <row r="478">
      <c r="A478" s="214"/>
      <c r="B478" s="213"/>
      <c r="C478" s="213"/>
      <c r="D478" s="214"/>
      <c r="E478" s="214"/>
      <c r="F478" s="214"/>
      <c r="G478" s="213"/>
      <c r="H478" s="214"/>
      <c r="I478" s="214"/>
      <c r="J478" s="214"/>
    </row>
    <row r="479">
      <c r="A479" s="214"/>
      <c r="B479" s="213"/>
      <c r="C479" s="213"/>
      <c r="D479" s="214"/>
      <c r="E479" s="214"/>
      <c r="F479" s="214"/>
      <c r="G479" s="213"/>
      <c r="H479" s="214"/>
      <c r="I479" s="214"/>
      <c r="J479" s="214"/>
    </row>
    <row r="480">
      <c r="A480" s="214"/>
      <c r="B480" s="213"/>
      <c r="C480" s="213"/>
      <c r="D480" s="214"/>
      <c r="E480" s="214"/>
      <c r="F480" s="214"/>
      <c r="G480" s="213"/>
      <c r="H480" s="214"/>
      <c r="I480" s="214"/>
      <c r="J480" s="214"/>
    </row>
    <row r="481">
      <c r="A481" s="214"/>
      <c r="B481" s="213"/>
      <c r="C481" s="213"/>
      <c r="D481" s="214"/>
      <c r="E481" s="214"/>
      <c r="F481" s="214"/>
      <c r="G481" s="213"/>
      <c r="H481" s="214"/>
      <c r="I481" s="214"/>
      <c r="J481" s="214"/>
    </row>
    <row r="482">
      <c r="A482" s="214"/>
      <c r="B482" s="213"/>
      <c r="C482" s="213"/>
      <c r="D482" s="214"/>
      <c r="E482" s="214"/>
      <c r="F482" s="214"/>
      <c r="G482" s="213"/>
      <c r="H482" s="214"/>
      <c r="I482" s="214"/>
      <c r="J482" s="214"/>
    </row>
    <row r="483">
      <c r="A483" s="214"/>
      <c r="B483" s="213"/>
      <c r="C483" s="213"/>
      <c r="D483" s="214"/>
      <c r="E483" s="214"/>
      <c r="F483" s="214"/>
      <c r="G483" s="213"/>
      <c r="H483" s="214"/>
      <c r="I483" s="214"/>
      <c r="J483" s="214"/>
    </row>
    <row r="484">
      <c r="A484" s="214"/>
      <c r="B484" s="213"/>
      <c r="C484" s="213"/>
      <c r="D484" s="214"/>
      <c r="E484" s="214"/>
      <c r="F484" s="214"/>
      <c r="G484" s="213"/>
      <c r="H484" s="214"/>
      <c r="I484" s="214"/>
      <c r="J484" s="214"/>
    </row>
    <row r="485">
      <c r="A485" s="214"/>
      <c r="B485" s="213"/>
      <c r="C485" s="213"/>
      <c r="D485" s="214"/>
      <c r="E485" s="214"/>
      <c r="F485" s="214"/>
      <c r="G485" s="213"/>
      <c r="H485" s="214"/>
      <c r="I485" s="214"/>
      <c r="J485" s="214"/>
    </row>
    <row r="486">
      <c r="A486" s="214"/>
      <c r="B486" s="213"/>
      <c r="C486" s="213"/>
      <c r="D486" s="214"/>
      <c r="E486" s="214"/>
      <c r="F486" s="214"/>
      <c r="G486" s="213"/>
      <c r="H486" s="214"/>
      <c r="I486" s="214"/>
      <c r="J486" s="214"/>
    </row>
    <row r="487">
      <c r="A487" s="214"/>
      <c r="B487" s="213"/>
      <c r="C487" s="213"/>
      <c r="D487" s="214"/>
      <c r="E487" s="214"/>
      <c r="F487" s="214"/>
      <c r="G487" s="213"/>
      <c r="H487" s="214"/>
      <c r="I487" s="214"/>
      <c r="J487" s="214"/>
    </row>
    <row r="488">
      <c r="A488" s="214"/>
      <c r="B488" s="213"/>
      <c r="C488" s="213"/>
      <c r="D488" s="214"/>
      <c r="E488" s="214"/>
      <c r="F488" s="214"/>
      <c r="G488" s="213"/>
      <c r="H488" s="214"/>
      <c r="I488" s="214"/>
      <c r="J488" s="214"/>
    </row>
    <row r="489">
      <c r="A489" s="214"/>
      <c r="B489" s="213"/>
      <c r="C489" s="213"/>
      <c r="D489" s="214"/>
      <c r="E489" s="214"/>
      <c r="F489" s="214"/>
      <c r="G489" s="213"/>
      <c r="H489" s="214"/>
      <c r="I489" s="214"/>
      <c r="J489" s="214"/>
    </row>
    <row r="490">
      <c r="A490" s="214"/>
      <c r="B490" s="213"/>
      <c r="C490" s="213"/>
      <c r="D490" s="214"/>
      <c r="E490" s="214"/>
      <c r="F490" s="214"/>
      <c r="G490" s="213"/>
      <c r="H490" s="214"/>
      <c r="I490" s="214"/>
      <c r="J490" s="214"/>
    </row>
    <row r="491">
      <c r="A491" s="214"/>
      <c r="B491" s="213"/>
      <c r="C491" s="213"/>
      <c r="D491" s="214"/>
      <c r="E491" s="214"/>
      <c r="F491" s="214"/>
      <c r="G491" s="213"/>
      <c r="H491" s="214"/>
      <c r="I491" s="214"/>
      <c r="J491" s="214"/>
    </row>
    <row r="492">
      <c r="A492" s="214"/>
      <c r="B492" s="213"/>
      <c r="C492" s="213"/>
      <c r="D492" s="214"/>
      <c r="E492" s="214"/>
      <c r="F492" s="214"/>
      <c r="G492" s="213"/>
      <c r="H492" s="214"/>
      <c r="I492" s="214"/>
      <c r="J492" s="214"/>
    </row>
    <row r="493">
      <c r="A493" s="214"/>
      <c r="B493" s="213"/>
      <c r="C493" s="213"/>
      <c r="D493" s="214"/>
      <c r="E493" s="214"/>
      <c r="F493" s="214"/>
      <c r="G493" s="213"/>
      <c r="H493" s="214"/>
      <c r="I493" s="214"/>
      <c r="J493" s="214"/>
    </row>
    <row r="494">
      <c r="A494" s="214"/>
      <c r="B494" s="213"/>
      <c r="C494" s="213"/>
      <c r="D494" s="214"/>
      <c r="E494" s="214"/>
      <c r="F494" s="214"/>
      <c r="G494" s="213"/>
      <c r="H494" s="214"/>
      <c r="I494" s="214"/>
      <c r="J494" s="214"/>
    </row>
    <row r="495">
      <c r="A495" s="214"/>
      <c r="B495" s="213"/>
      <c r="C495" s="213"/>
      <c r="D495" s="214"/>
      <c r="E495" s="214"/>
      <c r="F495" s="214"/>
      <c r="G495" s="213"/>
      <c r="H495" s="214"/>
      <c r="I495" s="214"/>
      <c r="J495" s="214"/>
    </row>
    <row r="496">
      <c r="A496" s="214"/>
      <c r="B496" s="213"/>
      <c r="C496" s="213"/>
      <c r="D496" s="214"/>
      <c r="E496" s="214"/>
      <c r="F496" s="214"/>
      <c r="G496" s="213"/>
      <c r="H496" s="214"/>
      <c r="I496" s="214"/>
      <c r="J496" s="214"/>
    </row>
    <row r="497">
      <c r="A497" s="214"/>
      <c r="B497" s="213"/>
      <c r="C497" s="213"/>
      <c r="D497" s="214"/>
      <c r="E497" s="214"/>
      <c r="F497" s="214"/>
      <c r="G497" s="213"/>
      <c r="H497" s="214"/>
      <c r="I497" s="214"/>
      <c r="J497" s="214"/>
    </row>
    <row r="498">
      <c r="A498" s="214"/>
      <c r="B498" s="213"/>
      <c r="C498" s="213"/>
      <c r="D498" s="214"/>
      <c r="E498" s="214"/>
      <c r="F498" s="214"/>
      <c r="G498" s="213"/>
      <c r="H498" s="214"/>
      <c r="I498" s="214"/>
      <c r="J498" s="214"/>
    </row>
    <row r="499">
      <c r="A499" s="214"/>
      <c r="B499" s="213"/>
      <c r="C499" s="213"/>
      <c r="D499" s="214"/>
      <c r="E499" s="214"/>
      <c r="F499" s="214"/>
      <c r="G499" s="213"/>
      <c r="H499" s="214"/>
      <c r="I499" s="214"/>
      <c r="J499" s="214"/>
    </row>
    <row r="500">
      <c r="A500" s="214"/>
      <c r="B500" s="213"/>
      <c r="C500" s="213"/>
      <c r="D500" s="214"/>
      <c r="E500" s="214"/>
      <c r="F500" s="214"/>
      <c r="G500" s="213"/>
      <c r="H500" s="214"/>
      <c r="I500" s="214"/>
      <c r="J500" s="214"/>
    </row>
    <row r="501">
      <c r="A501" s="214"/>
      <c r="B501" s="213"/>
      <c r="C501" s="213"/>
      <c r="D501" s="214"/>
      <c r="E501" s="214"/>
      <c r="F501" s="214"/>
      <c r="G501" s="213"/>
      <c r="H501" s="214"/>
      <c r="I501" s="214"/>
      <c r="J501" s="214"/>
    </row>
    <row r="502">
      <c r="A502" s="214"/>
      <c r="B502" s="213"/>
      <c r="C502" s="213"/>
      <c r="D502" s="214"/>
      <c r="E502" s="214"/>
      <c r="F502" s="214"/>
      <c r="G502" s="213"/>
      <c r="H502" s="214"/>
      <c r="I502" s="214"/>
      <c r="J502" s="214"/>
    </row>
    <row r="503">
      <c r="A503" s="214"/>
      <c r="B503" s="213"/>
      <c r="C503" s="213"/>
      <c r="D503" s="214"/>
      <c r="E503" s="214"/>
      <c r="F503" s="214"/>
      <c r="G503" s="213"/>
      <c r="H503" s="214"/>
      <c r="I503" s="214"/>
      <c r="J503" s="214"/>
    </row>
    <row r="504">
      <c r="A504" s="214"/>
      <c r="B504" s="213"/>
      <c r="C504" s="213"/>
      <c r="D504" s="214"/>
      <c r="E504" s="214"/>
      <c r="F504" s="214"/>
      <c r="G504" s="213"/>
      <c r="H504" s="214"/>
      <c r="I504" s="214"/>
      <c r="J504" s="214"/>
    </row>
    <row r="505">
      <c r="A505" s="214"/>
      <c r="B505" s="213"/>
      <c r="C505" s="213"/>
      <c r="D505" s="214"/>
      <c r="E505" s="214"/>
      <c r="F505" s="214"/>
      <c r="G505" s="213"/>
      <c r="H505" s="214"/>
      <c r="I505" s="214"/>
      <c r="J505" s="214"/>
    </row>
    <row r="506">
      <c r="A506" s="214"/>
      <c r="B506" s="213"/>
      <c r="C506" s="213"/>
      <c r="D506" s="214"/>
      <c r="E506" s="214"/>
      <c r="F506" s="214"/>
      <c r="G506" s="213"/>
      <c r="H506" s="214"/>
      <c r="I506" s="214"/>
      <c r="J506" s="214"/>
    </row>
    <row r="507">
      <c r="A507" s="214"/>
      <c r="B507" s="213"/>
      <c r="C507" s="213"/>
      <c r="D507" s="214"/>
      <c r="E507" s="214"/>
      <c r="F507" s="214"/>
      <c r="G507" s="213"/>
      <c r="H507" s="214"/>
      <c r="I507" s="214"/>
      <c r="J507" s="214"/>
    </row>
    <row r="508">
      <c r="A508" s="214"/>
      <c r="B508" s="213"/>
      <c r="C508" s="213"/>
      <c r="D508" s="214"/>
      <c r="E508" s="214"/>
      <c r="F508" s="214"/>
      <c r="G508" s="213"/>
      <c r="H508" s="214"/>
      <c r="I508" s="214"/>
      <c r="J508" s="214"/>
    </row>
    <row r="509">
      <c r="A509" s="214"/>
      <c r="B509" s="213"/>
      <c r="C509" s="213"/>
      <c r="D509" s="214"/>
      <c r="E509" s="214"/>
      <c r="F509" s="214"/>
      <c r="G509" s="213"/>
      <c r="H509" s="214"/>
      <c r="I509" s="214"/>
      <c r="J509" s="214"/>
    </row>
    <row r="510">
      <c r="A510" s="214"/>
      <c r="B510" s="213"/>
      <c r="C510" s="213"/>
      <c r="D510" s="214"/>
      <c r="E510" s="214"/>
      <c r="F510" s="214"/>
      <c r="G510" s="213"/>
      <c r="H510" s="214"/>
      <c r="I510" s="214"/>
      <c r="J510" s="214"/>
    </row>
    <row r="511">
      <c r="A511" s="214"/>
      <c r="B511" s="213"/>
      <c r="C511" s="213"/>
      <c r="D511" s="214"/>
      <c r="E511" s="214"/>
      <c r="F511" s="214"/>
      <c r="G511" s="213"/>
      <c r="H511" s="214"/>
      <c r="I511" s="214"/>
      <c r="J511" s="214"/>
    </row>
    <row r="512">
      <c r="A512" s="214"/>
      <c r="B512" s="213"/>
      <c r="C512" s="213"/>
      <c r="D512" s="214"/>
      <c r="E512" s="214"/>
      <c r="F512" s="214"/>
      <c r="G512" s="213"/>
      <c r="H512" s="214"/>
      <c r="I512" s="214"/>
      <c r="J512" s="214"/>
    </row>
    <row r="513">
      <c r="A513" s="214"/>
      <c r="B513" s="213"/>
      <c r="C513" s="213"/>
      <c r="D513" s="214"/>
      <c r="E513" s="214"/>
      <c r="F513" s="214"/>
      <c r="G513" s="213"/>
      <c r="H513" s="214"/>
      <c r="I513" s="214"/>
      <c r="J513" s="214"/>
    </row>
    <row r="514">
      <c r="A514" s="214"/>
      <c r="B514" s="213"/>
      <c r="C514" s="213"/>
      <c r="D514" s="214"/>
      <c r="E514" s="214"/>
      <c r="F514" s="214"/>
      <c r="G514" s="213"/>
      <c r="H514" s="214"/>
      <c r="I514" s="214"/>
      <c r="J514" s="214"/>
    </row>
    <row r="515">
      <c r="A515" s="214"/>
      <c r="B515" s="213"/>
      <c r="C515" s="213"/>
      <c r="D515" s="214"/>
      <c r="E515" s="214"/>
      <c r="F515" s="214"/>
      <c r="G515" s="213"/>
      <c r="H515" s="214"/>
      <c r="I515" s="214"/>
      <c r="J515" s="214"/>
    </row>
    <row r="516">
      <c r="A516" s="214"/>
      <c r="B516" s="213"/>
      <c r="C516" s="213"/>
      <c r="D516" s="214"/>
      <c r="E516" s="214"/>
      <c r="F516" s="214"/>
      <c r="G516" s="213"/>
      <c r="H516" s="214"/>
      <c r="I516" s="214"/>
      <c r="J516" s="214"/>
    </row>
    <row r="517">
      <c r="A517" s="214"/>
      <c r="B517" s="213"/>
      <c r="C517" s="213"/>
      <c r="D517" s="214"/>
      <c r="E517" s="214"/>
      <c r="F517" s="214"/>
      <c r="G517" s="213"/>
      <c r="H517" s="214"/>
      <c r="I517" s="214"/>
      <c r="J517" s="214"/>
    </row>
    <row r="518">
      <c r="A518" s="214"/>
      <c r="B518" s="213"/>
      <c r="C518" s="213"/>
      <c r="D518" s="214"/>
      <c r="E518" s="214"/>
      <c r="F518" s="214"/>
      <c r="G518" s="213"/>
      <c r="H518" s="214"/>
      <c r="I518" s="214"/>
      <c r="J518" s="214"/>
    </row>
    <row r="519">
      <c r="A519" s="214"/>
      <c r="B519" s="213"/>
      <c r="C519" s="213"/>
      <c r="D519" s="214"/>
      <c r="E519" s="214"/>
      <c r="F519" s="214"/>
      <c r="G519" s="213"/>
      <c r="H519" s="214"/>
      <c r="I519" s="214"/>
      <c r="J519" s="214"/>
    </row>
    <row r="520">
      <c r="A520" s="214"/>
      <c r="B520" s="213"/>
      <c r="C520" s="213"/>
      <c r="D520" s="214"/>
      <c r="E520" s="214"/>
      <c r="F520" s="214"/>
      <c r="G520" s="213"/>
      <c r="H520" s="214"/>
      <c r="I520" s="214"/>
      <c r="J520" s="214"/>
    </row>
    <row r="521">
      <c r="A521" s="214"/>
      <c r="B521" s="213"/>
      <c r="C521" s="213"/>
      <c r="D521" s="214"/>
      <c r="E521" s="214"/>
      <c r="F521" s="214"/>
      <c r="G521" s="213"/>
      <c r="H521" s="214"/>
      <c r="I521" s="214"/>
      <c r="J521" s="214"/>
    </row>
    <row r="522">
      <c r="A522" s="214"/>
      <c r="B522" s="213"/>
      <c r="C522" s="213"/>
      <c r="D522" s="214"/>
      <c r="E522" s="214"/>
      <c r="F522" s="214"/>
      <c r="G522" s="213"/>
      <c r="H522" s="214"/>
      <c r="I522" s="214"/>
      <c r="J522" s="214"/>
    </row>
    <row r="523">
      <c r="A523" s="214"/>
      <c r="B523" s="213"/>
      <c r="C523" s="213"/>
      <c r="D523" s="214"/>
      <c r="E523" s="214"/>
      <c r="F523" s="214"/>
      <c r="G523" s="213"/>
      <c r="H523" s="214"/>
      <c r="I523" s="214"/>
      <c r="J523" s="214"/>
    </row>
    <row r="524">
      <c r="A524" s="214"/>
      <c r="B524" s="213"/>
      <c r="C524" s="213"/>
      <c r="D524" s="214"/>
      <c r="E524" s="214"/>
      <c r="F524" s="214"/>
      <c r="G524" s="213"/>
      <c r="H524" s="214"/>
      <c r="I524" s="214"/>
      <c r="J524" s="214"/>
    </row>
    <row r="525">
      <c r="A525" s="214"/>
      <c r="B525" s="213"/>
      <c r="C525" s="213"/>
      <c r="D525" s="214"/>
      <c r="E525" s="214"/>
      <c r="F525" s="214"/>
      <c r="G525" s="213"/>
      <c r="H525" s="214"/>
      <c r="I525" s="214"/>
      <c r="J525" s="214"/>
    </row>
    <row r="526">
      <c r="A526" s="214"/>
      <c r="B526" s="213"/>
      <c r="C526" s="213"/>
      <c r="D526" s="214"/>
      <c r="E526" s="214"/>
      <c r="F526" s="214"/>
      <c r="G526" s="213"/>
      <c r="H526" s="214"/>
      <c r="I526" s="214"/>
      <c r="J526" s="214"/>
    </row>
    <row r="527">
      <c r="A527" s="214"/>
      <c r="B527" s="213"/>
      <c r="C527" s="213"/>
      <c r="D527" s="214"/>
      <c r="E527" s="214"/>
      <c r="F527" s="214"/>
      <c r="G527" s="213"/>
      <c r="H527" s="214"/>
      <c r="I527" s="214"/>
      <c r="J527" s="214"/>
    </row>
    <row r="528">
      <c r="A528" s="214"/>
      <c r="B528" s="213"/>
      <c r="C528" s="213"/>
      <c r="D528" s="214"/>
      <c r="E528" s="214"/>
      <c r="F528" s="214"/>
      <c r="G528" s="213"/>
      <c r="H528" s="214"/>
      <c r="I528" s="214"/>
      <c r="J528" s="214"/>
    </row>
    <row r="529">
      <c r="A529" s="214"/>
      <c r="B529" s="213"/>
      <c r="C529" s="213"/>
      <c r="D529" s="214"/>
      <c r="E529" s="214"/>
      <c r="F529" s="214"/>
      <c r="G529" s="213"/>
      <c r="H529" s="214"/>
      <c r="I529" s="214"/>
      <c r="J529" s="214"/>
    </row>
    <row r="530">
      <c r="A530" s="214"/>
      <c r="B530" s="213"/>
      <c r="C530" s="213"/>
      <c r="D530" s="214"/>
      <c r="E530" s="214"/>
      <c r="F530" s="214"/>
      <c r="G530" s="213"/>
      <c r="H530" s="214"/>
      <c r="I530" s="214"/>
      <c r="J530" s="214"/>
    </row>
    <row r="531">
      <c r="A531" s="214"/>
      <c r="B531" s="213"/>
      <c r="C531" s="213"/>
      <c r="D531" s="214"/>
      <c r="E531" s="214"/>
      <c r="F531" s="214"/>
      <c r="G531" s="213"/>
      <c r="H531" s="214"/>
      <c r="I531" s="214"/>
      <c r="J531" s="214"/>
    </row>
    <row r="532">
      <c r="A532" s="214"/>
      <c r="B532" s="213"/>
      <c r="C532" s="213"/>
      <c r="D532" s="214"/>
      <c r="E532" s="214"/>
      <c r="F532" s="214"/>
      <c r="G532" s="213"/>
      <c r="H532" s="214"/>
      <c r="I532" s="214"/>
      <c r="J532" s="214"/>
    </row>
    <row r="533">
      <c r="A533" s="214"/>
      <c r="B533" s="213"/>
      <c r="C533" s="213"/>
      <c r="D533" s="214"/>
      <c r="E533" s="214"/>
      <c r="F533" s="214"/>
      <c r="G533" s="213"/>
      <c r="H533" s="214"/>
      <c r="I533" s="214"/>
      <c r="J533" s="214"/>
    </row>
    <row r="534">
      <c r="A534" s="214"/>
      <c r="B534" s="213"/>
      <c r="C534" s="213"/>
      <c r="D534" s="214"/>
      <c r="E534" s="214"/>
      <c r="F534" s="214"/>
      <c r="G534" s="213"/>
      <c r="H534" s="214"/>
      <c r="I534" s="214"/>
      <c r="J534" s="214"/>
    </row>
    <row r="535">
      <c r="A535" s="214"/>
      <c r="B535" s="213"/>
      <c r="C535" s="213"/>
      <c r="D535" s="214"/>
      <c r="E535" s="214"/>
      <c r="F535" s="214"/>
      <c r="G535" s="213"/>
      <c r="H535" s="214"/>
      <c r="I535" s="214"/>
      <c r="J535" s="214"/>
    </row>
    <row r="536">
      <c r="A536" s="214"/>
      <c r="B536" s="213"/>
      <c r="C536" s="213"/>
      <c r="D536" s="214"/>
      <c r="E536" s="214"/>
      <c r="F536" s="214"/>
      <c r="G536" s="213"/>
      <c r="H536" s="214"/>
      <c r="I536" s="214"/>
      <c r="J536" s="214"/>
    </row>
    <row r="537">
      <c r="A537" s="214"/>
      <c r="B537" s="213"/>
      <c r="C537" s="213"/>
      <c r="D537" s="214"/>
      <c r="E537" s="214"/>
      <c r="F537" s="214"/>
      <c r="G537" s="213"/>
      <c r="H537" s="214"/>
      <c r="I537" s="214"/>
      <c r="J537" s="214"/>
    </row>
    <row r="538">
      <c r="A538" s="214"/>
      <c r="B538" s="213"/>
      <c r="C538" s="213"/>
      <c r="D538" s="214"/>
      <c r="E538" s="214"/>
      <c r="F538" s="214"/>
      <c r="G538" s="213"/>
      <c r="H538" s="214"/>
      <c r="I538" s="214"/>
      <c r="J538" s="214"/>
    </row>
    <row r="539">
      <c r="A539" s="214"/>
      <c r="B539" s="213"/>
      <c r="C539" s="213"/>
      <c r="D539" s="214"/>
      <c r="E539" s="214"/>
      <c r="F539" s="214"/>
      <c r="G539" s="213"/>
      <c r="H539" s="214"/>
      <c r="I539" s="214"/>
      <c r="J539" s="214"/>
    </row>
    <row r="540">
      <c r="A540" s="214"/>
      <c r="B540" s="213"/>
      <c r="C540" s="213"/>
      <c r="D540" s="214"/>
      <c r="E540" s="214"/>
      <c r="F540" s="214"/>
      <c r="G540" s="213"/>
      <c r="H540" s="214"/>
      <c r="I540" s="214"/>
      <c r="J540" s="214"/>
    </row>
    <row r="541">
      <c r="A541" s="214"/>
      <c r="B541" s="213"/>
      <c r="C541" s="213"/>
      <c r="D541" s="214"/>
      <c r="E541" s="214"/>
      <c r="F541" s="214"/>
      <c r="G541" s="213"/>
      <c r="H541" s="214"/>
      <c r="I541" s="214"/>
      <c r="J541" s="214"/>
    </row>
    <row r="542">
      <c r="A542" s="214"/>
      <c r="B542" s="213"/>
      <c r="C542" s="213"/>
      <c r="D542" s="214"/>
      <c r="E542" s="214"/>
      <c r="F542" s="214"/>
      <c r="G542" s="213"/>
      <c r="H542" s="214"/>
      <c r="I542" s="214"/>
      <c r="J542" s="214"/>
    </row>
    <row r="543">
      <c r="A543" s="214"/>
      <c r="B543" s="213"/>
      <c r="C543" s="213"/>
      <c r="D543" s="214"/>
      <c r="E543" s="214"/>
      <c r="F543" s="214"/>
      <c r="G543" s="213"/>
      <c r="H543" s="214"/>
      <c r="I543" s="214"/>
      <c r="J543" s="214"/>
    </row>
    <row r="544">
      <c r="A544" s="214"/>
      <c r="B544" s="213"/>
      <c r="C544" s="213"/>
      <c r="D544" s="214"/>
      <c r="E544" s="214"/>
      <c r="F544" s="214"/>
      <c r="G544" s="213"/>
      <c r="H544" s="214"/>
      <c r="I544" s="214"/>
      <c r="J544" s="214"/>
    </row>
    <row r="545">
      <c r="A545" s="214"/>
      <c r="B545" s="213"/>
      <c r="C545" s="213"/>
      <c r="D545" s="214"/>
      <c r="E545" s="214"/>
      <c r="F545" s="214"/>
      <c r="G545" s="213"/>
      <c r="H545" s="214"/>
      <c r="I545" s="214"/>
      <c r="J545" s="214"/>
    </row>
    <row r="546">
      <c r="A546" s="214"/>
      <c r="B546" s="213"/>
      <c r="C546" s="213"/>
      <c r="D546" s="214"/>
      <c r="E546" s="214"/>
      <c r="F546" s="214"/>
      <c r="G546" s="213"/>
      <c r="H546" s="214"/>
      <c r="I546" s="214"/>
      <c r="J546" s="214"/>
    </row>
    <row r="547">
      <c r="A547" s="214"/>
      <c r="B547" s="213"/>
      <c r="C547" s="213"/>
      <c r="D547" s="214"/>
      <c r="E547" s="214"/>
      <c r="F547" s="214"/>
      <c r="G547" s="213"/>
      <c r="H547" s="214"/>
      <c r="I547" s="214"/>
      <c r="J547" s="214"/>
    </row>
    <row r="548">
      <c r="A548" s="214"/>
      <c r="B548" s="213"/>
      <c r="C548" s="213"/>
      <c r="D548" s="214"/>
      <c r="E548" s="214"/>
      <c r="F548" s="214"/>
      <c r="G548" s="213"/>
      <c r="H548" s="214"/>
      <c r="I548" s="214"/>
      <c r="J548" s="214"/>
    </row>
    <row r="549">
      <c r="A549" s="214"/>
      <c r="B549" s="213"/>
      <c r="C549" s="213"/>
      <c r="D549" s="214"/>
      <c r="E549" s="214"/>
      <c r="F549" s="214"/>
      <c r="G549" s="213"/>
      <c r="H549" s="214"/>
      <c r="I549" s="214"/>
      <c r="J549" s="214"/>
    </row>
    <row r="550">
      <c r="A550" s="214"/>
      <c r="B550" s="213"/>
      <c r="C550" s="213"/>
      <c r="D550" s="214"/>
      <c r="E550" s="214"/>
      <c r="F550" s="214"/>
      <c r="G550" s="213"/>
      <c r="H550" s="214"/>
      <c r="I550" s="214"/>
      <c r="J550" s="214"/>
    </row>
    <row r="551">
      <c r="A551" s="214"/>
      <c r="B551" s="213"/>
      <c r="C551" s="213"/>
      <c r="D551" s="214"/>
      <c r="E551" s="214"/>
      <c r="F551" s="214"/>
      <c r="G551" s="213"/>
      <c r="H551" s="214"/>
      <c r="I551" s="214"/>
      <c r="J551" s="214"/>
    </row>
    <row r="552">
      <c r="A552" s="214"/>
      <c r="B552" s="213"/>
      <c r="C552" s="213"/>
      <c r="D552" s="214"/>
      <c r="E552" s="214"/>
      <c r="F552" s="214"/>
      <c r="G552" s="213"/>
      <c r="H552" s="214"/>
      <c r="I552" s="214"/>
      <c r="J552" s="214"/>
    </row>
    <row r="553">
      <c r="A553" s="214"/>
      <c r="B553" s="213"/>
      <c r="C553" s="213"/>
      <c r="D553" s="214"/>
      <c r="E553" s="214"/>
      <c r="F553" s="214"/>
      <c r="G553" s="213"/>
      <c r="H553" s="214"/>
      <c r="I553" s="214"/>
      <c r="J553" s="214"/>
    </row>
    <row r="554">
      <c r="A554" s="214"/>
      <c r="B554" s="213"/>
      <c r="C554" s="213"/>
      <c r="D554" s="214"/>
      <c r="E554" s="214"/>
      <c r="F554" s="214"/>
      <c r="G554" s="213"/>
      <c r="H554" s="214"/>
      <c r="I554" s="214"/>
      <c r="J554" s="214"/>
    </row>
    <row r="555">
      <c r="A555" s="214"/>
      <c r="B555" s="213"/>
      <c r="C555" s="213"/>
      <c r="D555" s="214"/>
      <c r="E555" s="214"/>
      <c r="F555" s="214"/>
      <c r="G555" s="213"/>
      <c r="H555" s="214"/>
      <c r="I555" s="214"/>
      <c r="J555" s="214"/>
    </row>
    <row r="556">
      <c r="A556" s="214"/>
      <c r="B556" s="213"/>
      <c r="C556" s="213"/>
      <c r="D556" s="214"/>
      <c r="E556" s="214"/>
      <c r="F556" s="214"/>
      <c r="G556" s="213"/>
      <c r="H556" s="214"/>
      <c r="I556" s="214"/>
      <c r="J556" s="214"/>
    </row>
    <row r="557">
      <c r="A557" s="214"/>
      <c r="B557" s="213"/>
      <c r="C557" s="213"/>
      <c r="D557" s="214"/>
      <c r="E557" s="214"/>
      <c r="F557" s="214"/>
      <c r="G557" s="213"/>
      <c r="H557" s="214"/>
      <c r="I557" s="214"/>
      <c r="J557" s="214"/>
    </row>
    <row r="558">
      <c r="A558" s="214"/>
      <c r="B558" s="213"/>
      <c r="C558" s="213"/>
      <c r="D558" s="214"/>
      <c r="E558" s="214"/>
      <c r="F558" s="214"/>
      <c r="G558" s="213"/>
      <c r="H558" s="214"/>
      <c r="I558" s="214"/>
      <c r="J558" s="214"/>
    </row>
    <row r="559">
      <c r="A559" s="214"/>
      <c r="B559" s="213"/>
      <c r="C559" s="213"/>
      <c r="D559" s="214"/>
      <c r="E559" s="214"/>
      <c r="F559" s="214"/>
      <c r="G559" s="213"/>
      <c r="H559" s="214"/>
      <c r="I559" s="214"/>
      <c r="J559" s="214"/>
    </row>
    <row r="560">
      <c r="A560" s="214"/>
      <c r="B560" s="213"/>
      <c r="C560" s="213"/>
      <c r="D560" s="214"/>
      <c r="E560" s="214"/>
      <c r="F560" s="214"/>
      <c r="G560" s="213"/>
      <c r="H560" s="214"/>
      <c r="I560" s="214"/>
      <c r="J560" s="214"/>
    </row>
    <row r="561">
      <c r="A561" s="214"/>
      <c r="B561" s="213"/>
      <c r="C561" s="213"/>
      <c r="D561" s="214"/>
      <c r="E561" s="214"/>
      <c r="F561" s="214"/>
      <c r="G561" s="213"/>
      <c r="H561" s="214"/>
      <c r="I561" s="214"/>
      <c r="J561" s="214"/>
    </row>
    <row r="562">
      <c r="A562" s="214"/>
      <c r="B562" s="213"/>
      <c r="C562" s="213"/>
      <c r="D562" s="214"/>
      <c r="E562" s="214"/>
      <c r="F562" s="214"/>
      <c r="G562" s="213"/>
      <c r="H562" s="214"/>
      <c r="I562" s="214"/>
      <c r="J562" s="214"/>
    </row>
    <row r="563">
      <c r="A563" s="214"/>
      <c r="B563" s="213"/>
      <c r="C563" s="213"/>
      <c r="D563" s="214"/>
      <c r="E563" s="214"/>
      <c r="F563" s="214"/>
      <c r="G563" s="213"/>
      <c r="H563" s="214"/>
      <c r="I563" s="214"/>
      <c r="J563" s="214"/>
    </row>
    <row r="564">
      <c r="A564" s="214"/>
      <c r="B564" s="213"/>
      <c r="C564" s="213"/>
      <c r="D564" s="214"/>
      <c r="E564" s="214"/>
      <c r="F564" s="214"/>
      <c r="G564" s="213"/>
      <c r="H564" s="214"/>
      <c r="I564" s="214"/>
      <c r="J564" s="214"/>
    </row>
    <row r="565">
      <c r="A565" s="214"/>
      <c r="B565" s="213"/>
      <c r="C565" s="213"/>
      <c r="D565" s="214"/>
      <c r="E565" s="214"/>
      <c r="F565" s="214"/>
      <c r="G565" s="213"/>
      <c r="H565" s="214"/>
      <c r="I565" s="214"/>
      <c r="J565" s="214"/>
    </row>
    <row r="566">
      <c r="A566" s="214"/>
      <c r="B566" s="213"/>
      <c r="C566" s="213"/>
      <c r="D566" s="214"/>
      <c r="E566" s="214"/>
      <c r="F566" s="214"/>
      <c r="G566" s="213"/>
      <c r="H566" s="214"/>
      <c r="I566" s="214"/>
      <c r="J566" s="214"/>
    </row>
    <row r="567">
      <c r="A567" s="214"/>
      <c r="B567" s="213"/>
      <c r="C567" s="213"/>
      <c r="D567" s="214"/>
      <c r="E567" s="214"/>
      <c r="F567" s="214"/>
      <c r="G567" s="213"/>
      <c r="H567" s="214"/>
      <c r="I567" s="214"/>
      <c r="J567" s="214"/>
    </row>
    <row r="568">
      <c r="A568" s="214"/>
      <c r="B568" s="213"/>
      <c r="C568" s="213"/>
      <c r="D568" s="214"/>
      <c r="E568" s="214"/>
      <c r="F568" s="214"/>
      <c r="G568" s="213"/>
      <c r="H568" s="214"/>
      <c r="I568" s="214"/>
      <c r="J568" s="214"/>
    </row>
    <row r="569">
      <c r="A569" s="214"/>
      <c r="B569" s="213"/>
      <c r="C569" s="213"/>
      <c r="D569" s="214"/>
      <c r="E569" s="214"/>
      <c r="F569" s="214"/>
      <c r="G569" s="213"/>
      <c r="H569" s="214"/>
      <c r="I569" s="214"/>
      <c r="J569" s="214"/>
    </row>
    <row r="570">
      <c r="A570" s="214"/>
      <c r="B570" s="213"/>
      <c r="C570" s="213"/>
      <c r="D570" s="214"/>
      <c r="E570" s="214"/>
      <c r="F570" s="214"/>
      <c r="G570" s="213"/>
      <c r="H570" s="214"/>
      <c r="I570" s="214"/>
      <c r="J570" s="214"/>
    </row>
    <row r="571">
      <c r="A571" s="214"/>
      <c r="B571" s="213"/>
      <c r="C571" s="213"/>
      <c r="D571" s="214"/>
      <c r="E571" s="214"/>
      <c r="F571" s="214"/>
      <c r="G571" s="213"/>
      <c r="H571" s="214"/>
      <c r="I571" s="214"/>
      <c r="J571" s="214"/>
    </row>
    <row r="572">
      <c r="A572" s="214"/>
      <c r="B572" s="213"/>
      <c r="C572" s="213"/>
      <c r="D572" s="214"/>
      <c r="E572" s="214"/>
      <c r="F572" s="214"/>
      <c r="G572" s="213"/>
      <c r="H572" s="214"/>
      <c r="I572" s="214"/>
      <c r="J572" s="214"/>
    </row>
    <row r="573">
      <c r="A573" s="214"/>
      <c r="B573" s="213"/>
      <c r="C573" s="213"/>
      <c r="D573" s="214"/>
      <c r="E573" s="214"/>
      <c r="F573" s="214"/>
      <c r="G573" s="213"/>
      <c r="H573" s="214"/>
      <c r="I573" s="214"/>
      <c r="J573" s="214"/>
    </row>
    <row r="574">
      <c r="A574" s="214"/>
      <c r="B574" s="213"/>
      <c r="C574" s="213"/>
      <c r="D574" s="214"/>
      <c r="E574" s="214"/>
      <c r="F574" s="214"/>
      <c r="G574" s="213"/>
      <c r="H574" s="214"/>
      <c r="I574" s="214"/>
      <c r="J574" s="214"/>
    </row>
    <row r="575">
      <c r="A575" s="214"/>
      <c r="B575" s="213"/>
      <c r="C575" s="213"/>
      <c r="D575" s="214"/>
      <c r="E575" s="214"/>
      <c r="F575" s="214"/>
      <c r="G575" s="213"/>
      <c r="H575" s="214"/>
      <c r="I575" s="214"/>
      <c r="J575" s="214"/>
    </row>
    <row r="576">
      <c r="A576" s="214"/>
      <c r="B576" s="213"/>
      <c r="C576" s="213"/>
      <c r="D576" s="214"/>
      <c r="E576" s="214"/>
      <c r="F576" s="214"/>
      <c r="G576" s="213"/>
      <c r="H576" s="214"/>
      <c r="I576" s="214"/>
      <c r="J576" s="214"/>
    </row>
    <row r="577">
      <c r="A577" s="214"/>
      <c r="B577" s="213"/>
      <c r="C577" s="213"/>
      <c r="D577" s="214"/>
      <c r="E577" s="214"/>
      <c r="F577" s="214"/>
      <c r="G577" s="213"/>
      <c r="H577" s="214"/>
      <c r="I577" s="214"/>
      <c r="J577" s="214"/>
    </row>
    <row r="578">
      <c r="A578" s="214"/>
      <c r="B578" s="213"/>
      <c r="C578" s="213"/>
      <c r="D578" s="214"/>
      <c r="E578" s="214"/>
      <c r="F578" s="214"/>
      <c r="G578" s="213"/>
      <c r="H578" s="214"/>
      <c r="I578" s="214"/>
      <c r="J578" s="214"/>
    </row>
    <row r="579">
      <c r="A579" s="214"/>
      <c r="B579" s="213"/>
      <c r="C579" s="213"/>
      <c r="D579" s="214"/>
      <c r="E579" s="214"/>
      <c r="F579" s="214"/>
      <c r="G579" s="213"/>
      <c r="H579" s="214"/>
      <c r="I579" s="214"/>
      <c r="J579" s="214"/>
    </row>
    <row r="580">
      <c r="A580" s="214"/>
      <c r="B580" s="213"/>
      <c r="C580" s="213"/>
      <c r="D580" s="214"/>
      <c r="E580" s="214"/>
      <c r="F580" s="214"/>
      <c r="G580" s="213"/>
      <c r="H580" s="214"/>
      <c r="I580" s="214"/>
      <c r="J580" s="214"/>
    </row>
    <row r="581">
      <c r="A581" s="214"/>
      <c r="B581" s="213"/>
      <c r="C581" s="213"/>
      <c r="D581" s="214"/>
      <c r="E581" s="214"/>
      <c r="F581" s="214"/>
      <c r="G581" s="213"/>
      <c r="H581" s="214"/>
      <c r="I581" s="214"/>
      <c r="J581" s="214"/>
    </row>
    <row r="582">
      <c r="A582" s="214"/>
      <c r="B582" s="213"/>
      <c r="C582" s="213"/>
      <c r="D582" s="214"/>
      <c r="E582" s="214"/>
      <c r="F582" s="214"/>
      <c r="G582" s="213"/>
      <c r="H582" s="214"/>
      <c r="I582" s="214"/>
      <c r="J582" s="214"/>
    </row>
    <row r="583">
      <c r="A583" s="214"/>
      <c r="B583" s="213"/>
      <c r="C583" s="213"/>
      <c r="D583" s="214"/>
      <c r="E583" s="214"/>
      <c r="F583" s="214"/>
      <c r="G583" s="213"/>
      <c r="H583" s="214"/>
      <c r="I583" s="214"/>
      <c r="J583" s="214"/>
    </row>
    <row r="584">
      <c r="A584" s="214"/>
      <c r="B584" s="213"/>
      <c r="C584" s="213"/>
      <c r="D584" s="214"/>
      <c r="E584" s="214"/>
      <c r="F584" s="214"/>
      <c r="G584" s="213"/>
      <c r="H584" s="214"/>
      <c r="I584" s="214"/>
      <c r="J584" s="214"/>
    </row>
    <row r="585">
      <c r="A585" s="214"/>
      <c r="B585" s="213"/>
      <c r="C585" s="213"/>
      <c r="D585" s="214"/>
      <c r="E585" s="214"/>
      <c r="F585" s="214"/>
      <c r="G585" s="213"/>
      <c r="H585" s="214"/>
      <c r="I585" s="214"/>
      <c r="J585" s="214"/>
    </row>
    <row r="586">
      <c r="A586" s="214"/>
      <c r="B586" s="213"/>
      <c r="C586" s="213"/>
      <c r="D586" s="214"/>
      <c r="E586" s="214"/>
      <c r="F586" s="214"/>
      <c r="G586" s="213"/>
      <c r="H586" s="214"/>
      <c r="I586" s="214"/>
      <c r="J586" s="214"/>
    </row>
    <row r="587">
      <c r="A587" s="214"/>
      <c r="B587" s="213"/>
      <c r="C587" s="213"/>
      <c r="D587" s="214"/>
      <c r="E587" s="214"/>
      <c r="F587" s="214"/>
      <c r="G587" s="213"/>
      <c r="H587" s="214"/>
      <c r="I587" s="214"/>
      <c r="J587" s="214"/>
    </row>
    <row r="588">
      <c r="A588" s="214"/>
      <c r="B588" s="213"/>
      <c r="C588" s="213"/>
      <c r="D588" s="214"/>
      <c r="E588" s="214"/>
      <c r="F588" s="214"/>
      <c r="G588" s="213"/>
      <c r="H588" s="214"/>
      <c r="I588" s="214"/>
      <c r="J588" s="214"/>
    </row>
    <row r="589">
      <c r="A589" s="214"/>
      <c r="B589" s="213"/>
      <c r="C589" s="213"/>
      <c r="D589" s="214"/>
      <c r="E589" s="214"/>
      <c r="F589" s="214"/>
      <c r="G589" s="213"/>
      <c r="H589" s="214"/>
      <c r="I589" s="214"/>
      <c r="J589" s="214"/>
    </row>
    <row r="590">
      <c r="A590" s="214"/>
      <c r="B590" s="213"/>
      <c r="C590" s="213"/>
      <c r="D590" s="214"/>
      <c r="E590" s="214"/>
      <c r="F590" s="214"/>
      <c r="G590" s="213"/>
      <c r="H590" s="214"/>
      <c r="I590" s="214"/>
      <c r="J590" s="214"/>
    </row>
    <row r="591">
      <c r="A591" s="214"/>
      <c r="B591" s="213"/>
      <c r="C591" s="213"/>
      <c r="D591" s="214"/>
      <c r="E591" s="214"/>
      <c r="F591" s="214"/>
      <c r="G591" s="213"/>
      <c r="H591" s="214"/>
      <c r="I591" s="214"/>
      <c r="J591" s="214"/>
    </row>
    <row r="592">
      <c r="A592" s="214"/>
      <c r="B592" s="213"/>
      <c r="C592" s="213"/>
      <c r="D592" s="214"/>
      <c r="E592" s="214"/>
      <c r="F592" s="214"/>
      <c r="G592" s="213"/>
      <c r="H592" s="214"/>
      <c r="I592" s="214"/>
      <c r="J592" s="214"/>
    </row>
    <row r="593">
      <c r="A593" s="214"/>
      <c r="B593" s="213"/>
      <c r="C593" s="213"/>
      <c r="D593" s="214"/>
      <c r="E593" s="214"/>
      <c r="F593" s="214"/>
      <c r="G593" s="213"/>
      <c r="H593" s="214"/>
      <c r="I593" s="214"/>
      <c r="J593" s="214"/>
    </row>
    <row r="594">
      <c r="A594" s="214"/>
      <c r="B594" s="213"/>
      <c r="C594" s="213"/>
      <c r="D594" s="214"/>
      <c r="E594" s="214"/>
      <c r="F594" s="214"/>
      <c r="G594" s="213"/>
      <c r="H594" s="214"/>
      <c r="I594" s="214"/>
      <c r="J594" s="214"/>
    </row>
    <row r="595">
      <c r="A595" s="214"/>
      <c r="B595" s="213"/>
      <c r="C595" s="213"/>
      <c r="D595" s="214"/>
      <c r="E595" s="214"/>
      <c r="F595" s="214"/>
      <c r="G595" s="213"/>
      <c r="H595" s="214"/>
      <c r="I595" s="214"/>
      <c r="J595" s="214"/>
    </row>
    <row r="596">
      <c r="A596" s="214"/>
      <c r="B596" s="213"/>
      <c r="C596" s="213"/>
      <c r="D596" s="214"/>
      <c r="E596" s="214"/>
      <c r="F596" s="214"/>
      <c r="G596" s="213"/>
      <c r="H596" s="214"/>
      <c r="I596" s="214"/>
      <c r="J596" s="214"/>
    </row>
    <row r="597">
      <c r="A597" s="214"/>
      <c r="B597" s="213"/>
      <c r="C597" s="213"/>
      <c r="D597" s="214"/>
      <c r="E597" s="214"/>
      <c r="F597" s="214"/>
      <c r="G597" s="213"/>
      <c r="H597" s="214"/>
      <c r="I597" s="214"/>
      <c r="J597" s="214"/>
    </row>
    <row r="598">
      <c r="A598" s="214"/>
      <c r="B598" s="213"/>
      <c r="C598" s="213"/>
      <c r="D598" s="214"/>
      <c r="E598" s="214"/>
      <c r="F598" s="214"/>
      <c r="G598" s="213"/>
      <c r="H598" s="214"/>
      <c r="I598" s="214"/>
      <c r="J598" s="214"/>
    </row>
    <row r="599">
      <c r="A599" s="214"/>
      <c r="B599" s="213"/>
      <c r="C599" s="213"/>
      <c r="D599" s="214"/>
      <c r="E599" s="214"/>
      <c r="F599" s="214"/>
      <c r="G599" s="213"/>
      <c r="H599" s="214"/>
      <c r="I599" s="214"/>
      <c r="J599" s="214"/>
    </row>
    <row r="600">
      <c r="A600" s="214"/>
      <c r="B600" s="213"/>
      <c r="C600" s="213"/>
      <c r="D600" s="214"/>
      <c r="E600" s="214"/>
      <c r="F600" s="214"/>
      <c r="G600" s="213"/>
      <c r="H600" s="214"/>
      <c r="I600" s="214"/>
      <c r="J600" s="214"/>
    </row>
    <row r="601">
      <c r="A601" s="214"/>
      <c r="B601" s="213"/>
      <c r="C601" s="213"/>
      <c r="D601" s="214"/>
      <c r="E601" s="214"/>
      <c r="F601" s="214"/>
      <c r="G601" s="213"/>
      <c r="H601" s="214"/>
      <c r="I601" s="214"/>
      <c r="J601" s="214"/>
    </row>
    <row r="602">
      <c r="A602" s="214"/>
      <c r="B602" s="213"/>
      <c r="C602" s="213"/>
      <c r="D602" s="214"/>
      <c r="E602" s="214"/>
      <c r="F602" s="214"/>
      <c r="G602" s="213"/>
      <c r="H602" s="214"/>
      <c r="I602" s="214"/>
      <c r="J602" s="214"/>
    </row>
    <row r="603">
      <c r="A603" s="214"/>
      <c r="B603" s="213"/>
      <c r="C603" s="213"/>
      <c r="D603" s="214"/>
      <c r="E603" s="214"/>
      <c r="F603" s="214"/>
      <c r="G603" s="213"/>
      <c r="H603" s="214"/>
      <c r="I603" s="214"/>
      <c r="J603" s="214"/>
    </row>
    <row r="604">
      <c r="A604" s="214"/>
      <c r="B604" s="213"/>
      <c r="C604" s="213"/>
      <c r="D604" s="214"/>
      <c r="E604" s="214"/>
      <c r="F604" s="214"/>
      <c r="G604" s="213"/>
      <c r="H604" s="214"/>
      <c r="I604" s="214"/>
      <c r="J604" s="214"/>
    </row>
    <row r="605">
      <c r="A605" s="214"/>
      <c r="B605" s="213"/>
      <c r="C605" s="213"/>
      <c r="D605" s="214"/>
      <c r="E605" s="214"/>
      <c r="F605" s="214"/>
      <c r="G605" s="213"/>
      <c r="H605" s="214"/>
      <c r="I605" s="214"/>
      <c r="J605" s="214"/>
    </row>
    <row r="606">
      <c r="A606" s="214"/>
      <c r="B606" s="213"/>
      <c r="C606" s="213"/>
      <c r="D606" s="214"/>
      <c r="E606" s="214"/>
      <c r="F606" s="214"/>
      <c r="G606" s="213"/>
      <c r="H606" s="214"/>
      <c r="I606" s="214"/>
      <c r="J606" s="214"/>
    </row>
    <row r="607">
      <c r="A607" s="214"/>
      <c r="B607" s="213"/>
      <c r="C607" s="213"/>
      <c r="D607" s="214"/>
      <c r="E607" s="214"/>
      <c r="F607" s="214"/>
      <c r="G607" s="213"/>
      <c r="H607" s="214"/>
      <c r="I607" s="214"/>
      <c r="J607" s="214"/>
    </row>
    <row r="608">
      <c r="A608" s="214"/>
      <c r="B608" s="213"/>
      <c r="C608" s="213"/>
      <c r="D608" s="214"/>
      <c r="E608" s="214"/>
      <c r="F608" s="214"/>
      <c r="G608" s="213"/>
      <c r="H608" s="214"/>
      <c r="I608" s="214"/>
      <c r="J608" s="214"/>
    </row>
    <row r="609">
      <c r="A609" s="214"/>
      <c r="B609" s="213"/>
      <c r="C609" s="213"/>
      <c r="D609" s="214"/>
      <c r="E609" s="214"/>
      <c r="F609" s="214"/>
      <c r="G609" s="213"/>
      <c r="H609" s="214"/>
      <c r="I609" s="214"/>
      <c r="J609" s="214"/>
    </row>
    <row r="610">
      <c r="A610" s="214"/>
      <c r="B610" s="213"/>
      <c r="C610" s="213"/>
      <c r="D610" s="214"/>
      <c r="E610" s="214"/>
      <c r="F610" s="214"/>
      <c r="G610" s="213"/>
      <c r="H610" s="214"/>
      <c r="I610" s="214"/>
      <c r="J610" s="214"/>
    </row>
    <row r="611">
      <c r="A611" s="214"/>
      <c r="B611" s="213"/>
      <c r="C611" s="213"/>
      <c r="D611" s="214"/>
      <c r="E611" s="214"/>
      <c r="F611" s="214"/>
      <c r="G611" s="213"/>
      <c r="H611" s="214"/>
      <c r="I611" s="214"/>
      <c r="J611" s="214"/>
    </row>
    <row r="612">
      <c r="A612" s="214"/>
      <c r="B612" s="213"/>
      <c r="C612" s="213"/>
      <c r="D612" s="214"/>
      <c r="E612" s="214"/>
      <c r="F612" s="214"/>
      <c r="G612" s="213"/>
      <c r="H612" s="214"/>
      <c r="I612" s="214"/>
      <c r="J612" s="214"/>
    </row>
    <row r="613">
      <c r="A613" s="214"/>
      <c r="B613" s="213"/>
      <c r="C613" s="213"/>
      <c r="D613" s="214"/>
      <c r="E613" s="214"/>
      <c r="F613" s="214"/>
      <c r="G613" s="213"/>
      <c r="H613" s="214"/>
      <c r="I613" s="214"/>
      <c r="J613" s="214"/>
    </row>
    <row r="614">
      <c r="A614" s="214"/>
      <c r="B614" s="213"/>
      <c r="C614" s="213"/>
      <c r="D614" s="214"/>
      <c r="E614" s="214"/>
      <c r="F614" s="214"/>
      <c r="G614" s="213"/>
      <c r="H614" s="214"/>
      <c r="I614" s="214"/>
      <c r="J614" s="214"/>
    </row>
    <row r="615">
      <c r="A615" s="214"/>
      <c r="B615" s="213"/>
      <c r="C615" s="213"/>
      <c r="D615" s="214"/>
      <c r="E615" s="214"/>
      <c r="F615" s="214"/>
      <c r="G615" s="213"/>
      <c r="H615" s="214"/>
      <c r="I615" s="214"/>
      <c r="J615" s="214"/>
    </row>
    <row r="616">
      <c r="A616" s="214"/>
      <c r="B616" s="213"/>
      <c r="C616" s="213"/>
      <c r="D616" s="214"/>
      <c r="E616" s="214"/>
      <c r="F616" s="214"/>
      <c r="G616" s="213"/>
      <c r="H616" s="214"/>
      <c r="I616" s="214"/>
      <c r="J616" s="214"/>
    </row>
    <row r="617">
      <c r="A617" s="214"/>
      <c r="B617" s="213"/>
      <c r="C617" s="213"/>
      <c r="D617" s="214"/>
      <c r="E617" s="214"/>
      <c r="F617" s="214"/>
      <c r="G617" s="213"/>
      <c r="H617" s="214"/>
      <c r="I617" s="214"/>
      <c r="J617" s="214"/>
    </row>
    <row r="618">
      <c r="A618" s="214"/>
      <c r="B618" s="213"/>
      <c r="C618" s="213"/>
      <c r="D618" s="214"/>
      <c r="E618" s="214"/>
      <c r="F618" s="214"/>
      <c r="G618" s="213"/>
      <c r="H618" s="214"/>
      <c r="I618" s="214"/>
      <c r="J618" s="214"/>
    </row>
    <row r="619">
      <c r="A619" s="214"/>
      <c r="B619" s="213"/>
      <c r="C619" s="213"/>
      <c r="D619" s="214"/>
      <c r="E619" s="214"/>
      <c r="F619" s="214"/>
      <c r="G619" s="213"/>
      <c r="H619" s="214"/>
      <c r="I619" s="214"/>
      <c r="J619" s="214"/>
    </row>
    <row r="620">
      <c r="A620" s="214"/>
      <c r="B620" s="213"/>
      <c r="C620" s="213"/>
      <c r="D620" s="214"/>
      <c r="E620" s="214"/>
      <c r="F620" s="214"/>
      <c r="G620" s="213"/>
      <c r="H620" s="214"/>
      <c r="I620" s="214"/>
      <c r="J620" s="214"/>
    </row>
    <row r="621">
      <c r="A621" s="214"/>
      <c r="B621" s="213"/>
      <c r="C621" s="213"/>
      <c r="D621" s="214"/>
      <c r="E621" s="214"/>
      <c r="F621" s="214"/>
      <c r="G621" s="213"/>
      <c r="H621" s="214"/>
      <c r="I621" s="214"/>
      <c r="J621" s="214"/>
    </row>
    <row r="622">
      <c r="A622" s="214"/>
      <c r="B622" s="213"/>
      <c r="C622" s="213"/>
      <c r="D622" s="214"/>
      <c r="E622" s="214"/>
      <c r="F622" s="214"/>
      <c r="G622" s="213"/>
      <c r="H622" s="214"/>
      <c r="I622" s="214"/>
      <c r="J622" s="214"/>
    </row>
    <row r="623">
      <c r="A623" s="214"/>
      <c r="B623" s="213"/>
      <c r="C623" s="213"/>
      <c r="D623" s="214"/>
      <c r="E623" s="214"/>
      <c r="F623" s="214"/>
      <c r="G623" s="213"/>
      <c r="H623" s="214"/>
      <c r="I623" s="214"/>
      <c r="J623" s="214"/>
    </row>
    <row r="624">
      <c r="A624" s="214"/>
      <c r="B624" s="213"/>
      <c r="C624" s="213"/>
      <c r="D624" s="214"/>
      <c r="E624" s="214"/>
      <c r="F624" s="214"/>
      <c r="G624" s="213"/>
      <c r="H624" s="214"/>
      <c r="I624" s="214"/>
      <c r="J624" s="214"/>
    </row>
    <row r="625">
      <c r="A625" s="214"/>
      <c r="B625" s="213"/>
      <c r="C625" s="213"/>
      <c r="D625" s="214"/>
      <c r="E625" s="214"/>
      <c r="F625" s="214"/>
      <c r="G625" s="213"/>
      <c r="H625" s="214"/>
      <c r="I625" s="214"/>
      <c r="J625" s="214"/>
    </row>
    <row r="626">
      <c r="A626" s="214"/>
      <c r="B626" s="213"/>
      <c r="C626" s="213"/>
      <c r="D626" s="214"/>
      <c r="E626" s="214"/>
      <c r="F626" s="214"/>
      <c r="G626" s="213"/>
      <c r="H626" s="214"/>
      <c r="I626" s="214"/>
      <c r="J626" s="214"/>
    </row>
    <row r="627">
      <c r="A627" s="214"/>
      <c r="B627" s="213"/>
      <c r="C627" s="213"/>
      <c r="D627" s="214"/>
      <c r="E627" s="214"/>
      <c r="F627" s="214"/>
      <c r="G627" s="213"/>
      <c r="H627" s="214"/>
      <c r="I627" s="214"/>
      <c r="J627" s="214"/>
    </row>
    <row r="628">
      <c r="A628" s="214"/>
      <c r="B628" s="213"/>
      <c r="C628" s="213"/>
      <c r="D628" s="214"/>
      <c r="E628" s="214"/>
      <c r="F628" s="214"/>
      <c r="G628" s="213"/>
      <c r="H628" s="214"/>
      <c r="I628" s="214"/>
      <c r="J628" s="214"/>
    </row>
    <row r="629">
      <c r="A629" s="214"/>
      <c r="B629" s="213"/>
      <c r="C629" s="213"/>
      <c r="D629" s="214"/>
      <c r="E629" s="214"/>
      <c r="F629" s="214"/>
      <c r="G629" s="213"/>
      <c r="H629" s="214"/>
      <c r="I629" s="214"/>
      <c r="J629" s="214"/>
    </row>
    <row r="630">
      <c r="A630" s="214"/>
      <c r="B630" s="213"/>
      <c r="C630" s="213"/>
      <c r="D630" s="214"/>
      <c r="E630" s="214"/>
      <c r="F630" s="214"/>
      <c r="G630" s="213"/>
      <c r="H630" s="214"/>
      <c r="I630" s="214"/>
      <c r="J630" s="214"/>
    </row>
    <row r="631">
      <c r="A631" s="214"/>
      <c r="B631" s="213"/>
      <c r="C631" s="213"/>
      <c r="D631" s="214"/>
      <c r="E631" s="214"/>
      <c r="F631" s="214"/>
      <c r="G631" s="213"/>
      <c r="H631" s="214"/>
      <c r="I631" s="214"/>
      <c r="J631" s="214"/>
    </row>
    <row r="632">
      <c r="A632" s="214"/>
      <c r="B632" s="213"/>
      <c r="C632" s="213"/>
      <c r="D632" s="214"/>
      <c r="E632" s="214"/>
      <c r="F632" s="214"/>
      <c r="G632" s="213"/>
      <c r="H632" s="214"/>
      <c r="I632" s="214"/>
      <c r="J632" s="214"/>
    </row>
    <row r="633">
      <c r="A633" s="214"/>
      <c r="B633" s="213"/>
      <c r="C633" s="213"/>
      <c r="D633" s="214"/>
      <c r="E633" s="214"/>
      <c r="F633" s="214"/>
      <c r="G633" s="213"/>
      <c r="H633" s="214"/>
      <c r="I633" s="214"/>
      <c r="J633" s="214"/>
    </row>
    <row r="634">
      <c r="A634" s="214"/>
      <c r="B634" s="213"/>
      <c r="C634" s="213"/>
      <c r="D634" s="214"/>
      <c r="E634" s="214"/>
      <c r="F634" s="214"/>
      <c r="G634" s="213"/>
      <c r="H634" s="214"/>
      <c r="I634" s="214"/>
      <c r="J634" s="214"/>
    </row>
    <row r="635">
      <c r="A635" s="214"/>
      <c r="B635" s="213"/>
      <c r="C635" s="213"/>
      <c r="D635" s="214"/>
      <c r="E635" s="214"/>
      <c r="F635" s="214"/>
      <c r="G635" s="213"/>
      <c r="H635" s="214"/>
      <c r="I635" s="214"/>
      <c r="J635" s="214"/>
    </row>
    <row r="636">
      <c r="A636" s="214"/>
      <c r="B636" s="213"/>
      <c r="C636" s="213"/>
      <c r="D636" s="214"/>
      <c r="E636" s="214"/>
      <c r="F636" s="214"/>
      <c r="G636" s="213"/>
      <c r="H636" s="214"/>
      <c r="I636" s="214"/>
      <c r="J636" s="214"/>
    </row>
    <row r="637">
      <c r="A637" s="214"/>
      <c r="B637" s="213"/>
      <c r="C637" s="213"/>
      <c r="D637" s="214"/>
      <c r="E637" s="214"/>
      <c r="F637" s="214"/>
      <c r="G637" s="213"/>
      <c r="H637" s="214"/>
      <c r="I637" s="214"/>
      <c r="J637" s="214"/>
    </row>
    <row r="638">
      <c r="A638" s="214"/>
      <c r="B638" s="213"/>
      <c r="C638" s="213"/>
      <c r="D638" s="214"/>
      <c r="E638" s="214"/>
      <c r="F638" s="214"/>
      <c r="G638" s="213"/>
      <c r="H638" s="214"/>
      <c r="I638" s="214"/>
      <c r="J638" s="214"/>
    </row>
    <row r="639">
      <c r="A639" s="214"/>
      <c r="B639" s="213"/>
      <c r="C639" s="213"/>
      <c r="D639" s="214"/>
      <c r="E639" s="214"/>
      <c r="F639" s="214"/>
      <c r="G639" s="213"/>
      <c r="H639" s="214"/>
      <c r="I639" s="214"/>
      <c r="J639" s="214"/>
    </row>
    <row r="640">
      <c r="A640" s="214"/>
      <c r="B640" s="213"/>
      <c r="C640" s="213"/>
      <c r="D640" s="214"/>
      <c r="E640" s="214"/>
      <c r="F640" s="214"/>
      <c r="G640" s="213"/>
      <c r="H640" s="214"/>
      <c r="I640" s="214"/>
      <c r="J640" s="214"/>
    </row>
    <row r="641">
      <c r="A641" s="214"/>
      <c r="B641" s="213"/>
      <c r="C641" s="213"/>
      <c r="D641" s="214"/>
      <c r="E641" s="214"/>
      <c r="F641" s="214"/>
      <c r="G641" s="213"/>
      <c r="H641" s="214"/>
      <c r="I641" s="214"/>
      <c r="J641" s="214"/>
    </row>
    <row r="642">
      <c r="A642" s="214"/>
      <c r="B642" s="213"/>
      <c r="C642" s="213"/>
      <c r="D642" s="214"/>
      <c r="E642" s="214"/>
      <c r="F642" s="214"/>
      <c r="G642" s="213"/>
      <c r="H642" s="214"/>
      <c r="I642" s="214"/>
      <c r="J642" s="214"/>
    </row>
    <row r="643">
      <c r="A643" s="214"/>
      <c r="B643" s="213"/>
      <c r="C643" s="213"/>
      <c r="D643" s="214"/>
      <c r="E643" s="214"/>
      <c r="F643" s="214"/>
      <c r="G643" s="213"/>
      <c r="H643" s="214"/>
      <c r="I643" s="214"/>
      <c r="J643" s="214"/>
    </row>
    <row r="644">
      <c r="A644" s="214"/>
      <c r="B644" s="213"/>
      <c r="C644" s="213"/>
      <c r="D644" s="214"/>
      <c r="E644" s="214"/>
      <c r="F644" s="214"/>
      <c r="G644" s="213"/>
      <c r="H644" s="214"/>
      <c r="I644" s="214"/>
      <c r="J644" s="214"/>
    </row>
    <row r="645">
      <c r="A645" s="214"/>
      <c r="B645" s="213"/>
      <c r="C645" s="213"/>
      <c r="D645" s="214"/>
      <c r="E645" s="214"/>
      <c r="F645" s="214"/>
      <c r="G645" s="213"/>
      <c r="H645" s="214"/>
      <c r="I645" s="214"/>
      <c r="J645" s="214"/>
    </row>
    <row r="646">
      <c r="A646" s="214"/>
      <c r="B646" s="213"/>
      <c r="C646" s="213"/>
      <c r="D646" s="214"/>
      <c r="E646" s="214"/>
      <c r="F646" s="214"/>
      <c r="G646" s="213"/>
      <c r="H646" s="214"/>
      <c r="I646" s="214"/>
      <c r="J646" s="214"/>
    </row>
    <row r="647">
      <c r="A647" s="214"/>
      <c r="B647" s="213"/>
      <c r="C647" s="213"/>
      <c r="D647" s="214"/>
      <c r="E647" s="214"/>
      <c r="F647" s="214"/>
      <c r="G647" s="213"/>
      <c r="H647" s="214"/>
      <c r="I647" s="214"/>
      <c r="J647" s="214"/>
    </row>
    <row r="648">
      <c r="A648" s="214"/>
      <c r="B648" s="213"/>
      <c r="C648" s="213"/>
      <c r="D648" s="214"/>
      <c r="E648" s="214"/>
      <c r="F648" s="214"/>
      <c r="G648" s="213"/>
      <c r="H648" s="214"/>
      <c r="I648" s="214"/>
      <c r="J648" s="214"/>
    </row>
    <row r="649">
      <c r="A649" s="214"/>
      <c r="B649" s="213"/>
      <c r="C649" s="213"/>
      <c r="D649" s="214"/>
      <c r="E649" s="214"/>
      <c r="F649" s="214"/>
      <c r="G649" s="213"/>
      <c r="H649" s="214"/>
      <c r="I649" s="214"/>
      <c r="J649" s="214"/>
    </row>
    <row r="650">
      <c r="A650" s="214"/>
      <c r="B650" s="213"/>
      <c r="C650" s="213"/>
      <c r="D650" s="214"/>
      <c r="E650" s="214"/>
      <c r="F650" s="214"/>
      <c r="G650" s="213"/>
      <c r="H650" s="214"/>
      <c r="I650" s="214"/>
      <c r="J650" s="214"/>
    </row>
    <row r="651">
      <c r="A651" s="214"/>
      <c r="B651" s="213"/>
      <c r="C651" s="213"/>
      <c r="D651" s="214"/>
      <c r="E651" s="214"/>
      <c r="F651" s="214"/>
      <c r="G651" s="213"/>
      <c r="H651" s="214"/>
      <c r="I651" s="214"/>
      <c r="J651" s="214"/>
    </row>
    <row r="652">
      <c r="A652" s="214"/>
      <c r="B652" s="213"/>
      <c r="C652" s="213"/>
      <c r="D652" s="214"/>
      <c r="E652" s="214"/>
      <c r="F652" s="214"/>
      <c r="G652" s="213"/>
      <c r="H652" s="214"/>
      <c r="I652" s="214"/>
      <c r="J652" s="214"/>
    </row>
    <row r="653">
      <c r="A653" s="214"/>
      <c r="B653" s="213"/>
      <c r="C653" s="213"/>
      <c r="D653" s="214"/>
      <c r="E653" s="214"/>
      <c r="F653" s="214"/>
      <c r="G653" s="213"/>
      <c r="H653" s="214"/>
      <c r="I653" s="214"/>
      <c r="J653" s="214"/>
    </row>
    <row r="654">
      <c r="A654" s="214"/>
      <c r="B654" s="213"/>
      <c r="C654" s="213"/>
      <c r="D654" s="214"/>
      <c r="E654" s="214"/>
      <c r="F654" s="214"/>
      <c r="G654" s="213"/>
      <c r="H654" s="214"/>
      <c r="I654" s="214"/>
      <c r="J654" s="214"/>
    </row>
    <row r="655">
      <c r="A655" s="214"/>
      <c r="B655" s="213"/>
      <c r="C655" s="213"/>
      <c r="D655" s="214"/>
      <c r="E655" s="214"/>
      <c r="F655" s="214"/>
      <c r="G655" s="213"/>
      <c r="H655" s="214"/>
      <c r="I655" s="214"/>
      <c r="J655" s="214"/>
    </row>
    <row r="656">
      <c r="A656" s="214"/>
      <c r="B656" s="213"/>
      <c r="C656" s="213"/>
      <c r="D656" s="214"/>
      <c r="E656" s="214"/>
      <c r="F656" s="214"/>
      <c r="G656" s="213"/>
      <c r="H656" s="214"/>
      <c r="I656" s="214"/>
      <c r="J656" s="214"/>
    </row>
    <row r="657">
      <c r="A657" s="214"/>
      <c r="B657" s="213"/>
      <c r="C657" s="213"/>
      <c r="D657" s="214"/>
      <c r="E657" s="214"/>
      <c r="F657" s="214"/>
      <c r="G657" s="213"/>
      <c r="H657" s="214"/>
      <c r="I657" s="214"/>
      <c r="J657" s="214"/>
    </row>
    <row r="658">
      <c r="A658" s="214"/>
      <c r="B658" s="213"/>
      <c r="C658" s="213"/>
      <c r="D658" s="214"/>
      <c r="E658" s="214"/>
      <c r="F658" s="214"/>
      <c r="G658" s="213"/>
      <c r="H658" s="214"/>
      <c r="I658" s="214"/>
      <c r="J658" s="214"/>
    </row>
    <row r="659">
      <c r="A659" s="214"/>
      <c r="B659" s="213"/>
      <c r="C659" s="213"/>
      <c r="D659" s="214"/>
      <c r="E659" s="214"/>
      <c r="F659" s="214"/>
      <c r="G659" s="213"/>
      <c r="H659" s="214"/>
      <c r="I659" s="214"/>
      <c r="J659" s="214"/>
    </row>
    <row r="660">
      <c r="A660" s="214"/>
      <c r="B660" s="213"/>
      <c r="C660" s="213"/>
      <c r="D660" s="214"/>
      <c r="E660" s="214"/>
      <c r="F660" s="214"/>
      <c r="G660" s="213"/>
      <c r="H660" s="214"/>
      <c r="I660" s="214"/>
      <c r="J660" s="214"/>
    </row>
    <row r="661">
      <c r="A661" s="214"/>
      <c r="B661" s="213"/>
      <c r="C661" s="213"/>
      <c r="D661" s="214"/>
      <c r="E661" s="214"/>
      <c r="F661" s="214"/>
      <c r="G661" s="213"/>
      <c r="H661" s="214"/>
      <c r="I661" s="214"/>
      <c r="J661" s="214"/>
    </row>
    <row r="662">
      <c r="A662" s="214"/>
      <c r="B662" s="213"/>
      <c r="C662" s="213"/>
      <c r="D662" s="214"/>
      <c r="E662" s="214"/>
      <c r="F662" s="214"/>
      <c r="G662" s="213"/>
      <c r="H662" s="214"/>
      <c r="I662" s="214"/>
      <c r="J662" s="214"/>
    </row>
    <row r="663">
      <c r="A663" s="214"/>
      <c r="B663" s="213"/>
      <c r="C663" s="213"/>
      <c r="D663" s="214"/>
      <c r="E663" s="214"/>
      <c r="F663" s="214"/>
      <c r="G663" s="213"/>
      <c r="H663" s="214"/>
      <c r="I663" s="214"/>
      <c r="J663" s="214"/>
    </row>
    <row r="664">
      <c r="A664" s="214"/>
      <c r="B664" s="213"/>
      <c r="C664" s="213"/>
      <c r="D664" s="214"/>
      <c r="E664" s="214"/>
      <c r="F664" s="214"/>
      <c r="G664" s="213"/>
      <c r="H664" s="214"/>
      <c r="I664" s="214"/>
      <c r="J664" s="214"/>
    </row>
    <row r="665">
      <c r="A665" s="214"/>
      <c r="B665" s="213"/>
      <c r="C665" s="213"/>
      <c r="D665" s="214"/>
      <c r="E665" s="214"/>
      <c r="F665" s="214"/>
      <c r="G665" s="213"/>
      <c r="H665" s="214"/>
      <c r="I665" s="214"/>
      <c r="J665" s="214"/>
    </row>
    <row r="666">
      <c r="A666" s="214"/>
      <c r="B666" s="213"/>
      <c r="C666" s="213"/>
      <c r="D666" s="214"/>
      <c r="E666" s="214"/>
      <c r="F666" s="214"/>
      <c r="G666" s="213"/>
      <c r="H666" s="214"/>
      <c r="I666" s="214"/>
      <c r="J666" s="214"/>
    </row>
    <row r="667">
      <c r="A667" s="214"/>
      <c r="B667" s="213"/>
      <c r="C667" s="213"/>
      <c r="D667" s="214"/>
      <c r="E667" s="214"/>
      <c r="F667" s="214"/>
      <c r="G667" s="213"/>
      <c r="H667" s="214"/>
      <c r="I667" s="214"/>
      <c r="J667" s="214"/>
    </row>
    <row r="668">
      <c r="A668" s="214"/>
      <c r="B668" s="213"/>
      <c r="C668" s="213"/>
      <c r="D668" s="214"/>
      <c r="E668" s="214"/>
      <c r="F668" s="214"/>
      <c r="G668" s="213"/>
      <c r="H668" s="214"/>
      <c r="I668" s="214"/>
      <c r="J668" s="214"/>
    </row>
    <row r="669">
      <c r="A669" s="214"/>
      <c r="B669" s="213"/>
      <c r="C669" s="213"/>
      <c r="D669" s="214"/>
      <c r="E669" s="214"/>
      <c r="F669" s="214"/>
      <c r="G669" s="213"/>
      <c r="H669" s="214"/>
      <c r="I669" s="214"/>
      <c r="J669" s="214"/>
    </row>
    <row r="670">
      <c r="A670" s="214"/>
      <c r="B670" s="213"/>
      <c r="C670" s="213"/>
      <c r="D670" s="214"/>
      <c r="E670" s="214"/>
      <c r="F670" s="214"/>
      <c r="G670" s="213"/>
      <c r="H670" s="214"/>
      <c r="I670" s="214"/>
      <c r="J670" s="214"/>
    </row>
    <row r="671">
      <c r="A671" s="214"/>
      <c r="B671" s="213"/>
      <c r="C671" s="213"/>
      <c r="D671" s="214"/>
      <c r="E671" s="214"/>
      <c r="F671" s="214"/>
      <c r="G671" s="213"/>
      <c r="H671" s="214"/>
      <c r="I671" s="214"/>
      <c r="J671" s="214"/>
    </row>
    <row r="672">
      <c r="A672" s="214"/>
      <c r="B672" s="213"/>
      <c r="C672" s="213"/>
      <c r="D672" s="214"/>
      <c r="E672" s="214"/>
      <c r="F672" s="214"/>
      <c r="G672" s="213"/>
      <c r="H672" s="214"/>
      <c r="I672" s="214"/>
      <c r="J672" s="214"/>
    </row>
    <row r="673">
      <c r="A673" s="214"/>
      <c r="B673" s="213"/>
      <c r="C673" s="213"/>
      <c r="D673" s="214"/>
      <c r="E673" s="214"/>
      <c r="F673" s="214"/>
      <c r="G673" s="213"/>
      <c r="H673" s="214"/>
      <c r="I673" s="214"/>
      <c r="J673" s="214"/>
    </row>
    <row r="674">
      <c r="A674" s="214"/>
      <c r="B674" s="213"/>
      <c r="C674" s="213"/>
      <c r="D674" s="214"/>
      <c r="E674" s="214"/>
      <c r="F674" s="214"/>
      <c r="G674" s="213"/>
      <c r="H674" s="214"/>
      <c r="I674" s="214"/>
      <c r="J674" s="214"/>
    </row>
    <row r="675">
      <c r="A675" s="214"/>
      <c r="B675" s="213"/>
      <c r="C675" s="213"/>
      <c r="D675" s="214"/>
      <c r="E675" s="214"/>
      <c r="F675" s="214"/>
      <c r="G675" s="213"/>
      <c r="H675" s="214"/>
      <c r="I675" s="214"/>
      <c r="J675" s="214"/>
    </row>
    <row r="676">
      <c r="A676" s="214"/>
      <c r="B676" s="213"/>
      <c r="C676" s="213"/>
      <c r="D676" s="214"/>
      <c r="E676" s="214"/>
      <c r="F676" s="214"/>
      <c r="G676" s="213"/>
      <c r="H676" s="214"/>
      <c r="I676" s="214"/>
      <c r="J676" s="214"/>
    </row>
    <row r="677">
      <c r="A677" s="214"/>
      <c r="B677" s="213"/>
      <c r="C677" s="213"/>
      <c r="D677" s="214"/>
      <c r="E677" s="214"/>
      <c r="F677" s="214"/>
      <c r="G677" s="213"/>
      <c r="H677" s="214"/>
      <c r="I677" s="214"/>
      <c r="J677" s="214"/>
    </row>
    <row r="678">
      <c r="A678" s="214"/>
      <c r="B678" s="213"/>
      <c r="C678" s="213"/>
      <c r="D678" s="214"/>
      <c r="E678" s="214"/>
      <c r="F678" s="214"/>
      <c r="G678" s="213"/>
      <c r="H678" s="214"/>
      <c r="I678" s="214"/>
      <c r="J678" s="214"/>
    </row>
    <row r="679">
      <c r="A679" s="214"/>
      <c r="B679" s="213"/>
      <c r="C679" s="213"/>
      <c r="D679" s="214"/>
      <c r="E679" s="214"/>
      <c r="F679" s="214"/>
      <c r="G679" s="213"/>
      <c r="H679" s="214"/>
      <c r="I679" s="214"/>
      <c r="J679" s="214"/>
    </row>
    <row r="680">
      <c r="A680" s="214"/>
      <c r="B680" s="213"/>
      <c r="C680" s="213"/>
      <c r="D680" s="214"/>
      <c r="E680" s="214"/>
      <c r="F680" s="214"/>
      <c r="G680" s="213"/>
      <c r="H680" s="214"/>
      <c r="I680" s="214"/>
      <c r="J680" s="214"/>
    </row>
    <row r="681">
      <c r="A681" s="214"/>
      <c r="B681" s="213"/>
      <c r="C681" s="213"/>
      <c r="D681" s="214"/>
      <c r="E681" s="214"/>
      <c r="F681" s="214"/>
      <c r="G681" s="213"/>
      <c r="H681" s="214"/>
      <c r="I681" s="214"/>
      <c r="J681" s="214"/>
    </row>
    <row r="682">
      <c r="A682" s="214"/>
      <c r="B682" s="213"/>
      <c r="C682" s="213"/>
      <c r="D682" s="214"/>
      <c r="E682" s="214"/>
      <c r="F682" s="214"/>
      <c r="G682" s="213"/>
      <c r="H682" s="214"/>
      <c r="I682" s="214"/>
      <c r="J682" s="214"/>
    </row>
    <row r="683">
      <c r="A683" s="214"/>
      <c r="B683" s="213"/>
      <c r="C683" s="213"/>
      <c r="D683" s="214"/>
      <c r="E683" s="214"/>
      <c r="F683" s="214"/>
      <c r="G683" s="213"/>
      <c r="H683" s="214"/>
      <c r="I683" s="214"/>
      <c r="J683" s="214"/>
    </row>
    <row r="684">
      <c r="A684" s="214"/>
      <c r="B684" s="213"/>
      <c r="C684" s="213"/>
      <c r="D684" s="214"/>
      <c r="E684" s="214"/>
      <c r="F684" s="214"/>
      <c r="G684" s="213"/>
      <c r="H684" s="214"/>
      <c r="I684" s="214"/>
      <c r="J684" s="214"/>
    </row>
    <row r="685">
      <c r="A685" s="214"/>
      <c r="B685" s="213"/>
      <c r="C685" s="213"/>
      <c r="D685" s="214"/>
      <c r="E685" s="214"/>
      <c r="F685" s="214"/>
      <c r="G685" s="213"/>
      <c r="H685" s="214"/>
      <c r="I685" s="214"/>
      <c r="J685" s="214"/>
    </row>
    <row r="686">
      <c r="A686" s="214"/>
      <c r="B686" s="213"/>
      <c r="C686" s="213"/>
      <c r="D686" s="214"/>
      <c r="E686" s="214"/>
      <c r="F686" s="214"/>
      <c r="G686" s="213"/>
      <c r="H686" s="214"/>
      <c r="I686" s="214"/>
      <c r="J686" s="214"/>
    </row>
    <row r="687">
      <c r="A687" s="214"/>
      <c r="B687" s="213"/>
      <c r="C687" s="213"/>
      <c r="D687" s="214"/>
      <c r="E687" s="214"/>
      <c r="F687" s="214"/>
      <c r="G687" s="213"/>
      <c r="H687" s="214"/>
      <c r="I687" s="214"/>
      <c r="J687" s="214"/>
    </row>
    <row r="688">
      <c r="A688" s="214"/>
      <c r="B688" s="213"/>
      <c r="C688" s="213"/>
      <c r="D688" s="214"/>
      <c r="E688" s="214"/>
      <c r="F688" s="214"/>
      <c r="G688" s="213"/>
      <c r="H688" s="214"/>
      <c r="I688" s="214"/>
      <c r="J688" s="214"/>
    </row>
    <row r="689">
      <c r="A689" s="214"/>
      <c r="B689" s="213"/>
      <c r="C689" s="213"/>
      <c r="D689" s="214"/>
      <c r="E689" s="214"/>
      <c r="F689" s="214"/>
      <c r="G689" s="213"/>
      <c r="H689" s="214"/>
      <c r="I689" s="214"/>
      <c r="J689" s="214"/>
    </row>
    <row r="690">
      <c r="A690" s="214"/>
      <c r="B690" s="213"/>
      <c r="C690" s="213"/>
      <c r="D690" s="214"/>
      <c r="E690" s="214"/>
      <c r="F690" s="214"/>
      <c r="G690" s="213"/>
      <c r="H690" s="214"/>
      <c r="I690" s="214"/>
      <c r="J690" s="214"/>
    </row>
    <row r="691">
      <c r="A691" s="214"/>
      <c r="B691" s="213"/>
      <c r="C691" s="213"/>
      <c r="D691" s="214"/>
      <c r="E691" s="214"/>
      <c r="F691" s="214"/>
      <c r="G691" s="213"/>
      <c r="H691" s="214"/>
      <c r="I691" s="214"/>
      <c r="J691" s="214"/>
    </row>
    <row r="692">
      <c r="A692" s="214"/>
      <c r="B692" s="213"/>
      <c r="C692" s="213"/>
      <c r="D692" s="214"/>
      <c r="E692" s="214"/>
      <c r="F692" s="214"/>
      <c r="G692" s="213"/>
      <c r="H692" s="214"/>
      <c r="I692" s="214"/>
      <c r="J692" s="214"/>
    </row>
    <row r="693">
      <c r="A693" s="214"/>
      <c r="B693" s="213"/>
      <c r="C693" s="213"/>
      <c r="D693" s="214"/>
      <c r="E693" s="214"/>
      <c r="F693" s="214"/>
      <c r="G693" s="213"/>
      <c r="H693" s="214"/>
      <c r="I693" s="214"/>
      <c r="J693" s="214"/>
    </row>
    <row r="694">
      <c r="A694" s="214"/>
      <c r="B694" s="213"/>
      <c r="C694" s="213"/>
      <c r="D694" s="214"/>
      <c r="E694" s="214"/>
      <c r="F694" s="214"/>
      <c r="G694" s="213"/>
      <c r="H694" s="214"/>
      <c r="I694" s="214"/>
      <c r="J694" s="214"/>
    </row>
    <row r="695">
      <c r="A695" s="214"/>
      <c r="B695" s="213"/>
      <c r="C695" s="213"/>
      <c r="D695" s="214"/>
      <c r="E695" s="214"/>
      <c r="F695" s="214"/>
      <c r="G695" s="213"/>
      <c r="H695" s="214"/>
      <c r="I695" s="214"/>
      <c r="J695" s="214"/>
    </row>
    <row r="696">
      <c r="A696" s="214"/>
      <c r="B696" s="213"/>
      <c r="C696" s="213"/>
      <c r="D696" s="214"/>
      <c r="E696" s="214"/>
      <c r="F696" s="214"/>
      <c r="G696" s="213"/>
      <c r="H696" s="214"/>
      <c r="I696" s="214"/>
      <c r="J696" s="214"/>
    </row>
    <row r="697">
      <c r="A697" s="214"/>
      <c r="B697" s="213"/>
      <c r="C697" s="213"/>
      <c r="D697" s="214"/>
      <c r="E697" s="214"/>
      <c r="F697" s="214"/>
      <c r="G697" s="213"/>
      <c r="H697" s="214"/>
      <c r="I697" s="214"/>
      <c r="J697" s="214"/>
    </row>
    <row r="698">
      <c r="A698" s="214"/>
      <c r="B698" s="213"/>
      <c r="C698" s="213"/>
      <c r="D698" s="214"/>
      <c r="E698" s="214"/>
      <c r="F698" s="214"/>
      <c r="G698" s="213"/>
      <c r="H698" s="214"/>
      <c r="I698" s="214"/>
      <c r="J698" s="214"/>
    </row>
    <row r="699">
      <c r="A699" s="214"/>
      <c r="B699" s="213"/>
      <c r="C699" s="213"/>
      <c r="D699" s="214"/>
      <c r="E699" s="214"/>
      <c r="F699" s="214"/>
      <c r="G699" s="213"/>
      <c r="H699" s="214"/>
      <c r="I699" s="214"/>
      <c r="J699" s="214"/>
    </row>
    <row r="700">
      <c r="A700" s="214"/>
      <c r="B700" s="213"/>
      <c r="C700" s="213"/>
      <c r="D700" s="214"/>
      <c r="E700" s="214"/>
      <c r="F700" s="214"/>
      <c r="G700" s="213"/>
      <c r="H700" s="214"/>
      <c r="I700" s="214"/>
      <c r="J700" s="214"/>
    </row>
    <row r="701">
      <c r="A701" s="214"/>
      <c r="B701" s="213"/>
      <c r="C701" s="213"/>
      <c r="D701" s="214"/>
      <c r="E701" s="214"/>
      <c r="F701" s="214"/>
      <c r="G701" s="213"/>
      <c r="H701" s="214"/>
      <c r="I701" s="214"/>
      <c r="J701" s="214"/>
    </row>
    <row r="702">
      <c r="A702" s="214"/>
      <c r="B702" s="213"/>
      <c r="C702" s="213"/>
      <c r="D702" s="214"/>
      <c r="E702" s="214"/>
      <c r="F702" s="214"/>
      <c r="G702" s="213"/>
      <c r="H702" s="214"/>
      <c r="I702" s="214"/>
      <c r="J702" s="214"/>
    </row>
    <row r="703">
      <c r="A703" s="214"/>
      <c r="B703" s="213"/>
      <c r="C703" s="213"/>
      <c r="D703" s="214"/>
      <c r="E703" s="214"/>
      <c r="F703" s="214"/>
      <c r="G703" s="213"/>
      <c r="H703" s="214"/>
      <c r="I703" s="214"/>
      <c r="J703" s="214"/>
    </row>
    <row r="704">
      <c r="A704" s="214"/>
      <c r="B704" s="213"/>
      <c r="C704" s="213"/>
      <c r="D704" s="214"/>
      <c r="E704" s="214"/>
      <c r="F704" s="214"/>
      <c r="G704" s="213"/>
      <c r="H704" s="214"/>
      <c r="I704" s="214"/>
      <c r="J704" s="214"/>
    </row>
    <row r="705">
      <c r="A705" s="214"/>
      <c r="B705" s="213"/>
      <c r="C705" s="213"/>
      <c r="D705" s="214"/>
      <c r="E705" s="214"/>
      <c r="F705" s="214"/>
      <c r="G705" s="213"/>
      <c r="H705" s="214"/>
      <c r="I705" s="214"/>
      <c r="J705" s="214"/>
    </row>
    <row r="706">
      <c r="A706" s="214"/>
      <c r="B706" s="213"/>
      <c r="C706" s="213"/>
      <c r="D706" s="214"/>
      <c r="E706" s="214"/>
      <c r="F706" s="214"/>
      <c r="G706" s="213"/>
      <c r="H706" s="214"/>
      <c r="I706" s="214"/>
      <c r="J706" s="214"/>
    </row>
    <row r="707">
      <c r="A707" s="214"/>
      <c r="B707" s="213"/>
      <c r="C707" s="213"/>
      <c r="D707" s="214"/>
      <c r="E707" s="214"/>
      <c r="F707" s="214"/>
      <c r="G707" s="213"/>
      <c r="H707" s="214"/>
      <c r="I707" s="214"/>
      <c r="J707" s="214"/>
    </row>
    <row r="708">
      <c r="A708" s="214"/>
      <c r="B708" s="213"/>
      <c r="C708" s="213"/>
      <c r="D708" s="214"/>
      <c r="E708" s="214"/>
      <c r="F708" s="214"/>
      <c r="G708" s="213"/>
      <c r="H708" s="214"/>
      <c r="I708" s="214"/>
      <c r="J708" s="214"/>
    </row>
    <row r="709">
      <c r="A709" s="214"/>
      <c r="B709" s="213"/>
      <c r="C709" s="213"/>
      <c r="D709" s="214"/>
      <c r="E709" s="214"/>
      <c r="F709" s="214"/>
      <c r="G709" s="213"/>
      <c r="H709" s="214"/>
      <c r="I709" s="214"/>
      <c r="J709" s="214"/>
    </row>
    <row r="710">
      <c r="A710" s="214"/>
      <c r="B710" s="213"/>
      <c r="C710" s="213"/>
      <c r="D710" s="214"/>
      <c r="E710" s="214"/>
      <c r="F710" s="214"/>
      <c r="G710" s="213"/>
      <c r="H710" s="214"/>
      <c r="I710" s="214"/>
      <c r="J710" s="214"/>
    </row>
    <row r="711">
      <c r="A711" s="214"/>
      <c r="B711" s="213"/>
      <c r="C711" s="213"/>
      <c r="D711" s="214"/>
      <c r="E711" s="214"/>
      <c r="F711" s="214"/>
      <c r="G711" s="213"/>
      <c r="H711" s="214"/>
      <c r="I711" s="214"/>
      <c r="J711" s="214"/>
    </row>
    <row r="712">
      <c r="A712" s="214"/>
      <c r="B712" s="213"/>
      <c r="C712" s="213"/>
      <c r="D712" s="214"/>
      <c r="E712" s="214"/>
      <c r="F712" s="214"/>
      <c r="G712" s="213"/>
      <c r="H712" s="214"/>
      <c r="I712" s="214"/>
      <c r="J712" s="214"/>
    </row>
    <row r="713">
      <c r="A713" s="214"/>
      <c r="B713" s="213"/>
      <c r="C713" s="213"/>
      <c r="D713" s="214"/>
      <c r="E713" s="214"/>
      <c r="F713" s="214"/>
      <c r="G713" s="213"/>
      <c r="H713" s="214"/>
      <c r="I713" s="214"/>
      <c r="J713" s="214"/>
    </row>
    <row r="714">
      <c r="A714" s="214"/>
      <c r="B714" s="213"/>
      <c r="C714" s="213"/>
      <c r="D714" s="214"/>
      <c r="E714" s="214"/>
      <c r="F714" s="214"/>
      <c r="G714" s="213"/>
      <c r="H714" s="214"/>
      <c r="I714" s="214"/>
      <c r="J714" s="214"/>
    </row>
    <row r="715">
      <c r="A715" s="214"/>
      <c r="B715" s="213"/>
      <c r="C715" s="213"/>
      <c r="D715" s="214"/>
      <c r="E715" s="214"/>
      <c r="F715" s="214"/>
      <c r="G715" s="213"/>
      <c r="H715" s="214"/>
      <c r="I715" s="214"/>
      <c r="J715" s="214"/>
    </row>
    <row r="716">
      <c r="A716" s="214"/>
      <c r="B716" s="213"/>
      <c r="C716" s="213"/>
      <c r="D716" s="214"/>
      <c r="E716" s="214"/>
      <c r="F716" s="214"/>
      <c r="G716" s="213"/>
      <c r="H716" s="214"/>
      <c r="I716" s="214"/>
      <c r="J716" s="214"/>
    </row>
    <row r="717">
      <c r="A717" s="214"/>
      <c r="B717" s="213"/>
      <c r="C717" s="213"/>
      <c r="D717" s="214"/>
      <c r="E717" s="214"/>
      <c r="F717" s="214"/>
      <c r="G717" s="213"/>
      <c r="H717" s="214"/>
      <c r="I717" s="214"/>
      <c r="J717" s="214"/>
    </row>
    <row r="718">
      <c r="A718" s="214"/>
      <c r="B718" s="213"/>
      <c r="C718" s="213"/>
      <c r="D718" s="214"/>
      <c r="E718" s="214"/>
      <c r="F718" s="214"/>
      <c r="G718" s="213"/>
      <c r="H718" s="214"/>
      <c r="I718" s="214"/>
      <c r="J718" s="214"/>
    </row>
    <row r="719">
      <c r="A719" s="214"/>
      <c r="B719" s="213"/>
      <c r="C719" s="213"/>
      <c r="D719" s="214"/>
      <c r="E719" s="214"/>
      <c r="F719" s="214"/>
      <c r="G719" s="213"/>
      <c r="H719" s="214"/>
      <c r="I719" s="214"/>
      <c r="J719" s="214"/>
    </row>
    <row r="720">
      <c r="A720" s="214"/>
      <c r="B720" s="213"/>
      <c r="C720" s="213"/>
      <c r="D720" s="214"/>
      <c r="E720" s="214"/>
      <c r="F720" s="214"/>
      <c r="G720" s="213"/>
      <c r="H720" s="214"/>
      <c r="I720" s="214"/>
      <c r="J720" s="214"/>
    </row>
    <row r="721">
      <c r="A721" s="214"/>
      <c r="B721" s="213"/>
      <c r="C721" s="213"/>
      <c r="D721" s="214"/>
      <c r="E721" s="214"/>
      <c r="F721" s="214"/>
      <c r="G721" s="213"/>
      <c r="H721" s="214"/>
      <c r="I721" s="214"/>
      <c r="J721" s="214"/>
    </row>
    <row r="722">
      <c r="A722" s="214"/>
      <c r="B722" s="213"/>
      <c r="C722" s="213"/>
      <c r="D722" s="214"/>
      <c r="E722" s="214"/>
      <c r="F722" s="214"/>
      <c r="G722" s="213"/>
      <c r="H722" s="214"/>
      <c r="I722" s="214"/>
      <c r="J722" s="214"/>
    </row>
    <row r="723">
      <c r="A723" s="214"/>
      <c r="B723" s="213"/>
      <c r="C723" s="213"/>
      <c r="D723" s="214"/>
      <c r="E723" s="214"/>
      <c r="F723" s="214"/>
      <c r="G723" s="213"/>
      <c r="H723" s="214"/>
      <c r="I723" s="214"/>
      <c r="J723" s="214"/>
    </row>
    <row r="724">
      <c r="A724" s="214"/>
      <c r="B724" s="213"/>
      <c r="C724" s="213"/>
      <c r="D724" s="214"/>
      <c r="E724" s="214"/>
      <c r="F724" s="214"/>
      <c r="G724" s="213"/>
      <c r="H724" s="214"/>
      <c r="I724" s="214"/>
      <c r="J724" s="214"/>
    </row>
    <row r="725">
      <c r="A725" s="214"/>
      <c r="B725" s="213"/>
      <c r="C725" s="213"/>
      <c r="D725" s="214"/>
      <c r="E725" s="214"/>
      <c r="F725" s="214"/>
      <c r="G725" s="213"/>
      <c r="H725" s="214"/>
      <c r="I725" s="214"/>
      <c r="J725" s="214"/>
    </row>
    <row r="726">
      <c r="A726" s="214"/>
      <c r="B726" s="213"/>
      <c r="C726" s="213"/>
      <c r="D726" s="214"/>
      <c r="E726" s="214"/>
      <c r="F726" s="214"/>
      <c r="G726" s="213"/>
      <c r="H726" s="214"/>
      <c r="I726" s="214"/>
      <c r="J726" s="214"/>
    </row>
    <row r="727">
      <c r="A727" s="214"/>
      <c r="B727" s="213"/>
      <c r="C727" s="213"/>
      <c r="D727" s="214"/>
      <c r="E727" s="214"/>
      <c r="F727" s="214"/>
      <c r="G727" s="213"/>
      <c r="H727" s="214"/>
      <c r="I727" s="214"/>
      <c r="J727" s="214"/>
    </row>
    <row r="728">
      <c r="A728" s="214"/>
      <c r="B728" s="213"/>
      <c r="C728" s="213"/>
      <c r="D728" s="214"/>
      <c r="E728" s="214"/>
      <c r="F728" s="214"/>
      <c r="G728" s="213"/>
      <c r="H728" s="214"/>
      <c r="I728" s="214"/>
      <c r="J728" s="214"/>
    </row>
    <row r="729">
      <c r="A729" s="214"/>
      <c r="B729" s="213"/>
      <c r="C729" s="213"/>
      <c r="D729" s="214"/>
      <c r="E729" s="214"/>
      <c r="F729" s="214"/>
      <c r="G729" s="213"/>
      <c r="H729" s="214"/>
      <c r="I729" s="214"/>
      <c r="J729" s="214"/>
    </row>
    <row r="730">
      <c r="A730" s="214"/>
      <c r="B730" s="213"/>
      <c r="C730" s="213"/>
      <c r="D730" s="214"/>
      <c r="E730" s="214"/>
      <c r="F730" s="214"/>
      <c r="G730" s="213"/>
      <c r="H730" s="214"/>
      <c r="I730" s="214"/>
      <c r="J730" s="214"/>
    </row>
    <row r="731">
      <c r="A731" s="214"/>
      <c r="B731" s="213"/>
      <c r="C731" s="213"/>
      <c r="D731" s="214"/>
      <c r="E731" s="214"/>
      <c r="F731" s="214"/>
      <c r="G731" s="213"/>
      <c r="H731" s="214"/>
      <c r="I731" s="214"/>
      <c r="J731" s="214"/>
    </row>
    <row r="732">
      <c r="A732" s="214"/>
      <c r="B732" s="213"/>
      <c r="C732" s="213"/>
      <c r="D732" s="214"/>
      <c r="E732" s="214"/>
      <c r="F732" s="214"/>
      <c r="G732" s="213"/>
      <c r="H732" s="214"/>
      <c r="I732" s="214"/>
      <c r="J732" s="214"/>
    </row>
    <row r="733">
      <c r="A733" s="214"/>
      <c r="B733" s="213"/>
      <c r="C733" s="213"/>
      <c r="D733" s="214"/>
      <c r="E733" s="214"/>
      <c r="F733" s="214"/>
      <c r="G733" s="213"/>
      <c r="H733" s="214"/>
      <c r="I733" s="214"/>
      <c r="J733" s="214"/>
    </row>
    <row r="734">
      <c r="A734" s="214"/>
      <c r="B734" s="213"/>
      <c r="C734" s="213"/>
      <c r="D734" s="214"/>
      <c r="E734" s="214"/>
      <c r="F734" s="214"/>
      <c r="G734" s="213"/>
      <c r="H734" s="214"/>
      <c r="I734" s="214"/>
      <c r="J734" s="214"/>
    </row>
    <row r="735">
      <c r="A735" s="214"/>
      <c r="B735" s="213"/>
      <c r="C735" s="213"/>
      <c r="D735" s="214"/>
      <c r="E735" s="214"/>
      <c r="F735" s="214"/>
      <c r="G735" s="213"/>
      <c r="H735" s="214"/>
      <c r="I735" s="214"/>
      <c r="J735" s="214"/>
    </row>
    <row r="736">
      <c r="A736" s="214"/>
      <c r="B736" s="213"/>
      <c r="C736" s="213"/>
      <c r="D736" s="214"/>
      <c r="E736" s="214"/>
      <c r="F736" s="214"/>
      <c r="G736" s="213"/>
      <c r="H736" s="214"/>
      <c r="I736" s="214"/>
      <c r="J736" s="214"/>
    </row>
    <row r="737">
      <c r="A737" s="214"/>
      <c r="B737" s="213"/>
      <c r="C737" s="213"/>
      <c r="D737" s="214"/>
      <c r="E737" s="214"/>
      <c r="F737" s="214"/>
      <c r="G737" s="213"/>
      <c r="H737" s="214"/>
      <c r="I737" s="214"/>
      <c r="J737" s="214"/>
    </row>
    <row r="738">
      <c r="A738" s="214"/>
      <c r="B738" s="213"/>
      <c r="C738" s="213"/>
      <c r="D738" s="214"/>
      <c r="E738" s="214"/>
      <c r="F738" s="214"/>
      <c r="G738" s="213"/>
      <c r="H738" s="214"/>
      <c r="I738" s="214"/>
      <c r="J738" s="214"/>
    </row>
    <row r="739">
      <c r="A739" s="214"/>
      <c r="B739" s="213"/>
      <c r="C739" s="213"/>
      <c r="D739" s="214"/>
      <c r="E739" s="214"/>
      <c r="F739" s="214"/>
      <c r="G739" s="213"/>
      <c r="H739" s="214"/>
      <c r="I739" s="214"/>
      <c r="J739" s="214"/>
    </row>
    <row r="740">
      <c r="A740" s="214"/>
      <c r="B740" s="213"/>
      <c r="C740" s="213"/>
      <c r="D740" s="214"/>
      <c r="E740" s="214"/>
      <c r="F740" s="214"/>
      <c r="G740" s="213"/>
      <c r="H740" s="214"/>
      <c r="I740" s="214"/>
      <c r="J740" s="214"/>
    </row>
    <row r="741">
      <c r="A741" s="214"/>
      <c r="B741" s="213"/>
      <c r="C741" s="213"/>
      <c r="D741" s="214"/>
      <c r="E741" s="214"/>
      <c r="F741" s="214"/>
      <c r="G741" s="213"/>
      <c r="H741" s="214"/>
      <c r="I741" s="214"/>
      <c r="J741" s="214"/>
    </row>
    <row r="742">
      <c r="A742" s="214"/>
      <c r="B742" s="213"/>
      <c r="C742" s="213"/>
      <c r="D742" s="214"/>
      <c r="E742" s="214"/>
      <c r="F742" s="214"/>
      <c r="G742" s="213"/>
      <c r="H742" s="214"/>
      <c r="I742" s="214"/>
      <c r="J742" s="214"/>
    </row>
    <row r="743">
      <c r="A743" s="214"/>
      <c r="B743" s="213"/>
      <c r="C743" s="213"/>
      <c r="D743" s="214"/>
      <c r="E743" s="214"/>
      <c r="F743" s="214"/>
      <c r="G743" s="213"/>
      <c r="H743" s="214"/>
      <c r="I743" s="214"/>
      <c r="J743" s="214"/>
    </row>
    <row r="744">
      <c r="A744" s="214"/>
      <c r="B744" s="213"/>
      <c r="C744" s="213"/>
      <c r="D744" s="214"/>
      <c r="E744" s="214"/>
      <c r="F744" s="214"/>
      <c r="G744" s="213"/>
      <c r="H744" s="214"/>
      <c r="I744" s="214"/>
      <c r="J744" s="214"/>
    </row>
    <row r="745">
      <c r="A745" s="214"/>
      <c r="B745" s="213"/>
      <c r="C745" s="213"/>
      <c r="D745" s="214"/>
      <c r="E745" s="214"/>
      <c r="F745" s="214"/>
      <c r="G745" s="213"/>
      <c r="H745" s="214"/>
      <c r="I745" s="214"/>
      <c r="J745" s="214"/>
    </row>
    <row r="746">
      <c r="A746" s="214"/>
      <c r="B746" s="213"/>
      <c r="C746" s="213"/>
      <c r="D746" s="214"/>
      <c r="E746" s="214"/>
      <c r="F746" s="214"/>
      <c r="G746" s="213"/>
      <c r="H746" s="214"/>
      <c r="I746" s="214"/>
      <c r="J746" s="214"/>
    </row>
    <row r="747">
      <c r="A747" s="214"/>
      <c r="B747" s="213"/>
      <c r="C747" s="213"/>
      <c r="D747" s="214"/>
      <c r="E747" s="214"/>
      <c r="F747" s="214"/>
      <c r="G747" s="213"/>
      <c r="H747" s="214"/>
      <c r="I747" s="214"/>
      <c r="J747" s="214"/>
    </row>
    <row r="748">
      <c r="A748" s="214"/>
      <c r="B748" s="213"/>
      <c r="C748" s="213"/>
      <c r="D748" s="214"/>
      <c r="E748" s="214"/>
      <c r="F748" s="214"/>
      <c r="G748" s="213"/>
      <c r="H748" s="214"/>
      <c r="I748" s="214"/>
      <c r="J748" s="214"/>
    </row>
    <row r="749">
      <c r="A749" s="214"/>
      <c r="B749" s="213"/>
      <c r="C749" s="213"/>
      <c r="D749" s="214"/>
      <c r="E749" s="214"/>
      <c r="F749" s="214"/>
      <c r="G749" s="213"/>
      <c r="H749" s="214"/>
      <c r="I749" s="214"/>
      <c r="J749" s="214"/>
    </row>
    <row r="750">
      <c r="A750" s="214"/>
      <c r="B750" s="213"/>
      <c r="C750" s="213"/>
      <c r="D750" s="214"/>
      <c r="E750" s="214"/>
      <c r="F750" s="214"/>
      <c r="G750" s="213"/>
      <c r="H750" s="214"/>
      <c r="I750" s="214"/>
      <c r="J750" s="214"/>
    </row>
    <row r="751">
      <c r="A751" s="214"/>
      <c r="B751" s="213"/>
      <c r="C751" s="213"/>
      <c r="D751" s="214"/>
      <c r="E751" s="214"/>
      <c r="F751" s="214"/>
      <c r="G751" s="213"/>
      <c r="H751" s="214"/>
      <c r="I751" s="214"/>
      <c r="J751" s="214"/>
    </row>
    <row r="752">
      <c r="A752" s="214"/>
      <c r="B752" s="213"/>
      <c r="C752" s="213"/>
      <c r="D752" s="214"/>
      <c r="E752" s="214"/>
      <c r="F752" s="214"/>
      <c r="G752" s="213"/>
      <c r="H752" s="214"/>
      <c r="I752" s="214"/>
      <c r="J752" s="214"/>
    </row>
    <row r="753">
      <c r="A753" s="214"/>
      <c r="B753" s="213"/>
      <c r="C753" s="213"/>
      <c r="D753" s="214"/>
      <c r="E753" s="214"/>
      <c r="F753" s="214"/>
      <c r="G753" s="213"/>
      <c r="H753" s="214"/>
      <c r="I753" s="214"/>
      <c r="J753" s="214"/>
    </row>
    <row r="754">
      <c r="A754" s="214"/>
      <c r="B754" s="213"/>
      <c r="C754" s="213"/>
      <c r="D754" s="214"/>
      <c r="E754" s="214"/>
      <c r="F754" s="214"/>
      <c r="G754" s="213"/>
      <c r="H754" s="214"/>
      <c r="I754" s="214"/>
      <c r="J754" s="214"/>
    </row>
    <row r="755">
      <c r="A755" s="214"/>
      <c r="B755" s="213"/>
      <c r="C755" s="213"/>
      <c r="D755" s="214"/>
      <c r="E755" s="214"/>
      <c r="F755" s="214"/>
      <c r="G755" s="213"/>
      <c r="H755" s="214"/>
      <c r="I755" s="214"/>
      <c r="J755" s="214"/>
    </row>
    <row r="756">
      <c r="A756" s="214"/>
      <c r="B756" s="213"/>
      <c r="C756" s="213"/>
      <c r="D756" s="214"/>
      <c r="E756" s="214"/>
      <c r="F756" s="214"/>
      <c r="G756" s="213"/>
      <c r="H756" s="214"/>
      <c r="I756" s="214"/>
      <c r="J756" s="214"/>
    </row>
    <row r="757">
      <c r="A757" s="214"/>
      <c r="B757" s="213"/>
      <c r="C757" s="213"/>
      <c r="D757" s="214"/>
      <c r="E757" s="214"/>
      <c r="F757" s="214"/>
      <c r="G757" s="213"/>
      <c r="H757" s="214"/>
      <c r="I757" s="214"/>
      <c r="J757" s="214"/>
    </row>
    <row r="758">
      <c r="A758" s="214"/>
      <c r="B758" s="213"/>
      <c r="C758" s="213"/>
      <c r="D758" s="214"/>
      <c r="E758" s="214"/>
      <c r="F758" s="214"/>
      <c r="G758" s="213"/>
      <c r="H758" s="214"/>
      <c r="I758" s="214"/>
      <c r="J758" s="214"/>
    </row>
    <row r="759">
      <c r="A759" s="214"/>
      <c r="B759" s="213"/>
      <c r="C759" s="213"/>
      <c r="D759" s="214"/>
      <c r="E759" s="214"/>
      <c r="F759" s="214"/>
      <c r="G759" s="213"/>
      <c r="H759" s="214"/>
      <c r="I759" s="214"/>
      <c r="J759" s="214"/>
    </row>
    <row r="760">
      <c r="A760" s="214"/>
      <c r="B760" s="213"/>
      <c r="C760" s="213"/>
      <c r="D760" s="214"/>
      <c r="E760" s="214"/>
      <c r="F760" s="214"/>
      <c r="G760" s="213"/>
      <c r="H760" s="214"/>
      <c r="I760" s="214"/>
      <c r="J760" s="214"/>
    </row>
    <row r="761">
      <c r="A761" s="214"/>
      <c r="B761" s="213"/>
      <c r="C761" s="213"/>
      <c r="D761" s="214"/>
      <c r="E761" s="214"/>
      <c r="F761" s="214"/>
      <c r="G761" s="213"/>
      <c r="H761" s="214"/>
      <c r="I761" s="214"/>
      <c r="J761" s="214"/>
    </row>
    <row r="762">
      <c r="A762" s="214"/>
      <c r="B762" s="213"/>
      <c r="C762" s="213"/>
      <c r="D762" s="214"/>
      <c r="E762" s="214"/>
      <c r="F762" s="214"/>
      <c r="G762" s="213"/>
      <c r="H762" s="214"/>
      <c r="I762" s="214"/>
      <c r="J762" s="214"/>
    </row>
    <row r="763">
      <c r="A763" s="214"/>
      <c r="B763" s="213"/>
      <c r="C763" s="213"/>
      <c r="D763" s="214"/>
      <c r="E763" s="214"/>
      <c r="F763" s="214"/>
      <c r="G763" s="213"/>
      <c r="H763" s="214"/>
      <c r="I763" s="214"/>
      <c r="J763" s="214"/>
    </row>
    <row r="764">
      <c r="A764" s="214"/>
      <c r="B764" s="213"/>
      <c r="C764" s="213"/>
      <c r="D764" s="214"/>
      <c r="E764" s="214"/>
      <c r="F764" s="214"/>
      <c r="G764" s="213"/>
      <c r="H764" s="214"/>
      <c r="I764" s="214"/>
      <c r="J764" s="214"/>
    </row>
    <row r="765">
      <c r="A765" s="214"/>
      <c r="B765" s="213"/>
      <c r="C765" s="213"/>
      <c r="D765" s="214"/>
      <c r="E765" s="214"/>
      <c r="F765" s="214"/>
      <c r="G765" s="213"/>
      <c r="H765" s="214"/>
      <c r="I765" s="214"/>
      <c r="J765" s="214"/>
    </row>
    <row r="766">
      <c r="A766" s="214"/>
      <c r="B766" s="213"/>
      <c r="C766" s="213"/>
      <c r="D766" s="214"/>
      <c r="E766" s="214"/>
      <c r="F766" s="214"/>
      <c r="G766" s="213"/>
      <c r="H766" s="214"/>
      <c r="I766" s="214"/>
      <c r="J766" s="214"/>
    </row>
    <row r="767">
      <c r="A767" s="214"/>
      <c r="B767" s="213"/>
      <c r="C767" s="213"/>
      <c r="D767" s="214"/>
      <c r="E767" s="214"/>
      <c r="F767" s="214"/>
      <c r="G767" s="213"/>
      <c r="H767" s="214"/>
      <c r="I767" s="214"/>
      <c r="J767" s="214"/>
    </row>
    <row r="768">
      <c r="A768" s="214"/>
      <c r="B768" s="213"/>
      <c r="C768" s="213"/>
      <c r="D768" s="214"/>
      <c r="E768" s="214"/>
      <c r="F768" s="214"/>
      <c r="G768" s="213"/>
      <c r="H768" s="214"/>
      <c r="I768" s="214"/>
      <c r="J768" s="214"/>
    </row>
    <row r="769">
      <c r="A769" s="214"/>
      <c r="B769" s="213"/>
      <c r="C769" s="213"/>
      <c r="D769" s="214"/>
      <c r="E769" s="214"/>
      <c r="F769" s="214"/>
      <c r="G769" s="213"/>
      <c r="H769" s="214"/>
      <c r="I769" s="214"/>
      <c r="J769" s="214"/>
    </row>
    <row r="770">
      <c r="A770" s="214"/>
      <c r="B770" s="213"/>
      <c r="C770" s="213"/>
      <c r="D770" s="214"/>
      <c r="E770" s="214"/>
      <c r="F770" s="214"/>
      <c r="G770" s="213"/>
      <c r="H770" s="214"/>
      <c r="I770" s="214"/>
      <c r="J770" s="214"/>
    </row>
    <row r="771">
      <c r="A771" s="214"/>
      <c r="B771" s="213"/>
      <c r="C771" s="213"/>
      <c r="D771" s="214"/>
      <c r="E771" s="214"/>
      <c r="F771" s="214"/>
      <c r="G771" s="213"/>
      <c r="H771" s="214"/>
      <c r="I771" s="214"/>
      <c r="J771" s="214"/>
    </row>
    <row r="772">
      <c r="A772" s="214"/>
      <c r="B772" s="213"/>
      <c r="C772" s="213"/>
      <c r="D772" s="214"/>
      <c r="E772" s="214"/>
      <c r="F772" s="214"/>
      <c r="G772" s="213"/>
      <c r="H772" s="214"/>
      <c r="I772" s="214"/>
      <c r="J772" s="214"/>
    </row>
    <row r="773">
      <c r="A773" s="214"/>
      <c r="B773" s="213"/>
      <c r="C773" s="213"/>
      <c r="D773" s="214"/>
      <c r="E773" s="214"/>
      <c r="F773" s="214"/>
      <c r="G773" s="213"/>
      <c r="H773" s="214"/>
      <c r="I773" s="214"/>
      <c r="J773" s="214"/>
    </row>
    <row r="774">
      <c r="A774" s="214"/>
      <c r="B774" s="213"/>
      <c r="C774" s="213"/>
      <c r="D774" s="214"/>
      <c r="E774" s="214"/>
      <c r="F774" s="214"/>
      <c r="G774" s="213"/>
      <c r="H774" s="214"/>
      <c r="I774" s="214"/>
      <c r="J774" s="214"/>
    </row>
    <row r="775">
      <c r="A775" s="214"/>
      <c r="B775" s="213"/>
      <c r="C775" s="213"/>
      <c r="D775" s="214"/>
      <c r="E775" s="214"/>
      <c r="F775" s="214"/>
      <c r="G775" s="213"/>
      <c r="H775" s="214"/>
      <c r="I775" s="214"/>
      <c r="J775" s="214"/>
    </row>
    <row r="776">
      <c r="A776" s="214"/>
      <c r="B776" s="213"/>
      <c r="C776" s="213"/>
      <c r="D776" s="214"/>
      <c r="E776" s="214"/>
      <c r="F776" s="214"/>
      <c r="G776" s="213"/>
      <c r="H776" s="214"/>
      <c r="I776" s="214"/>
      <c r="J776" s="214"/>
    </row>
    <row r="777">
      <c r="A777" s="214"/>
      <c r="B777" s="213"/>
      <c r="C777" s="213"/>
      <c r="D777" s="214"/>
      <c r="E777" s="214"/>
      <c r="F777" s="214"/>
      <c r="G777" s="213"/>
      <c r="H777" s="214"/>
      <c r="I777" s="214"/>
      <c r="J777" s="214"/>
    </row>
    <row r="778">
      <c r="A778" s="214"/>
      <c r="B778" s="213"/>
      <c r="C778" s="213"/>
      <c r="D778" s="214"/>
      <c r="E778" s="214"/>
      <c r="F778" s="214"/>
      <c r="G778" s="213"/>
      <c r="H778" s="214"/>
      <c r="I778" s="214"/>
      <c r="J778" s="214"/>
    </row>
    <row r="779">
      <c r="A779" s="214"/>
      <c r="B779" s="213"/>
      <c r="C779" s="213"/>
      <c r="D779" s="214"/>
      <c r="E779" s="214"/>
      <c r="F779" s="214"/>
      <c r="G779" s="213"/>
      <c r="H779" s="214"/>
      <c r="I779" s="214"/>
      <c r="J779" s="214"/>
    </row>
    <row r="780">
      <c r="A780" s="214"/>
      <c r="B780" s="213"/>
      <c r="C780" s="213"/>
      <c r="D780" s="214"/>
      <c r="E780" s="214"/>
      <c r="F780" s="214"/>
      <c r="G780" s="213"/>
      <c r="H780" s="214"/>
      <c r="I780" s="214"/>
      <c r="J780" s="214"/>
    </row>
    <row r="781">
      <c r="A781" s="214"/>
      <c r="B781" s="213"/>
      <c r="C781" s="213"/>
      <c r="D781" s="214"/>
      <c r="E781" s="214"/>
      <c r="F781" s="214"/>
      <c r="G781" s="213"/>
      <c r="H781" s="214"/>
      <c r="I781" s="214"/>
      <c r="J781" s="214"/>
    </row>
    <row r="782">
      <c r="A782" s="214"/>
      <c r="B782" s="213"/>
      <c r="C782" s="213"/>
      <c r="D782" s="214"/>
      <c r="E782" s="214"/>
      <c r="F782" s="214"/>
      <c r="G782" s="213"/>
      <c r="H782" s="214"/>
      <c r="I782" s="214"/>
      <c r="J782" s="214"/>
    </row>
    <row r="783">
      <c r="A783" s="214"/>
      <c r="B783" s="213"/>
      <c r="C783" s="213"/>
      <c r="D783" s="214"/>
      <c r="E783" s="214"/>
      <c r="F783" s="214"/>
      <c r="G783" s="213"/>
      <c r="H783" s="214"/>
      <c r="I783" s="214"/>
      <c r="J783" s="214"/>
    </row>
    <row r="784">
      <c r="A784" s="214"/>
      <c r="B784" s="213"/>
      <c r="C784" s="213"/>
      <c r="D784" s="214"/>
      <c r="E784" s="214"/>
      <c r="F784" s="214"/>
      <c r="G784" s="213"/>
      <c r="H784" s="214"/>
      <c r="I784" s="214"/>
      <c r="J784" s="214"/>
    </row>
    <row r="785">
      <c r="A785" s="214"/>
      <c r="B785" s="213"/>
      <c r="C785" s="213"/>
      <c r="D785" s="214"/>
      <c r="E785" s="214"/>
      <c r="F785" s="214"/>
      <c r="G785" s="213"/>
      <c r="H785" s="214"/>
      <c r="I785" s="214"/>
      <c r="J785" s="214"/>
    </row>
    <row r="786">
      <c r="A786" s="214"/>
      <c r="B786" s="213"/>
      <c r="C786" s="213"/>
      <c r="D786" s="214"/>
      <c r="E786" s="214"/>
      <c r="F786" s="214"/>
      <c r="G786" s="213"/>
      <c r="H786" s="214"/>
      <c r="I786" s="214"/>
      <c r="J786" s="214"/>
    </row>
    <row r="787">
      <c r="A787" s="214"/>
      <c r="B787" s="213"/>
      <c r="C787" s="213"/>
      <c r="D787" s="214"/>
      <c r="E787" s="214"/>
      <c r="F787" s="214"/>
      <c r="G787" s="213"/>
      <c r="H787" s="214"/>
      <c r="I787" s="214"/>
      <c r="J787" s="214"/>
    </row>
    <row r="788">
      <c r="A788" s="214"/>
      <c r="B788" s="213"/>
      <c r="C788" s="213"/>
      <c r="D788" s="214"/>
      <c r="E788" s="214"/>
      <c r="F788" s="214"/>
      <c r="G788" s="213"/>
      <c r="H788" s="214"/>
      <c r="I788" s="214"/>
      <c r="J788" s="214"/>
    </row>
    <row r="789">
      <c r="A789" s="214"/>
      <c r="B789" s="213"/>
      <c r="C789" s="213"/>
      <c r="D789" s="214"/>
      <c r="E789" s="214"/>
      <c r="F789" s="214"/>
      <c r="G789" s="213"/>
      <c r="H789" s="214"/>
      <c r="I789" s="214"/>
      <c r="J789" s="214"/>
    </row>
    <row r="790">
      <c r="A790" s="214"/>
      <c r="B790" s="213"/>
      <c r="C790" s="213"/>
      <c r="D790" s="214"/>
      <c r="E790" s="214"/>
      <c r="F790" s="214"/>
      <c r="G790" s="213"/>
      <c r="H790" s="214"/>
      <c r="I790" s="214"/>
      <c r="J790" s="214"/>
    </row>
    <row r="791">
      <c r="A791" s="214"/>
      <c r="B791" s="213"/>
      <c r="C791" s="213"/>
      <c r="D791" s="214"/>
      <c r="E791" s="214"/>
      <c r="F791" s="214"/>
      <c r="G791" s="213"/>
      <c r="H791" s="214"/>
      <c r="I791" s="214"/>
      <c r="J791" s="214"/>
    </row>
    <row r="792">
      <c r="A792" s="214"/>
      <c r="B792" s="213"/>
      <c r="C792" s="213"/>
      <c r="D792" s="214"/>
      <c r="E792" s="214"/>
      <c r="F792" s="214"/>
      <c r="G792" s="213"/>
      <c r="H792" s="214"/>
      <c r="I792" s="214"/>
      <c r="J792" s="214"/>
    </row>
    <row r="793">
      <c r="A793" s="214"/>
      <c r="B793" s="213"/>
      <c r="C793" s="213"/>
      <c r="D793" s="214"/>
      <c r="E793" s="214"/>
      <c r="F793" s="214"/>
      <c r="G793" s="213"/>
      <c r="H793" s="214"/>
      <c r="I793" s="214"/>
      <c r="J793" s="214"/>
    </row>
    <row r="794">
      <c r="A794" s="214"/>
      <c r="B794" s="213"/>
      <c r="C794" s="213"/>
      <c r="D794" s="214"/>
      <c r="E794" s="214"/>
      <c r="F794" s="214"/>
      <c r="G794" s="213"/>
      <c r="H794" s="214"/>
      <c r="I794" s="214"/>
      <c r="J794" s="214"/>
    </row>
    <row r="795">
      <c r="A795" s="214"/>
      <c r="B795" s="213"/>
      <c r="C795" s="213"/>
      <c r="D795" s="214"/>
      <c r="E795" s="214"/>
      <c r="F795" s="214"/>
      <c r="G795" s="213"/>
      <c r="H795" s="214"/>
      <c r="I795" s="214"/>
      <c r="J795" s="214"/>
    </row>
    <row r="796">
      <c r="A796" s="214"/>
      <c r="B796" s="213"/>
      <c r="C796" s="213"/>
      <c r="D796" s="214"/>
      <c r="E796" s="214"/>
      <c r="F796" s="214"/>
      <c r="G796" s="213"/>
      <c r="H796" s="214"/>
      <c r="I796" s="214"/>
      <c r="J796" s="214"/>
    </row>
    <row r="797">
      <c r="A797" s="214"/>
      <c r="B797" s="213"/>
      <c r="C797" s="213"/>
      <c r="D797" s="214"/>
      <c r="E797" s="214"/>
      <c r="F797" s="214"/>
      <c r="G797" s="213"/>
      <c r="H797" s="214"/>
      <c r="I797" s="214"/>
      <c r="J797" s="214"/>
    </row>
    <row r="798">
      <c r="A798" s="214"/>
      <c r="B798" s="213"/>
      <c r="C798" s="213"/>
      <c r="D798" s="214"/>
      <c r="E798" s="214"/>
      <c r="F798" s="214"/>
      <c r="G798" s="213"/>
      <c r="H798" s="214"/>
      <c r="I798" s="214"/>
      <c r="J798" s="214"/>
    </row>
    <row r="799">
      <c r="A799" s="214"/>
      <c r="B799" s="213"/>
      <c r="C799" s="213"/>
      <c r="D799" s="214"/>
      <c r="E799" s="214"/>
      <c r="F799" s="214"/>
      <c r="G799" s="213"/>
      <c r="H799" s="214"/>
      <c r="I799" s="214"/>
      <c r="J799" s="214"/>
    </row>
    <row r="800">
      <c r="A800" s="214"/>
      <c r="B800" s="213"/>
      <c r="C800" s="213"/>
      <c r="D800" s="214"/>
      <c r="E800" s="214"/>
      <c r="F800" s="214"/>
      <c r="G800" s="213"/>
      <c r="H800" s="214"/>
      <c r="I800" s="214"/>
      <c r="J800" s="214"/>
    </row>
    <row r="801">
      <c r="A801" s="214"/>
      <c r="B801" s="213"/>
      <c r="C801" s="213"/>
      <c r="D801" s="214"/>
      <c r="E801" s="214"/>
      <c r="F801" s="214"/>
      <c r="G801" s="213"/>
      <c r="H801" s="214"/>
      <c r="I801" s="214"/>
      <c r="J801" s="214"/>
    </row>
    <row r="802">
      <c r="A802" s="214"/>
      <c r="B802" s="213"/>
      <c r="C802" s="213"/>
      <c r="D802" s="214"/>
      <c r="E802" s="214"/>
      <c r="F802" s="214"/>
      <c r="G802" s="213"/>
      <c r="H802" s="214"/>
      <c r="I802" s="214"/>
      <c r="J802" s="214"/>
    </row>
    <row r="803">
      <c r="A803" s="214"/>
      <c r="B803" s="213"/>
      <c r="C803" s="213"/>
      <c r="D803" s="214"/>
      <c r="E803" s="214"/>
      <c r="F803" s="214"/>
      <c r="G803" s="213"/>
      <c r="H803" s="214"/>
      <c r="I803" s="214"/>
      <c r="J803" s="214"/>
    </row>
    <row r="804">
      <c r="A804" s="214"/>
      <c r="B804" s="213"/>
      <c r="C804" s="213"/>
      <c r="D804" s="214"/>
      <c r="E804" s="214"/>
      <c r="F804" s="214"/>
      <c r="G804" s="213"/>
      <c r="H804" s="214"/>
      <c r="I804" s="214"/>
      <c r="J804" s="214"/>
    </row>
    <row r="805">
      <c r="A805" s="214"/>
      <c r="B805" s="213"/>
      <c r="C805" s="213"/>
      <c r="D805" s="214"/>
      <c r="E805" s="214"/>
      <c r="F805" s="214"/>
      <c r="G805" s="213"/>
      <c r="H805" s="214"/>
      <c r="I805" s="214"/>
      <c r="J805" s="214"/>
    </row>
  </sheetData>
  <mergeCells count="1">
    <mergeCell ref="A1:F1"/>
  </mergeCells>
  <hyperlinks>
    <hyperlink r:id="rId1" ref="E38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