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 Cal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<sst xmlns="http://schemas.openxmlformats.org/spreadsheetml/2006/main" count="50" uniqueCount="39">
  <si>
    <t xml:space="preserve">ビビアミ/TopWar 経験値計算
Exp calculation for Vivid Army/TopWar</t>
  </si>
  <si>
    <r>
      <rPr>
        <b val="true"/>
        <sz val="9.5"/>
        <rFont val="Yu Gothic"/>
        <family val="2"/>
        <charset val="1"/>
      </rPr>
      <t xml:space="preserve">使い方 </t>
    </r>
    <r>
      <rPr>
        <b val="true"/>
        <sz val="9.5"/>
        <rFont val="Arial"/>
        <family val="2"/>
        <charset val="1"/>
      </rPr>
      <t xml:space="preserve">/ Usage
</t>
    </r>
    <r>
      <rPr>
        <sz val="9.5"/>
        <rFont val="Yu Gothic"/>
        <family val="2"/>
        <charset val="1"/>
      </rPr>
      <t xml:space="preserve">「入力」の欄に指定された数字を入力する。表の下部に金貨/Exp単位を記入する。
  </t>
    </r>
    <r>
      <rPr>
        <sz val="9.5"/>
        <rFont val="Arial"/>
        <family val="2"/>
        <charset val="1"/>
      </rPr>
      <t xml:space="preserve">Enter specified numbers on the "Input" fields. Write coin/Exp units at the bottom of the table. </t>
    </r>
  </si>
  <si>
    <r>
      <rPr>
        <b val="true"/>
        <sz val="10"/>
        <color rgb="FFC9211E"/>
        <rFont val="Yu Gothic"/>
        <family val="2"/>
        <charset val="1"/>
      </rPr>
      <t xml:space="preserve">入力
</t>
    </r>
    <r>
      <rPr>
        <b val="true"/>
        <sz val="10"/>
        <color rgb="FFC9211E"/>
        <rFont val="Arial"/>
        <family val="2"/>
        <charset val="1"/>
      </rPr>
      <t xml:space="preserve">Input</t>
    </r>
  </si>
  <si>
    <r>
      <rPr>
        <sz val="10"/>
        <rFont val="Yu Gothic"/>
        <family val="2"/>
        <charset val="1"/>
      </rPr>
      <t xml:space="preserve">単位
</t>
    </r>
    <r>
      <rPr>
        <sz val="10"/>
        <rFont val="Arial"/>
        <family val="2"/>
        <charset val="1"/>
      </rPr>
      <t xml:space="preserve">Unit</t>
    </r>
  </si>
  <si>
    <r>
      <rPr>
        <sz val="10"/>
        <rFont val="Yu Gothic"/>
        <family val="2"/>
        <charset val="1"/>
      </rPr>
      <t xml:space="preserve">結果
</t>
    </r>
    <r>
      <rPr>
        <sz val="10"/>
        <rFont val="Arial"/>
        <family val="2"/>
        <charset val="1"/>
      </rPr>
      <t xml:space="preserve">Output</t>
    </r>
  </si>
  <si>
    <r>
      <rPr>
        <sz val="10"/>
        <rFont val="Yu Gothic"/>
        <family val="2"/>
        <charset val="1"/>
      </rPr>
      <t xml:space="preserve">無限火力なし
</t>
    </r>
    <r>
      <rPr>
        <sz val="10"/>
        <rFont val="Arial"/>
        <family val="2"/>
        <charset val="1"/>
      </rPr>
      <t xml:space="preserve">WITHOUT INF FP</t>
    </r>
  </si>
  <si>
    <r>
      <rPr>
        <sz val="10"/>
        <rFont val="Yu Gothic"/>
        <family val="2"/>
        <charset val="1"/>
      </rPr>
      <t xml:space="preserve">無限火力あり
</t>
    </r>
    <r>
      <rPr>
        <sz val="10"/>
        <rFont val="Arial"/>
        <family val="2"/>
        <charset val="1"/>
      </rPr>
      <t xml:space="preserve">WITH INF FP</t>
    </r>
  </si>
  <si>
    <r>
      <rPr>
        <sz val="10"/>
        <rFont val="Yu Gothic"/>
        <family val="2"/>
        <charset val="1"/>
      </rPr>
      <t xml:space="preserve">所持金貨
</t>
    </r>
    <r>
      <rPr>
        <sz val="10"/>
        <rFont val="Arial"/>
        <family val="2"/>
        <charset val="1"/>
      </rPr>
      <t xml:space="preserve">Current available coins</t>
    </r>
  </si>
  <si>
    <r>
      <rPr>
        <sz val="10"/>
        <rFont val="Yu Gothic"/>
        <family val="2"/>
        <charset val="1"/>
      </rPr>
      <t xml:space="preserve">次</t>
    </r>
    <r>
      <rPr>
        <sz val="10"/>
        <rFont val="Arial"/>
        <family val="2"/>
        <charset val="1"/>
      </rPr>
      <t xml:space="preserve">Lv</t>
    </r>
    <r>
      <rPr>
        <sz val="10"/>
        <rFont val="Yu Gothic"/>
        <family val="2"/>
        <charset val="1"/>
      </rPr>
      <t xml:space="preserve">必要金貨
</t>
    </r>
    <r>
      <rPr>
        <sz val="10"/>
        <rFont val="Arial"/>
        <family val="2"/>
        <charset val="1"/>
      </rPr>
      <t xml:space="preserve">Total price for LvUp</t>
    </r>
  </si>
  <si>
    <r>
      <rPr>
        <sz val="10"/>
        <rFont val="Yu Gothic"/>
        <family val="2"/>
        <charset val="1"/>
      </rPr>
      <t xml:space="preserve">現在</t>
    </r>
    <r>
      <rPr>
        <sz val="10"/>
        <rFont val="Arial"/>
        <family val="2"/>
        <charset val="1"/>
      </rPr>
      <t xml:space="preserve">Exp
Current Exp</t>
    </r>
  </si>
  <si>
    <r>
      <rPr>
        <sz val="10"/>
        <rFont val="Yu Gothic"/>
        <family val="2"/>
        <charset val="1"/>
      </rPr>
      <t xml:space="preserve">連盟寄付必要回数
</t>
    </r>
    <r>
      <rPr>
        <sz val="10"/>
        <rFont val="Arial"/>
        <family val="2"/>
        <charset val="1"/>
      </rPr>
      <t xml:space="preserve">Alliance tech for LvUP</t>
    </r>
  </si>
  <si>
    <r>
      <rPr>
        <sz val="10"/>
        <rFont val="Yu Gothic"/>
        <family val="2"/>
        <charset val="1"/>
      </rPr>
      <t xml:space="preserve">回</t>
    </r>
    <r>
      <rPr>
        <sz val="10"/>
        <rFont val="Arial"/>
        <family val="2"/>
        <charset val="1"/>
      </rPr>
      <t xml:space="preserve">/times</t>
    </r>
  </si>
  <si>
    <r>
      <rPr>
        <sz val="10"/>
        <rFont val="Yu Gothic"/>
        <family val="2"/>
        <charset val="1"/>
      </rPr>
      <t xml:space="preserve">次</t>
    </r>
    <r>
      <rPr>
        <sz val="10"/>
        <rFont val="Arial"/>
        <family val="2"/>
        <charset val="1"/>
      </rPr>
      <t xml:space="preserve">Lv</t>
    </r>
    <r>
      <rPr>
        <sz val="10"/>
        <rFont val="Yu Gothic"/>
        <family val="2"/>
        <charset val="1"/>
      </rPr>
      <t xml:space="preserve">必要</t>
    </r>
    <r>
      <rPr>
        <sz val="10"/>
        <rFont val="Arial"/>
        <family val="2"/>
        <charset val="1"/>
      </rPr>
      <t xml:space="preserve">Exp
Next level upgrade Exp</t>
    </r>
  </si>
  <si>
    <r>
      <rPr>
        <sz val="10"/>
        <rFont val="Yu Gothic"/>
        <family val="2"/>
        <charset val="1"/>
      </rPr>
      <t xml:space="preserve">現時点のバンバン箱必要量
</t>
    </r>
    <r>
      <rPr>
        <sz val="10"/>
        <rFont val="Arial"/>
        <family val="2"/>
        <charset val="1"/>
      </rPr>
      <t xml:space="preserve">Needed coin boxes for LvUp</t>
    </r>
  </si>
  <si>
    <r>
      <rPr>
        <sz val="10"/>
        <rFont val="Yu Gothic"/>
        <family val="2"/>
        <charset val="1"/>
      </rPr>
      <t xml:space="preserve">箱</t>
    </r>
    <r>
      <rPr>
        <sz val="10"/>
        <rFont val="Arial"/>
        <family val="2"/>
        <charset val="1"/>
      </rPr>
      <t xml:space="preserve">/boxes</t>
    </r>
  </si>
  <si>
    <r>
      <rPr>
        <sz val="10"/>
        <rFont val="Yu Gothic"/>
        <family val="2"/>
        <charset val="1"/>
      </rPr>
      <t xml:space="preserve">バンバン箱単価
</t>
    </r>
    <r>
      <rPr>
        <sz val="10"/>
        <rFont val="Arial"/>
        <family val="2"/>
        <charset val="1"/>
      </rPr>
      <t xml:space="preserve">Available coin per box</t>
    </r>
  </si>
  <si>
    <r>
      <rPr>
        <sz val="10"/>
        <rFont val="Yu Gothic"/>
        <family val="2"/>
        <charset val="1"/>
      </rPr>
      <t xml:space="preserve">勤労節約
</t>
    </r>
    <r>
      <rPr>
        <sz val="10"/>
        <rFont val="Arial"/>
        <family val="2"/>
        <charset val="1"/>
      </rPr>
      <t xml:space="preserve">Tech discount</t>
    </r>
  </si>
  <si>
    <t xml:space="preserve">%</t>
  </si>
  <si>
    <r>
      <rPr>
        <sz val="10"/>
        <rFont val="Yu Gothic"/>
        <family val="2"/>
        <charset val="1"/>
      </rPr>
      <t xml:space="preserve">連盟寄付単価
</t>
    </r>
    <r>
      <rPr>
        <sz val="10"/>
        <rFont val="Arial"/>
        <family val="2"/>
        <charset val="1"/>
      </rPr>
      <t xml:space="preserve">Unit price for alliance tech</t>
    </r>
  </si>
  <si>
    <r>
      <rPr>
        <b val="true"/>
        <sz val="10"/>
        <rFont val="Yu Gothic"/>
        <family val="2"/>
        <charset val="1"/>
      </rPr>
      <t xml:space="preserve">備考
</t>
    </r>
    <r>
      <rPr>
        <sz val="10"/>
        <rFont val="Yu Gothic"/>
        <family val="2"/>
        <charset val="1"/>
      </rPr>
      <t xml:space="preserve">・対象者は</t>
    </r>
    <r>
      <rPr>
        <u val="single"/>
        <sz val="10"/>
        <rFont val="Yu Gothic"/>
        <family val="2"/>
        <charset val="1"/>
      </rPr>
      <t xml:space="preserve">主に</t>
    </r>
    <r>
      <rPr>
        <u val="single"/>
        <sz val="10"/>
        <rFont val="Arial"/>
        <family val="2"/>
      </rPr>
      <t xml:space="preserve">Lv51</t>
    </r>
    <r>
      <rPr>
        <u val="single"/>
        <sz val="10"/>
        <rFont val="Yu Gothic"/>
        <family val="2"/>
        <charset val="1"/>
      </rPr>
      <t xml:space="preserve">以上のプレイヤーを想定</t>
    </r>
    <r>
      <rPr>
        <sz val="10"/>
        <rFont val="Yu Gothic"/>
        <family val="2"/>
        <charset val="1"/>
      </rPr>
      <t xml:space="preserve">。 
・計算結果は概算であるため、あくまで目安程度に捉えること。
・「獲得</t>
    </r>
    <r>
      <rPr>
        <sz val="10"/>
        <rFont val="Arial"/>
        <family val="2"/>
      </rPr>
      <t xml:space="preserve">/</t>
    </r>
    <r>
      <rPr>
        <sz val="10"/>
        <rFont val="Yu Gothic"/>
        <family val="2"/>
        <charset val="1"/>
      </rPr>
      <t xml:space="preserve">寄付金貨単位」には、バンバン箱や連盟寄付に使われる金貨単位を記入する。
・「研究金貨単位」には、建造や訓練加速の研究で用いる金貨単位を記入する。
・所持金貨額と科学研究額は「研究金貨単位」に記入した単位に揃えた額を記入する。
  </t>
    </r>
    <r>
      <rPr>
        <sz val="10"/>
        <rFont val="Arial"/>
        <family val="2"/>
      </rPr>
      <t xml:space="preserve">- </t>
    </r>
    <r>
      <rPr>
        <sz val="10"/>
        <rFont val="Yu Gothic"/>
        <family val="2"/>
        <charset val="1"/>
      </rPr>
      <t xml:space="preserve">研究金貨単位が</t>
    </r>
    <r>
      <rPr>
        <sz val="10"/>
        <rFont val="Arial"/>
        <family val="2"/>
      </rPr>
      <t xml:space="preserve">dd</t>
    </r>
    <r>
      <rPr>
        <sz val="10"/>
        <rFont val="Yu Gothic"/>
        <family val="2"/>
        <charset val="1"/>
      </rPr>
      <t xml:space="preserve">・所持金貨が</t>
    </r>
    <r>
      <rPr>
        <sz val="10"/>
        <rFont val="Arial"/>
        <family val="2"/>
      </rPr>
      <t xml:space="preserve">300cc</t>
    </r>
    <r>
      <rPr>
        <sz val="10"/>
        <rFont val="Yu Gothic"/>
        <family val="2"/>
        <charset val="1"/>
      </rPr>
      <t xml:space="preserve">の場合、所持金貨は</t>
    </r>
    <r>
      <rPr>
        <sz val="10"/>
        <rFont val="Arial"/>
        <family val="2"/>
      </rPr>
      <t xml:space="preserve">300/1000=0.3dd</t>
    </r>
    <r>
      <rPr>
        <sz val="10"/>
        <rFont val="Yu Gothic"/>
        <family val="2"/>
        <charset val="1"/>
      </rPr>
      <t xml:space="preserve">で入力。
  </t>
    </r>
    <r>
      <rPr>
        <sz val="10"/>
        <rFont val="Arial"/>
        <family val="2"/>
      </rPr>
      <t xml:space="preserve">- </t>
    </r>
    <r>
      <rPr>
        <sz val="10"/>
        <rFont val="Yu Gothic"/>
        <family val="2"/>
        <charset val="1"/>
      </rPr>
      <t xml:space="preserve">研究金貨単位が</t>
    </r>
    <r>
      <rPr>
        <sz val="10"/>
        <rFont val="Arial"/>
        <family val="2"/>
      </rPr>
      <t xml:space="preserve">dd</t>
    </r>
    <r>
      <rPr>
        <sz val="10"/>
        <rFont val="Yu Gothic"/>
        <family val="2"/>
        <charset val="1"/>
      </rPr>
      <t xml:space="preserve">・無限火力が</t>
    </r>
    <r>
      <rPr>
        <sz val="10"/>
        <rFont val="Arial"/>
        <family val="2"/>
      </rPr>
      <t xml:space="preserve">1.1ee</t>
    </r>
    <r>
      <rPr>
        <sz val="10"/>
        <rFont val="Yu Gothic"/>
        <family val="2"/>
        <charset val="1"/>
      </rPr>
      <t xml:space="preserve">の場合、無限火力額は</t>
    </r>
    <r>
      <rPr>
        <sz val="10"/>
        <rFont val="Arial"/>
        <family val="2"/>
      </rPr>
      <t xml:space="preserve">1.1×1000=1100dd</t>
    </r>
    <r>
      <rPr>
        <sz val="10"/>
        <rFont val="Yu Gothic"/>
        <family val="2"/>
        <charset val="1"/>
      </rPr>
      <t xml:space="preserve">で入力。</t>
    </r>
  </si>
  <si>
    <r>
      <rPr>
        <sz val="10"/>
        <rFont val="Yu Gothic"/>
        <family val="2"/>
        <charset val="1"/>
      </rPr>
      <t xml:space="preserve">科学総額 </t>
    </r>
    <r>
      <rPr>
        <b val="true"/>
        <sz val="10"/>
        <rFont val="Arial"/>
        <family val="2"/>
        <charset val="1"/>
      </rPr>
      <t xml:space="preserve">(</t>
    </r>
    <r>
      <rPr>
        <b val="true"/>
        <sz val="10"/>
        <rFont val="Yu Gothic"/>
        <family val="2"/>
        <charset val="1"/>
      </rPr>
      <t xml:space="preserve">無限火力除く</t>
    </r>
    <r>
      <rPr>
        <b val="true"/>
        <sz val="10"/>
        <rFont val="Arial"/>
        <family val="2"/>
        <charset val="1"/>
      </rPr>
      <t xml:space="preserve">)
</t>
    </r>
    <r>
      <rPr>
        <sz val="10"/>
        <rFont val="Arial"/>
        <family val="2"/>
        <charset val="1"/>
      </rPr>
      <t xml:space="preserve">Total price for tech research
</t>
    </r>
    <r>
      <rPr>
        <b val="true"/>
        <sz val="10"/>
        <rFont val="Arial"/>
        <family val="2"/>
        <charset val="1"/>
      </rPr>
      <t xml:space="preserve">[WITHOUT INF Firepower]</t>
    </r>
  </si>
  <si>
    <r>
      <rPr>
        <sz val="10"/>
        <rFont val="Yu Gothic"/>
        <family val="2"/>
        <charset val="1"/>
      </rPr>
      <t xml:space="preserve">無限火力の総額
</t>
    </r>
    <r>
      <rPr>
        <sz val="10"/>
        <rFont val="Arial"/>
        <family val="2"/>
        <charset val="1"/>
      </rPr>
      <t xml:space="preserve">Total price for INF Firepower</t>
    </r>
  </si>
  <si>
    <r>
      <rPr>
        <sz val="10"/>
        <rFont val="Yu Gothic"/>
        <family val="2"/>
        <charset val="1"/>
      </rPr>
      <t xml:space="preserve">獲得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寄付金貨単位 </t>
    </r>
    <r>
      <rPr>
        <sz val="10"/>
        <rFont val="Arial"/>
        <family val="2"/>
        <charset val="1"/>
      </rPr>
      <t xml:space="preserve">(aa</t>
    </r>
    <r>
      <rPr>
        <sz val="10"/>
        <rFont val="Yu Gothic"/>
        <family val="2"/>
        <charset val="1"/>
      </rPr>
      <t xml:space="preserve">以上</t>
    </r>
    <r>
      <rPr>
        <sz val="10"/>
        <rFont val="Arial"/>
        <family val="2"/>
        <charset val="1"/>
      </rPr>
      <t xml:space="preserve">)
Coin unit of getting/donation</t>
    </r>
  </si>
  <si>
    <t xml:space="preserve">cc</t>
  </si>
  <si>
    <t xml:space="preserve">-</t>
  </si>
  <si>
    <r>
      <rPr>
        <sz val="10"/>
        <rFont val="Yu Gothic"/>
        <family val="2"/>
        <charset val="1"/>
      </rPr>
      <t xml:space="preserve">研究金貨単位 </t>
    </r>
    <r>
      <rPr>
        <sz val="10"/>
        <rFont val="Arial"/>
        <family val="2"/>
        <charset val="1"/>
      </rPr>
      <t xml:space="preserve">(aa</t>
    </r>
    <r>
      <rPr>
        <sz val="10"/>
        <rFont val="Yu Gothic"/>
        <family val="2"/>
        <charset val="1"/>
      </rPr>
      <t xml:space="preserve">以上</t>
    </r>
    <r>
      <rPr>
        <sz val="10"/>
        <rFont val="Arial"/>
        <family val="2"/>
        <charset val="1"/>
      </rPr>
      <t xml:space="preserve">)
Coin unit of tech research</t>
    </r>
  </si>
  <si>
    <t xml:space="preserve">dd</t>
  </si>
  <si>
    <r>
      <rPr>
        <sz val="10"/>
        <rFont val="Yu Gothic"/>
        <family val="2"/>
        <charset val="1"/>
      </rPr>
      <t xml:space="preserve">現在</t>
    </r>
    <r>
      <rPr>
        <sz val="10"/>
        <rFont val="Arial"/>
        <family val="2"/>
        <charset val="1"/>
      </rPr>
      <t xml:space="preserve">Exp</t>
    </r>
    <r>
      <rPr>
        <sz val="10"/>
        <rFont val="Yu Gothic"/>
        <family val="2"/>
        <charset val="1"/>
      </rPr>
      <t xml:space="preserve">単位 </t>
    </r>
    <r>
      <rPr>
        <sz val="10"/>
        <rFont val="Arial"/>
        <family val="2"/>
        <charset val="1"/>
      </rPr>
      <t xml:space="preserve">(aa</t>
    </r>
    <r>
      <rPr>
        <sz val="10"/>
        <rFont val="Yu Gothic"/>
        <family val="2"/>
        <charset val="1"/>
      </rPr>
      <t xml:space="preserve">以上</t>
    </r>
    <r>
      <rPr>
        <sz val="10"/>
        <rFont val="Arial"/>
        <family val="2"/>
        <charset val="1"/>
      </rPr>
      <t xml:space="preserve">)
Unit of Current Exp</t>
    </r>
  </si>
  <si>
    <r>
      <rPr>
        <b val="true"/>
        <sz val="9"/>
        <rFont val="Source Han Sans JP"/>
        <family val="2"/>
        <charset val="1"/>
      </rPr>
      <t xml:space="preserve">Ver. 1.2 </t>
    </r>
    <r>
      <rPr>
        <sz val="9"/>
        <rFont val="Source Han Sans JP"/>
        <family val="2"/>
        <charset val="1"/>
      </rPr>
      <t xml:space="preserve">(2020/04/23) / Created by V-nyang
</t>
    </r>
    <r>
      <rPr>
        <sz val="9"/>
        <rFont val="Yu Gothic"/>
        <family val="2"/>
        <charset val="1"/>
      </rPr>
      <t xml:space="preserve">バグ報告・質問・要望などは </t>
    </r>
    <r>
      <rPr>
        <sz val="9"/>
        <rFont val="Source Han Sans JP"/>
        <family val="2"/>
        <charset val="1"/>
      </rPr>
      <t xml:space="preserve">V-nyang (Discord: nftug#8372) </t>
    </r>
    <r>
      <rPr>
        <sz val="9"/>
        <rFont val="Yu Gothic"/>
        <family val="2"/>
        <charset val="1"/>
      </rPr>
      <t xml:space="preserve">までお気軽にどうぞ。
このファイルの利用により生じた問題について、製作者 </t>
    </r>
    <r>
      <rPr>
        <sz val="9"/>
        <rFont val="Source Han Sans JP"/>
        <family val="2"/>
        <charset val="1"/>
      </rPr>
      <t xml:space="preserve">V-nyang  </t>
    </r>
    <r>
      <rPr>
        <sz val="9"/>
        <rFont val="Yu Gothic"/>
        <family val="2"/>
        <charset val="1"/>
      </rPr>
      <t xml:space="preserve">は一切の責任を負いかねます。</t>
    </r>
  </si>
  <si>
    <r>
      <rPr>
        <sz val="10"/>
        <rFont val="Yu Gothic"/>
        <family val="2"/>
        <charset val="1"/>
      </rPr>
      <t xml:space="preserve">次</t>
    </r>
    <r>
      <rPr>
        <sz val="10"/>
        <rFont val="Arial"/>
        <family val="2"/>
        <charset val="1"/>
      </rPr>
      <t xml:space="preserve">Lv</t>
    </r>
    <r>
      <rPr>
        <sz val="10"/>
        <rFont val="Yu Gothic"/>
        <family val="2"/>
        <charset val="1"/>
      </rPr>
      <t xml:space="preserve">必要</t>
    </r>
    <r>
      <rPr>
        <sz val="10"/>
        <rFont val="Arial"/>
        <family val="2"/>
        <charset val="1"/>
      </rPr>
      <t xml:space="preserve">Exp</t>
    </r>
    <r>
      <rPr>
        <sz val="10"/>
        <rFont val="Yu Gothic"/>
        <family val="2"/>
        <charset val="1"/>
      </rPr>
      <t xml:space="preserve">単位 </t>
    </r>
    <r>
      <rPr>
        <sz val="10"/>
        <rFont val="Arial"/>
        <family val="2"/>
        <charset val="1"/>
      </rPr>
      <t xml:space="preserve">(aa</t>
    </r>
    <r>
      <rPr>
        <sz val="10"/>
        <rFont val="Yu Gothic"/>
        <family val="2"/>
        <charset val="1"/>
      </rPr>
      <t xml:space="preserve">以上</t>
    </r>
    <r>
      <rPr>
        <sz val="10"/>
        <rFont val="Arial"/>
        <family val="2"/>
        <charset val="1"/>
      </rPr>
      <t xml:space="preserve">)
Unit of Next lv upgrade Exp</t>
    </r>
  </si>
  <si>
    <t xml:space="preserve">↑この列に入力</t>
  </si>
  <si>
    <t xml:space="preserve">計算用データ (自動出力)</t>
  </si>
  <si>
    <t xml:space="preserve">必要額原価</t>
  </si>
  <si>
    <t xml:space="preserve">無限火力後の必要額</t>
  </si>
  <si>
    <t xml:space="preserve">割引率 (小数)</t>
  </si>
  <si>
    <t xml:space="preserve">表示額からの割引率</t>
  </si>
  <si>
    <t xml:space="preserve">研究額÷獲得額 単位レート</t>
  </si>
  <si>
    <t xml:space="preserve">現在Exp÷研究額 単位レート</t>
  </si>
  <si>
    <t xml:space="preserve">必要Exp÷現在Exp 単位レート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</si>
</sst>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#"/>
    <numFmt numFmtId="167" formatCode="General"/>
    <numFmt numFmtId="168" formatCode="0.0"/>
    <numFmt numFmtId="169" formatCode="@"/>
    <numFmt numFmtId="170" formatCode="&quot;TRUE&quot;;&quot;TRUE&quot;;&quot;FALSE&quot;"/>
  </numFmts>
  <fonts count="23">
    <font>
      <sz val="10"/>
      <name val="Source Han Sans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3"/>
      <name val="Yu Gothic"/>
      <family val="2"/>
      <charset val="1"/>
    </font>
    <font>
      <b val="true"/>
      <sz val="9.5"/>
      <name val="Yu Gothic"/>
      <family val="2"/>
      <charset val="1"/>
    </font>
    <font>
      <b val="true"/>
      <sz val="9.5"/>
      <name val="Arial"/>
      <family val="2"/>
      <charset val="1"/>
    </font>
    <font>
      <sz val="9.5"/>
      <name val="Yu Gothic"/>
      <family val="2"/>
      <charset val="1"/>
    </font>
    <font>
      <sz val="9.5"/>
      <name val="Arial"/>
      <family val="2"/>
      <charset val="1"/>
    </font>
    <font>
      <sz val="9"/>
      <name val="Arial"/>
      <family val="2"/>
      <charset val="1"/>
    </font>
    <font>
      <b val="true"/>
      <sz val="10"/>
      <color rgb="FFC9211E"/>
      <name val="Yu Gothic"/>
      <family val="2"/>
      <charset val="1"/>
    </font>
    <font>
      <b val="true"/>
      <sz val="10"/>
      <color rgb="FFC9211E"/>
      <name val="Arial"/>
      <family val="2"/>
      <charset val="1"/>
    </font>
    <font>
      <sz val="10"/>
      <name val="Yu Gothic"/>
      <family val="2"/>
      <charset val="1"/>
    </font>
    <font>
      <b val="true"/>
      <sz val="10"/>
      <name val="Yu Gothic"/>
      <family val="2"/>
      <charset val="1"/>
    </font>
    <font>
      <u val="single"/>
      <sz val="10"/>
      <name val="Yu Gothic"/>
      <family val="2"/>
      <charset val="1"/>
    </font>
    <font>
      <u val="single"/>
      <sz val="10"/>
      <name val="Arial"/>
      <family val="2"/>
    </font>
    <font>
      <sz val="10"/>
      <name val="Arial"/>
      <family val="2"/>
    </font>
    <font>
      <b val="true"/>
      <sz val="10"/>
      <name val="Arial"/>
      <family val="2"/>
      <charset val="1"/>
    </font>
    <font>
      <b val="true"/>
      <sz val="9"/>
      <name val="Source Han Sans JP"/>
      <family val="2"/>
      <charset val="1"/>
    </font>
    <font>
      <sz val="9"/>
      <name val="Source Han Sans JP"/>
      <family val="2"/>
      <charset val="1"/>
    </font>
    <font>
      <sz val="9"/>
      <name val="Yu Gothic"/>
      <family val="2"/>
      <charset val="1"/>
    </font>
    <font>
      <b val="true"/>
      <sz val="9"/>
      <color rgb="FFC9211E"/>
      <name val="Yu Gothi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CCCCCC"/>
      </patternFill>
    </fill>
    <fill>
      <patternFill patternType="solid">
        <fgColor rgb="FFFFE994"/>
        <bgColor rgb="FFFFCC99"/>
      </patternFill>
    </fill>
    <fill>
      <patternFill patternType="solid">
        <fgColor rgb="FFB4C7DC"/>
        <bgColor rgb="FFCCCCCC"/>
      </patternFill>
    </fill>
    <fill>
      <patternFill patternType="solid">
        <fgColor rgb="FFFFAA95"/>
        <bgColor rgb="FFFFCC99"/>
      </patternFill>
    </fill>
    <fill>
      <patternFill patternType="solid">
        <fgColor rgb="FFCCCCCC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4" fillId="6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30.48"/>
    <col collapsed="false" customWidth="false" hidden="false" outlineLevel="0" max="4" min="2" style="1" width="11.84"/>
    <col collapsed="false" customWidth="true" hidden="false" outlineLevel="0" max="5" min="5" style="1" width="26.95"/>
    <col collapsed="false" customWidth="true" hidden="false" outlineLevel="0" max="6" min="6" style="1" width="19.98"/>
    <col collapsed="false" customWidth="true" hidden="false" outlineLevel="0" max="7" min="7" style="1" width="18.65"/>
    <col collapsed="false" customWidth="true" hidden="false" outlineLevel="0" max="8" min="8" style="1" width="18.14"/>
    <col collapsed="false" customWidth="false" hidden="false" outlineLevel="0" max="1024" min="9" style="1" width="11.84"/>
  </cols>
  <sheetData>
    <row r="1" customFormat="false" ht="53.1" hidden="false" customHeight="true" outlineLevel="0" collapsed="false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customFormat="false" ht="12.8" hidden="false" customHeight="false" outlineLevel="0" collapsed="false">
      <c r="A2" s="4"/>
      <c r="B2" s="5"/>
      <c r="C2" s="6"/>
      <c r="D2" s="7"/>
      <c r="E2" s="6"/>
      <c r="F2" s="5"/>
      <c r="G2" s="6"/>
      <c r="H2" s="5"/>
    </row>
    <row r="3" customFormat="false" ht="23.1" hidden="false" customHeight="false" outlineLevel="0" collapsed="false">
      <c r="A3" s="8"/>
      <c r="B3" s="9" t="s">
        <v>2</v>
      </c>
      <c r="C3" s="10" t="s">
        <v>3</v>
      </c>
      <c r="D3" s="7"/>
      <c r="E3" s="10" t="s">
        <v>4</v>
      </c>
      <c r="F3" s="10" t="s">
        <v>5</v>
      </c>
      <c r="G3" s="10" t="s">
        <v>6</v>
      </c>
      <c r="H3" s="10" t="s">
        <v>3</v>
      </c>
    </row>
    <row r="4" customFormat="false" ht="23.85" hidden="false" customHeight="false" outlineLevel="0" collapsed="false">
      <c r="A4" s="11" t="s">
        <v>7</v>
      </c>
      <c r="B4" s="12" t="n">
        <f aca="false">13</f>
        <v>13</v>
      </c>
      <c r="C4" s="13" t="str">
        <f aca="false">$B$13</f>
        <v>dd</v>
      </c>
      <c r="D4" s="7"/>
      <c r="E4" s="14" t="s">
        <v>8</v>
      </c>
      <c r="F4" s="15" t="n">
        <f aca="false">IFERROR($B$19-$B$10*$B$22,0)</f>
        <v>342.32855</v>
      </c>
      <c r="G4" s="15" t="n">
        <f aca="false">IFERROR(IF($B$20&gt;0,$B$19-($B$10+$B$11)*$B$22,$F$4+$B$11),0)</f>
        <v>313.38775</v>
      </c>
      <c r="H4" s="15" t="str">
        <f aca="false">$B$13</f>
        <v>dd</v>
      </c>
    </row>
    <row r="5" customFormat="false" ht="23.85" hidden="false" customHeight="false" outlineLevel="0" collapsed="false">
      <c r="A5" s="11" t="s">
        <v>9</v>
      </c>
      <c r="B5" s="16" t="n">
        <v>75</v>
      </c>
      <c r="C5" s="17" t="str">
        <f aca="false">IF($B$14&lt;&gt;"",$B$14,$B$13)&amp;" Exp"</f>
        <v>dd Exp</v>
      </c>
      <c r="D5" s="7"/>
      <c r="E5" s="18" t="s">
        <v>10</v>
      </c>
      <c r="F5" s="19" t="n">
        <f aca="false">IFERROR(ROUNDUP(($F$4-$B$10)*$B$23/$B$9,0),0)</f>
        <v>5276</v>
      </c>
      <c r="G5" s="19" t="n">
        <f aca="false">IFERROR(ROUNDUP(IF($B$20&gt;0,($G$4-$B$10-$B$11)*$B$23/$B$9,0),0),0)</f>
        <v>1091</v>
      </c>
      <c r="H5" s="18" t="s">
        <v>11</v>
      </c>
    </row>
    <row r="6" customFormat="false" ht="23.85" hidden="false" customHeight="false" outlineLevel="0" collapsed="false">
      <c r="A6" s="11" t="s">
        <v>12</v>
      </c>
      <c r="B6" s="16" t="n">
        <v>150</v>
      </c>
      <c r="C6" s="17" t="str">
        <f aca="false">IF($B$15&lt;&gt;"",$B$15,IF($B$14&lt;&gt;"",$B$14,$B$13))&amp;" Exp"</f>
        <v>dd Exp</v>
      </c>
      <c r="D6" s="7"/>
      <c r="E6" s="20" t="s">
        <v>13</v>
      </c>
      <c r="F6" s="21" t="n">
        <f aca="false">IFERROR(ROUNDUP(($F$4-$B$4)*$B$23/$B$7,0),0)</f>
        <v>3137</v>
      </c>
      <c r="G6" s="21" t="n">
        <f aca="false">IFERROR(ROUNDUP(($G$4-$B$4)*$B$23/$B$7,0),0)</f>
        <v>2861</v>
      </c>
      <c r="H6" s="20" t="s">
        <v>14</v>
      </c>
    </row>
    <row r="7" customFormat="false" ht="23.1" hidden="false" customHeight="false" outlineLevel="0" collapsed="false">
      <c r="A7" s="20" t="s">
        <v>15</v>
      </c>
      <c r="B7" s="22" t="n">
        <v>105</v>
      </c>
      <c r="C7" s="23" t="str">
        <f aca="false">$B$12</f>
        <v>cc</v>
      </c>
      <c r="D7" s="7"/>
      <c r="E7" s="7"/>
      <c r="G7" s="7"/>
      <c r="H7" s="24"/>
      <c r="K7" s="7"/>
    </row>
    <row r="8" customFormat="false" ht="26.65" hidden="false" customHeight="true" outlineLevel="0" collapsed="false">
      <c r="A8" s="18" t="s">
        <v>16</v>
      </c>
      <c r="B8" s="25" t="n">
        <v>19</v>
      </c>
      <c r="C8" s="26" t="s">
        <v>17</v>
      </c>
      <c r="D8" s="7"/>
      <c r="G8" s="7"/>
      <c r="H8" s="24"/>
    </row>
    <row r="9" customFormat="false" ht="26.65" hidden="false" customHeight="true" outlineLevel="0" collapsed="false">
      <c r="A9" s="18" t="s">
        <v>18</v>
      </c>
      <c r="B9" s="27" t="n">
        <v>37.5</v>
      </c>
      <c r="C9" s="28" t="str">
        <f aca="false">$B$12</f>
        <v>cc</v>
      </c>
      <c r="D9" s="7"/>
      <c r="E9" s="29" t="s">
        <v>19</v>
      </c>
      <c r="F9" s="29"/>
      <c r="G9" s="29"/>
      <c r="H9" s="29"/>
    </row>
    <row r="10" customFormat="false" ht="35.05" hidden="false" customHeight="false" outlineLevel="0" collapsed="false">
      <c r="A10" s="14" t="s">
        <v>20</v>
      </c>
      <c r="B10" s="30" t="n">
        <v>144.5</v>
      </c>
      <c r="C10" s="31" t="str">
        <f aca="false">$B$13</f>
        <v>dd</v>
      </c>
      <c r="D10" s="7"/>
      <c r="E10" s="29"/>
      <c r="F10" s="29"/>
      <c r="G10" s="29"/>
      <c r="H10" s="29"/>
    </row>
    <row r="11" customFormat="false" ht="26.65" hidden="false" customHeight="true" outlineLevel="0" collapsed="false">
      <c r="A11" s="14" t="s">
        <v>21</v>
      </c>
      <c r="B11" s="30" t="n">
        <v>128</v>
      </c>
      <c r="C11" s="31" t="str">
        <f aca="false">$B$13</f>
        <v>dd</v>
      </c>
      <c r="D11" s="7"/>
      <c r="E11" s="29"/>
      <c r="F11" s="29"/>
      <c r="G11" s="29"/>
      <c r="H11" s="29"/>
    </row>
    <row r="12" customFormat="false" ht="26.65" hidden="false" customHeight="true" outlineLevel="0" collapsed="false">
      <c r="A12" s="32" t="s">
        <v>22</v>
      </c>
      <c r="B12" s="33" t="s">
        <v>23</v>
      </c>
      <c r="C12" s="34" t="s">
        <v>24</v>
      </c>
      <c r="D12" s="7"/>
      <c r="E12" s="29"/>
      <c r="F12" s="29"/>
      <c r="G12" s="29"/>
      <c r="H12" s="29"/>
    </row>
    <row r="13" customFormat="false" ht="23.85" hidden="false" customHeight="false" outlineLevel="0" collapsed="false">
      <c r="A13" s="32" t="s">
        <v>25</v>
      </c>
      <c r="B13" s="33" t="s">
        <v>26</v>
      </c>
      <c r="C13" s="34" t="s">
        <v>24</v>
      </c>
      <c r="D13" s="7"/>
      <c r="E13" s="0"/>
    </row>
    <row r="14" customFormat="false" ht="23.85" hidden="false" customHeight="true" outlineLevel="0" collapsed="false">
      <c r="A14" s="32" t="s">
        <v>27</v>
      </c>
      <c r="B14" s="33" t="s">
        <v>26</v>
      </c>
      <c r="C14" s="34" t="s">
        <v>24</v>
      </c>
      <c r="D14" s="7"/>
      <c r="E14" s="35" t="s">
        <v>28</v>
      </c>
      <c r="F14" s="35"/>
      <c r="G14" s="35"/>
      <c r="H14" s="35"/>
    </row>
    <row r="15" customFormat="false" ht="23.85" hidden="false" customHeight="false" outlineLevel="0" collapsed="false">
      <c r="A15" s="32" t="s">
        <v>29</v>
      </c>
      <c r="B15" s="33" t="s">
        <v>26</v>
      </c>
      <c r="C15" s="34" t="s">
        <v>24</v>
      </c>
      <c r="D15" s="7"/>
      <c r="E15" s="35"/>
      <c r="F15" s="35"/>
      <c r="G15" s="35"/>
      <c r="H15" s="35"/>
    </row>
    <row r="16" customFormat="false" ht="12.8" hidden="false" customHeight="false" outlineLevel="0" collapsed="false">
      <c r="A16" s="0"/>
      <c r="B16" s="36" t="s">
        <v>30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7" t="s">
        <v>31</v>
      </c>
      <c r="C18" s="38"/>
    </row>
    <row r="19" customFormat="false" ht="12.8" hidden="false" customHeight="false" outlineLevel="0" collapsed="false">
      <c r="A19" s="39" t="s">
        <v>32</v>
      </c>
      <c r="B19" s="40" t="n">
        <f aca="false">($B$6-$B$5*$B$25)*5*$B$24</f>
        <v>375</v>
      </c>
      <c r="C19" s="41" t="str">
        <f aca="false">IF($B$13&lt;&gt;"",$B$13,"")</f>
        <v>dd</v>
      </c>
      <c r="E19" s="0"/>
    </row>
    <row r="20" customFormat="false" ht="12.8" hidden="false" customHeight="false" outlineLevel="0" collapsed="false">
      <c r="A20" s="39" t="s">
        <v>33</v>
      </c>
      <c r="B20" s="40" t="n">
        <f aca="false">$B$19-($B$10+$B$11)*(1+$B$21)</f>
        <v>50.725</v>
      </c>
      <c r="C20" s="41" t="str">
        <f aca="false">IF($B$13&lt;&gt;"",$B$13,"")</f>
        <v>dd</v>
      </c>
    </row>
    <row r="21" customFormat="false" ht="12.8" hidden="false" customHeight="false" outlineLevel="0" collapsed="false">
      <c r="A21" s="39" t="s">
        <v>34</v>
      </c>
      <c r="B21" s="40" t="n">
        <f aca="false">$B$8/100</f>
        <v>0.19</v>
      </c>
      <c r="C21" s="42" t="s">
        <v>24</v>
      </c>
    </row>
    <row r="22" customFormat="false" ht="12.8" hidden="false" customHeight="false" outlineLevel="0" collapsed="false">
      <c r="A22" s="39" t="s">
        <v>35</v>
      </c>
      <c r="B22" s="40" t="n">
        <f aca="false">(1+$B$21)*$B$21</f>
        <v>0.2261</v>
      </c>
      <c r="C22" s="42" t="s">
        <v>24</v>
      </c>
    </row>
    <row r="23" customFormat="false" ht="12.8" hidden="false" customHeight="false" outlineLevel="0" collapsed="false">
      <c r="A23" s="39" t="s">
        <v>36</v>
      </c>
      <c r="B23" s="40" t="n">
        <f aca="false">(CODE($B$13)-CODE($B$12))*1000</f>
        <v>1000</v>
      </c>
      <c r="C23" s="42" t="s">
        <v>24</v>
      </c>
    </row>
    <row r="24" customFormat="false" ht="12.8" hidden="false" customHeight="false" outlineLevel="0" collapsed="false">
      <c r="A24" s="39" t="s">
        <v>37</v>
      </c>
      <c r="B24" s="40" t="n">
        <f aca="false">IF(CODE($B$14)-CODE($B$13)&gt;0,(CODE($B$14)-CODE($B$13))*1000,1)</f>
        <v>1</v>
      </c>
      <c r="C24" s="42" t="s">
        <v>24</v>
      </c>
    </row>
    <row r="25" customFormat="false" ht="12.8" hidden="false" customHeight="false" outlineLevel="0" collapsed="false">
      <c r="A25" s="39" t="s">
        <v>38</v>
      </c>
      <c r="B25" s="40" t="n">
        <f aca="false">IF(CODE($B$15)-CODE($B$14)&gt;0,(CODE($B$15)-CODE($B$14))*1000,1)</f>
        <v>1</v>
      </c>
      <c r="C25" s="42" t="s">
        <v>24</v>
      </c>
    </row>
  </sheetData>
  <sheetProtection sheet="true" objects="true" scenarios="true"/>
  <mergeCells count="4">
    <mergeCell ref="A1:D1"/>
    <mergeCell ref="E1:H1"/>
    <mergeCell ref="E9:H12"/>
    <mergeCell ref="E14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2020-04-13T22:07:41Z</dcterms:created>
  <dc:creator/>
  <dc:description/>
  <dc:language>ja-JP</dc:language>
  <cp:lastModifiedBy>nftug </cp:lastModifiedBy>
  <dcterms:modified xsi:type="dcterms:W3CDTF">2020-04-23T20:20:52Z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