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ngmcl\Documents\PCBs\tiny-reflow-controller\bom\"/>
    </mc:Choice>
  </mc:AlternateContent>
  <bookViews>
    <workbookView xWindow="0" yWindow="0" windowWidth="23040" windowHeight="9960" tabRatio="500" activeTab="1"/>
  </bookViews>
  <sheets>
    <sheet name="Sheet1" sheetId="1" r:id="rId1"/>
    <sheet name="All Parts" sheetId="3" r:id="rId2"/>
  </sheets>
  <definedNames>
    <definedName name="_xlnm.Print_Area" localSheetId="1">'All Parts'!$A$1:$K$61</definedName>
  </definedNames>
  <calcPr calcId="152511"/>
</workbook>
</file>

<file path=xl/calcChain.xml><?xml version="1.0" encoding="utf-8"?>
<calcChain xmlns="http://schemas.openxmlformats.org/spreadsheetml/2006/main">
  <c r="I58" i="3" l="1"/>
  <c r="I47" i="3"/>
  <c r="I46" i="3"/>
  <c r="I49" i="3"/>
  <c r="I38" i="3"/>
  <c r="I39" i="3"/>
  <c r="I40" i="3"/>
  <c r="I41" i="3"/>
  <c r="I37" i="3"/>
  <c r="G30" i="3"/>
  <c r="I30" i="3" s="1"/>
  <c r="K30" i="3" s="1"/>
  <c r="I29" i="3"/>
  <c r="K29" i="3" s="1"/>
  <c r="I28" i="3"/>
  <c r="K28" i="3" s="1"/>
  <c r="I27" i="3"/>
  <c r="K27" i="3" s="1"/>
  <c r="I23" i="3"/>
  <c r="I56" i="3" l="1"/>
  <c r="I61" i="3" s="1"/>
  <c r="I43" i="3"/>
  <c r="I32" i="3"/>
</calcChain>
</file>

<file path=xl/sharedStrings.xml><?xml version="1.0" encoding="utf-8"?>
<sst xmlns="http://schemas.openxmlformats.org/spreadsheetml/2006/main" count="192" uniqueCount="94">
  <si>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</si>
  <si>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</si>
  <si>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</si>
  <si>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</si>
  <si>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</si>
  <si>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</si>
  <si>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</si>
  <si>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</si>
  <si>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</si>
  <si>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NZD</t>
  </si>
  <si>
    <t>RR05P10.0KDCT-ND</t>
  </si>
  <si>
    <t>RR0510P-103-D</t>
  </si>
  <si>
    <t>RES SMD 10K OHM 0.5% 1/16W 0402</t>
  </si>
  <si>
    <t>609-4618-1-ND</t>
  </si>
  <si>
    <t>10118194-0001LF</t>
  </si>
  <si>
    <t>CONN USB MICRO B RECPT SMT R/A</t>
  </si>
  <si>
    <t>MAX31856MUD+-ND</t>
  </si>
  <si>
    <t>MAX31856MUD+</t>
  </si>
  <si>
    <t>IC CONV THERMOCOUPLE 14TSSOP</t>
  </si>
  <si>
    <t>MCP1700T3302EMBCT-ND</t>
  </si>
  <si>
    <t>MCP1700T-3302E/MB</t>
  </si>
  <si>
    <t>IC REG LINEAR 3.3V 250MA SOT89-3</t>
  </si>
  <si>
    <t>ATTINY1634R-MU-ND</t>
  </si>
  <si>
    <t>ATTINY1634R-MU</t>
  </si>
  <si>
    <t>IC MCU 8BIT 16KB FLASH 20QFN</t>
  </si>
  <si>
    <t>1727-5205-1-ND</t>
  </si>
  <si>
    <t>PMEG3020CPA,115</t>
  </si>
  <si>
    <t>DIODE ARRAY SCHOTTKY 30V 3HUSON</t>
  </si>
  <si>
    <t>732-12015-1-ND</t>
  </si>
  <si>
    <t>150060RS55040</t>
  </si>
  <si>
    <t>LED RED DIFFUSED 0603 SMD</t>
  </si>
  <si>
    <t>490-5255-1-ND</t>
  </si>
  <si>
    <t>BLM18KG221SN1D</t>
  </si>
  <si>
    <t>FERRITE BEAD 220 OHM 0603 1LN</t>
  </si>
  <si>
    <t>987-1694-1-ND</t>
  </si>
  <si>
    <t>35WR10KLFTR</t>
  </si>
  <si>
    <t>TRIMMER 10K OHM 0.1W TOP ADJ</t>
  </si>
  <si>
    <t>311-2618-1-ND</t>
  </si>
  <si>
    <t>RT0603DRE0753K6L</t>
  </si>
  <si>
    <t>RES SMD 53.6KOHM 0.5% 1/10W 0603</t>
  </si>
  <si>
    <t>311-2506-1-ND</t>
  </si>
  <si>
    <t>RT0603DRE0727KL</t>
  </si>
  <si>
    <t>RES SMD 27K OHM 0.5% 1/10W 0603</t>
  </si>
  <si>
    <t>RR05P2.2KDCT-ND</t>
  </si>
  <si>
    <t>RR0510P-222-D</t>
  </si>
  <si>
    <t>RES SMD 2.2K OHM 0.5% 1/16W 0402</t>
  </si>
  <si>
    <t>P123732CT-ND</t>
  </si>
  <si>
    <t>ERA-3AED101V</t>
  </si>
  <si>
    <t>RES SMD 100 OHM 0.5% 1/10W 0603</t>
  </si>
  <si>
    <t>1276-6456-1-ND</t>
  </si>
  <si>
    <t>CL21A106KPFNNNG</t>
  </si>
  <si>
    <t>CAP CER 10UF 10V X5R 0805</t>
  </si>
  <si>
    <t>1276-6524-1-ND</t>
  </si>
  <si>
    <t>CL10B105MO8NNWC</t>
  </si>
  <si>
    <t>CAP CER 1UF 16V X7R 0603</t>
  </si>
  <si>
    <t>399-7842-1-ND</t>
  </si>
  <si>
    <t>C0603C103M5RACTU</t>
  </si>
  <si>
    <t>CAP CER 10000PF 50V X7R 0603</t>
  </si>
  <si>
    <t>1276-1258-1-ND</t>
  </si>
  <si>
    <t>CL10F104ZO8NNNC</t>
  </si>
  <si>
    <t>CAP CER 0.1UF 16V Y5V 0603</t>
  </si>
  <si>
    <t>Digikey Total</t>
  </si>
  <si>
    <t>ALI-EXPRESS</t>
  </si>
  <si>
    <t>DIGIKEY</t>
  </si>
  <si>
    <t>1N4148WS</t>
  </si>
  <si>
    <t>SMD diode SOD-123 1N4148WS</t>
  </si>
  <si>
    <t>Unit Price NZD</t>
  </si>
  <si>
    <t>NZD/USD</t>
  </si>
  <si>
    <t>Postage USD</t>
  </si>
  <si>
    <t>Postage NZD</t>
  </si>
  <si>
    <t>TS-018</t>
  </si>
  <si>
    <t>Audrey Button 2 * 4 small TS-018</t>
  </si>
  <si>
    <t>2N3904</t>
  </si>
  <si>
    <t>2N3904 Mark SOT-23 NPN Amplifier</t>
  </si>
  <si>
    <t>Character 8x2 LCD Display Module Green 5V</t>
  </si>
  <si>
    <t>RT0802A</t>
  </si>
  <si>
    <t>Price USD</t>
  </si>
  <si>
    <t>Ali-express Total</t>
  </si>
  <si>
    <t>NZD</t>
  </si>
  <si>
    <t>OVEN EXPENSES</t>
  </si>
  <si>
    <t>Secondhand Sunbeam Mini bake oven</t>
  </si>
  <si>
    <t>Price NZD</t>
  </si>
  <si>
    <t>24x12x1"AlSi High Temp Ceramic Insulation</t>
  </si>
  <si>
    <t>Reflect-A-Gold Heat Protection Tape 50mm X 5m</t>
  </si>
  <si>
    <t>Peel &amp; Stick Heat Shield Light Face 600 x 500mm</t>
  </si>
  <si>
    <t>Oven Total</t>
  </si>
  <si>
    <t>Tiny Reflow Controller PCB</t>
  </si>
  <si>
    <t>OSHPARK OSHSTENCILS</t>
  </si>
  <si>
    <t>K-type thermocouple</t>
  </si>
  <si>
    <t>OSH# Total</t>
  </si>
  <si>
    <t>Total</t>
  </si>
  <si>
    <t>Sell 2 controllers</t>
  </si>
  <si>
    <t>Reflow oven will cost</t>
  </si>
  <si>
    <t>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</si>
</sst>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b/>
      <i/>
      <sz val="11"/>
      <name val="Calibri"/>
      <family val="2"/>
    </font>
    <font>
      <b/>
      <i/>
      <sz val="14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4" fontId="0" fillId="0" borderId="0" xfId="0" applyNumberFormat="1" applyFont="1" applyFill="1" applyBorder="1"/>
    <xf numFmtId="44" fontId="3" fillId="0" borderId="0" xfId="1" applyFont="1" applyFill="1" applyBorder="1" applyAlignment="1">
      <alignment horizontal="right"/>
    </xf>
    <xf numFmtId="44" fontId="3" fillId="0" borderId="0" xfId="1" applyFont="1" applyFill="1" applyBorder="1" applyAlignment="1">
      <alignment horizontal="center"/>
    </xf>
    <xf numFmtId="44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4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4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14" fontId="7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21" sqref="I21"/>
    </sheetView>
  </sheetViews>
  <sheetFormatPr defaultRowHeight="14.4"/>
  <cols>
    <col min="1" max="1" width="5.6640625" style="2" bestFit="1" customWidth="1"/>
    <col min="2" max="2" width="8.33203125" style="2" bestFit="1" customWidth="1"/>
    <col min="3" max="3" width="23.21875" bestFit="1" customWidth="1"/>
    <col min="4" max="4" width="24.21875" bestFit="1" customWidth="1"/>
    <col min="5" max="5" width="32.88671875" bestFit="1" customWidth="1"/>
    <col min="6" max="6" width="18.21875" bestFit="1" customWidth="1"/>
    <col min="7" max="7" width="8.6640625" style="2" bestFit="1" customWidth="1"/>
    <col min="8" max="8" width="9.5546875" style="2" bestFit="1" customWidth="1"/>
    <col min="9" max="9" width="9.109375" style="2" bestFit="1" customWidth="1"/>
    <col min="10" max="10" width="17.6640625" style="2" bestFit="1" customWidth="1"/>
  </cols>
  <sheetData>
    <row r="1" spans="1:10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1</v>
      </c>
      <c r="B2" s="4">
        <v>12</v>
      </c>
      <c r="C2" t="s">
        <v>10</v>
      </c>
      <c r="D2" t="s">
        <v>11</v>
      </c>
      <c r="E2" t="s">
        <v>12</v>
      </c>
      <c r="G2" s="4">
        <v>12</v>
      </c>
      <c r="H2" s="4">
        <v>0</v>
      </c>
      <c r="I2" s="5">
        <v>0.125</v>
      </c>
      <c r="J2" s="5">
        <v>1.5</v>
      </c>
    </row>
    <row r="3" spans="1:10">
      <c r="A3" s="4">
        <v>2</v>
      </c>
      <c r="B3" s="4">
        <v>3</v>
      </c>
      <c r="C3" t="s">
        <v>13</v>
      </c>
      <c r="D3" t="s">
        <v>14</v>
      </c>
      <c r="E3" t="s">
        <v>15</v>
      </c>
      <c r="G3" s="4">
        <v>3</v>
      </c>
      <c r="H3" s="4">
        <v>0</v>
      </c>
      <c r="I3" s="5">
        <v>0.71</v>
      </c>
      <c r="J3" s="5">
        <v>2.13</v>
      </c>
    </row>
    <row r="4" spans="1:10">
      <c r="A4" s="4">
        <v>3</v>
      </c>
      <c r="B4" s="4">
        <v>3</v>
      </c>
      <c r="C4" t="s">
        <v>16</v>
      </c>
      <c r="D4" t="s">
        <v>17</v>
      </c>
      <c r="E4" t="s">
        <v>18</v>
      </c>
      <c r="G4" s="4">
        <v>3</v>
      </c>
      <c r="H4" s="4">
        <v>0</v>
      </c>
      <c r="I4" s="5">
        <v>7.44</v>
      </c>
      <c r="J4" s="5">
        <v>22.32</v>
      </c>
    </row>
    <row r="5" spans="1:10">
      <c r="A5" s="4">
        <v>4</v>
      </c>
      <c r="B5" s="4">
        <v>3</v>
      </c>
      <c r="C5" t="s">
        <v>19</v>
      </c>
      <c r="D5" t="s">
        <v>20</v>
      </c>
      <c r="E5" t="s">
        <v>21</v>
      </c>
      <c r="G5" s="4">
        <v>3</v>
      </c>
      <c r="H5" s="4">
        <v>0</v>
      </c>
      <c r="I5" s="5">
        <v>0.64</v>
      </c>
      <c r="J5" s="5">
        <v>1.92</v>
      </c>
    </row>
    <row r="6" spans="1:10">
      <c r="A6" s="4">
        <v>5</v>
      </c>
      <c r="B6" s="4">
        <v>3</v>
      </c>
      <c r="C6" t="s">
        <v>22</v>
      </c>
      <c r="D6" t="s">
        <v>23</v>
      </c>
      <c r="E6" t="s">
        <v>24</v>
      </c>
      <c r="G6" s="4">
        <v>3</v>
      </c>
      <c r="H6" s="4">
        <v>0</v>
      </c>
      <c r="I6" s="5">
        <v>1.67</v>
      </c>
      <c r="J6" s="5">
        <v>5.01</v>
      </c>
    </row>
    <row r="7" spans="1:10">
      <c r="A7" s="4">
        <v>6</v>
      </c>
      <c r="B7" s="4">
        <v>3</v>
      </c>
      <c r="C7" t="s">
        <v>25</v>
      </c>
      <c r="D7" t="s">
        <v>26</v>
      </c>
      <c r="E7" t="s">
        <v>27</v>
      </c>
      <c r="G7" s="4">
        <v>3</v>
      </c>
      <c r="H7" s="4">
        <v>0</v>
      </c>
      <c r="I7" s="5">
        <v>0.91</v>
      </c>
      <c r="J7" s="5">
        <v>2.73</v>
      </c>
    </row>
    <row r="8" spans="1:10">
      <c r="A8" s="4">
        <v>7</v>
      </c>
      <c r="B8" s="4">
        <v>3</v>
      </c>
      <c r="C8" t="s">
        <v>28</v>
      </c>
      <c r="D8" t="s">
        <v>29</v>
      </c>
      <c r="E8" t="s">
        <v>30</v>
      </c>
      <c r="G8" s="4">
        <v>3</v>
      </c>
      <c r="H8" s="4">
        <v>0</v>
      </c>
      <c r="I8" s="5">
        <v>0.3</v>
      </c>
      <c r="J8" s="5">
        <v>0.9</v>
      </c>
    </row>
    <row r="9" spans="1:10">
      <c r="A9" s="4">
        <v>8</v>
      </c>
      <c r="B9" s="4">
        <v>3</v>
      </c>
      <c r="C9" t="s">
        <v>31</v>
      </c>
      <c r="D9" t="s">
        <v>32</v>
      </c>
      <c r="E9" t="s">
        <v>33</v>
      </c>
      <c r="G9" s="4">
        <v>3</v>
      </c>
      <c r="H9" s="4">
        <v>0</v>
      </c>
      <c r="I9" s="5">
        <v>0.17</v>
      </c>
      <c r="J9" s="5">
        <v>0.51</v>
      </c>
    </row>
    <row r="10" spans="1:10">
      <c r="A10" s="4">
        <v>9</v>
      </c>
      <c r="B10" s="4">
        <v>3</v>
      </c>
      <c r="C10" t="s">
        <v>34</v>
      </c>
      <c r="D10" t="s">
        <v>35</v>
      </c>
      <c r="E10" t="s">
        <v>36</v>
      </c>
      <c r="G10" s="4">
        <v>3</v>
      </c>
      <c r="H10" s="4">
        <v>0</v>
      </c>
      <c r="I10" s="5">
        <v>0.67</v>
      </c>
      <c r="J10" s="5">
        <v>2.0099999999999998</v>
      </c>
    </row>
    <row r="11" spans="1:10">
      <c r="A11" s="4">
        <v>10</v>
      </c>
      <c r="B11" s="4">
        <v>3</v>
      </c>
      <c r="C11" t="s">
        <v>37</v>
      </c>
      <c r="D11" t="s">
        <v>38</v>
      </c>
      <c r="E11" t="s">
        <v>39</v>
      </c>
      <c r="G11" s="4">
        <v>3</v>
      </c>
      <c r="H11" s="4">
        <v>0</v>
      </c>
      <c r="I11" s="5">
        <v>0.2</v>
      </c>
      <c r="J11" s="5">
        <v>0.6</v>
      </c>
    </row>
    <row r="12" spans="1:10">
      <c r="A12" s="4">
        <v>11</v>
      </c>
      <c r="B12" s="4">
        <v>3</v>
      </c>
      <c r="C12" t="s">
        <v>40</v>
      </c>
      <c r="D12" t="s">
        <v>41</v>
      </c>
      <c r="E12" t="s">
        <v>42</v>
      </c>
      <c r="G12" s="4">
        <v>3</v>
      </c>
      <c r="H12" s="4">
        <v>0</v>
      </c>
      <c r="I12" s="5">
        <v>0.2</v>
      </c>
      <c r="J12" s="5">
        <v>0.6</v>
      </c>
    </row>
    <row r="13" spans="1:10">
      <c r="A13" s="4">
        <v>12</v>
      </c>
      <c r="B13" s="4">
        <v>3</v>
      </c>
      <c r="C13" t="s">
        <v>43</v>
      </c>
      <c r="D13" t="s">
        <v>44</v>
      </c>
      <c r="E13" t="s">
        <v>45</v>
      </c>
      <c r="G13" s="4">
        <v>3</v>
      </c>
      <c r="H13" s="4">
        <v>0</v>
      </c>
      <c r="I13" s="5">
        <v>0.17</v>
      </c>
      <c r="J13" s="5">
        <v>0.51</v>
      </c>
    </row>
    <row r="14" spans="1:10">
      <c r="A14" s="4">
        <v>13</v>
      </c>
      <c r="B14" s="4">
        <v>6</v>
      </c>
      <c r="C14" t="s">
        <v>46</v>
      </c>
      <c r="D14" t="s">
        <v>47</v>
      </c>
      <c r="E14" t="s">
        <v>48</v>
      </c>
      <c r="G14" s="4">
        <v>6</v>
      </c>
      <c r="H14" s="4">
        <v>0</v>
      </c>
      <c r="I14" s="5">
        <v>0.19</v>
      </c>
      <c r="J14" s="5">
        <v>1.1399999999999999</v>
      </c>
    </row>
    <row r="15" spans="1:10">
      <c r="A15" s="4">
        <v>14</v>
      </c>
      <c r="B15" s="4">
        <v>12</v>
      </c>
      <c r="C15" t="s">
        <v>10</v>
      </c>
      <c r="D15" t="s">
        <v>11</v>
      </c>
      <c r="E15" t="s">
        <v>12</v>
      </c>
      <c r="G15" s="4">
        <v>12</v>
      </c>
      <c r="H15" s="4">
        <v>0</v>
      </c>
      <c r="I15" s="5">
        <v>0.125</v>
      </c>
      <c r="J15" s="5">
        <v>1.5</v>
      </c>
    </row>
    <row r="16" spans="1:10">
      <c r="A16" s="4">
        <v>15</v>
      </c>
      <c r="B16" s="4">
        <v>10</v>
      </c>
      <c r="C16" t="s">
        <v>49</v>
      </c>
      <c r="D16" t="s">
        <v>50</v>
      </c>
      <c r="E16" t="s">
        <v>51</v>
      </c>
      <c r="G16" s="4">
        <v>10</v>
      </c>
      <c r="H16" s="4">
        <v>0</v>
      </c>
      <c r="I16" s="5">
        <v>0.17499999999999999</v>
      </c>
      <c r="J16" s="5">
        <v>1.75</v>
      </c>
    </row>
    <row r="17" spans="1:10">
      <c r="A17" s="4">
        <v>16</v>
      </c>
      <c r="B17" s="4">
        <v>10</v>
      </c>
      <c r="C17" t="s">
        <v>52</v>
      </c>
      <c r="D17" t="s">
        <v>53</v>
      </c>
      <c r="E17" t="s">
        <v>54</v>
      </c>
      <c r="G17" s="4">
        <v>10</v>
      </c>
      <c r="H17" s="4">
        <v>0</v>
      </c>
      <c r="I17" s="5">
        <v>7.0999999999999994E-2</v>
      </c>
      <c r="J17" s="5">
        <v>0.71</v>
      </c>
    </row>
    <row r="18" spans="1:10">
      <c r="A18" s="4">
        <v>17</v>
      </c>
      <c r="B18" s="4">
        <v>10</v>
      </c>
      <c r="C18" t="s">
        <v>55</v>
      </c>
      <c r="D18" t="s">
        <v>56</v>
      </c>
      <c r="E18" t="s">
        <v>57</v>
      </c>
      <c r="G18" s="4">
        <v>10</v>
      </c>
      <c r="H18" s="4">
        <v>0</v>
      </c>
      <c r="I18" s="5">
        <v>6.7000000000000004E-2</v>
      </c>
      <c r="J18" s="5">
        <v>0.67</v>
      </c>
    </row>
    <row r="19" spans="1:10">
      <c r="A19" s="4">
        <v>18</v>
      </c>
      <c r="B19" s="4">
        <v>20</v>
      </c>
      <c r="C19" t="s">
        <v>58</v>
      </c>
      <c r="D19" t="s">
        <v>59</v>
      </c>
      <c r="E19" t="s">
        <v>60</v>
      </c>
      <c r="G19" s="4">
        <v>20</v>
      </c>
      <c r="H19" s="4">
        <v>0</v>
      </c>
      <c r="I19" s="5">
        <v>6.4000000000000001E-2</v>
      </c>
      <c r="J19" s="5">
        <v>1.28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tabSelected="1" topLeftCell="A25" workbookViewId="0">
      <selection activeCell="K46" sqref="K46"/>
    </sheetView>
  </sheetViews>
  <sheetFormatPr defaultRowHeight="14.4"/>
  <cols>
    <col min="1" max="1" width="9.109375" style="2" customWidth="1"/>
    <col min="2" max="2" width="8.33203125" style="2" bestFit="1" customWidth="1"/>
    <col min="3" max="3" width="23.21875" bestFit="1" customWidth="1"/>
    <col min="4" max="4" width="24.21875" bestFit="1" customWidth="1"/>
    <col min="5" max="5" width="41.5546875" bestFit="1" customWidth="1"/>
    <col min="6" max="6" width="8.6640625" style="2" bestFit="1" customWidth="1"/>
    <col min="7" max="7" width="13.21875" style="2" bestFit="1" customWidth="1"/>
    <col min="8" max="8" width="11.6640625" style="2" bestFit="1" customWidth="1"/>
    <col min="9" max="9" width="17.6640625" style="2" bestFit="1" customWidth="1"/>
    <col min="10" max="10" width="10.21875" customWidth="1"/>
    <col min="11" max="11" width="13.21875" bestFit="1" customWidth="1"/>
    <col min="12" max="12" width="10.77734375" bestFit="1" customWidth="1"/>
  </cols>
  <sheetData>
    <row r="1" spans="1:9">
      <c r="A1" s="9" t="s">
        <v>67</v>
      </c>
      <c r="B1" s="9">
        <v>0.65</v>
      </c>
    </row>
    <row r="3" spans="1:9" ht="18">
      <c r="A3" s="7" t="s">
        <v>63</v>
      </c>
    </row>
    <row r="4" spans="1:9">
      <c r="A4" s="3" t="s">
        <v>0</v>
      </c>
      <c r="B4" s="3" t="s">
        <v>1</v>
      </c>
      <c r="C4" s="1" t="s">
        <v>2</v>
      </c>
      <c r="D4" s="1" t="s">
        <v>3</v>
      </c>
      <c r="E4" s="1" t="s">
        <v>4</v>
      </c>
      <c r="F4" s="3" t="s">
        <v>6</v>
      </c>
      <c r="G4" s="9" t="s">
        <v>66</v>
      </c>
      <c r="H4" s="9" t="s">
        <v>69</v>
      </c>
      <c r="I4" s="3" t="s">
        <v>9</v>
      </c>
    </row>
    <row r="5" spans="1:9">
      <c r="A5" s="4">
        <v>1</v>
      </c>
      <c r="B5" s="4">
        <v>12</v>
      </c>
      <c r="C5" t="s">
        <v>10</v>
      </c>
      <c r="D5" t="s">
        <v>11</v>
      </c>
      <c r="E5" t="s">
        <v>12</v>
      </c>
      <c r="F5" s="4">
        <v>12</v>
      </c>
      <c r="G5" s="5">
        <v>0.125</v>
      </c>
      <c r="H5" s="5"/>
      <c r="I5" s="5">
        <v>1.5</v>
      </c>
    </row>
    <row r="6" spans="1:9">
      <c r="A6" s="4">
        <v>2</v>
      </c>
      <c r="B6" s="4">
        <v>3</v>
      </c>
      <c r="C6" t="s">
        <v>13</v>
      </c>
      <c r="D6" t="s">
        <v>14</v>
      </c>
      <c r="E6" t="s">
        <v>15</v>
      </c>
      <c r="F6" s="4">
        <v>3</v>
      </c>
      <c r="G6" s="5">
        <v>0.71</v>
      </c>
      <c r="H6" s="5"/>
      <c r="I6" s="5">
        <v>2.13</v>
      </c>
    </row>
    <row r="7" spans="1:9">
      <c r="A7" s="4">
        <v>3</v>
      </c>
      <c r="B7" s="4">
        <v>3</v>
      </c>
      <c r="C7" t="s">
        <v>16</v>
      </c>
      <c r="D7" t="s">
        <v>17</v>
      </c>
      <c r="E7" t="s">
        <v>18</v>
      </c>
      <c r="F7" s="4">
        <v>3</v>
      </c>
      <c r="G7" s="5">
        <v>7.44</v>
      </c>
      <c r="H7" s="5"/>
      <c r="I7" s="5">
        <v>22.32</v>
      </c>
    </row>
    <row r="8" spans="1:9">
      <c r="A8" s="4">
        <v>4</v>
      </c>
      <c r="B8" s="4">
        <v>3</v>
      </c>
      <c r="C8" t="s">
        <v>19</v>
      </c>
      <c r="D8" t="s">
        <v>20</v>
      </c>
      <c r="E8" t="s">
        <v>21</v>
      </c>
      <c r="F8" s="4">
        <v>3</v>
      </c>
      <c r="G8" s="5">
        <v>0.64</v>
      </c>
      <c r="H8" s="5"/>
      <c r="I8" s="5">
        <v>1.92</v>
      </c>
    </row>
    <row r="9" spans="1:9">
      <c r="A9" s="4">
        <v>5</v>
      </c>
      <c r="B9" s="4">
        <v>3</v>
      </c>
      <c r="C9" t="s">
        <v>22</v>
      </c>
      <c r="D9" t="s">
        <v>23</v>
      </c>
      <c r="E9" t="s">
        <v>24</v>
      </c>
      <c r="F9" s="4">
        <v>3</v>
      </c>
      <c r="G9" s="5">
        <v>1.67</v>
      </c>
      <c r="H9" s="5"/>
      <c r="I9" s="5">
        <v>5.01</v>
      </c>
    </row>
    <row r="10" spans="1:9">
      <c r="A10" s="4">
        <v>6</v>
      </c>
      <c r="B10" s="4">
        <v>3</v>
      </c>
      <c r="C10" t="s">
        <v>25</v>
      </c>
      <c r="D10" t="s">
        <v>26</v>
      </c>
      <c r="E10" t="s">
        <v>27</v>
      </c>
      <c r="F10" s="4">
        <v>3</v>
      </c>
      <c r="G10" s="5">
        <v>0.91</v>
      </c>
      <c r="H10" s="5"/>
      <c r="I10" s="5">
        <v>2.73</v>
      </c>
    </row>
    <row r="11" spans="1:9">
      <c r="A11" s="4">
        <v>7</v>
      </c>
      <c r="B11" s="4">
        <v>3</v>
      </c>
      <c r="C11" t="s">
        <v>28</v>
      </c>
      <c r="D11" t="s">
        <v>29</v>
      </c>
      <c r="E11" t="s">
        <v>30</v>
      </c>
      <c r="F11" s="4">
        <v>3</v>
      </c>
      <c r="G11" s="5">
        <v>0.3</v>
      </c>
      <c r="H11" s="5"/>
      <c r="I11" s="5">
        <v>0.9</v>
      </c>
    </row>
    <row r="12" spans="1:9">
      <c r="A12" s="4">
        <v>8</v>
      </c>
      <c r="B12" s="4">
        <v>3</v>
      </c>
      <c r="C12" t="s">
        <v>31</v>
      </c>
      <c r="D12" t="s">
        <v>32</v>
      </c>
      <c r="E12" t="s">
        <v>33</v>
      </c>
      <c r="F12" s="4">
        <v>3</v>
      </c>
      <c r="G12" s="5">
        <v>0.17</v>
      </c>
      <c r="H12" s="5"/>
      <c r="I12" s="5">
        <v>0.51</v>
      </c>
    </row>
    <row r="13" spans="1:9">
      <c r="A13" s="4">
        <v>9</v>
      </c>
      <c r="B13" s="4">
        <v>3</v>
      </c>
      <c r="C13" t="s">
        <v>34</v>
      </c>
      <c r="D13" t="s">
        <v>35</v>
      </c>
      <c r="E13" t="s">
        <v>36</v>
      </c>
      <c r="F13" s="4">
        <v>3</v>
      </c>
      <c r="G13" s="5">
        <v>0.67</v>
      </c>
      <c r="H13" s="5"/>
      <c r="I13" s="5">
        <v>2.0099999999999998</v>
      </c>
    </row>
    <row r="14" spans="1:9">
      <c r="A14" s="4">
        <v>10</v>
      </c>
      <c r="B14" s="4">
        <v>3</v>
      </c>
      <c r="C14" t="s">
        <v>37</v>
      </c>
      <c r="D14" t="s">
        <v>38</v>
      </c>
      <c r="E14" t="s">
        <v>39</v>
      </c>
      <c r="F14" s="4">
        <v>3</v>
      </c>
      <c r="G14" s="5">
        <v>0.2</v>
      </c>
      <c r="H14" s="5"/>
      <c r="I14" s="5">
        <v>0.6</v>
      </c>
    </row>
    <row r="15" spans="1:9">
      <c r="A15" s="4">
        <v>11</v>
      </c>
      <c r="B15" s="4">
        <v>3</v>
      </c>
      <c r="C15" t="s">
        <v>40</v>
      </c>
      <c r="D15" t="s">
        <v>41</v>
      </c>
      <c r="E15" t="s">
        <v>42</v>
      </c>
      <c r="F15" s="4">
        <v>3</v>
      </c>
      <c r="G15" s="5">
        <v>0.2</v>
      </c>
      <c r="H15" s="5"/>
      <c r="I15" s="5">
        <v>0.6</v>
      </c>
    </row>
    <row r="16" spans="1:9">
      <c r="A16" s="4">
        <v>12</v>
      </c>
      <c r="B16" s="4">
        <v>3</v>
      </c>
      <c r="C16" t="s">
        <v>43</v>
      </c>
      <c r="D16" t="s">
        <v>44</v>
      </c>
      <c r="E16" t="s">
        <v>45</v>
      </c>
      <c r="F16" s="4">
        <v>3</v>
      </c>
      <c r="G16" s="5">
        <v>0.17</v>
      </c>
      <c r="H16" s="5"/>
      <c r="I16" s="5">
        <v>0.51</v>
      </c>
    </row>
    <row r="17" spans="1:12">
      <c r="A17" s="4">
        <v>13</v>
      </c>
      <c r="B17" s="4">
        <v>6</v>
      </c>
      <c r="C17" t="s">
        <v>46</v>
      </c>
      <c r="D17" t="s">
        <v>47</v>
      </c>
      <c r="E17" t="s">
        <v>48</v>
      </c>
      <c r="F17" s="4">
        <v>6</v>
      </c>
      <c r="G17" s="5">
        <v>0.19</v>
      </c>
      <c r="H17" s="5"/>
      <c r="I17" s="5">
        <v>1.1399999999999999</v>
      </c>
    </row>
    <row r="18" spans="1:12">
      <c r="A18" s="4">
        <v>14</v>
      </c>
      <c r="B18" s="4">
        <v>10</v>
      </c>
      <c r="C18" t="s">
        <v>49</v>
      </c>
      <c r="D18" t="s">
        <v>50</v>
      </c>
      <c r="E18" t="s">
        <v>51</v>
      </c>
      <c r="F18" s="4">
        <v>10</v>
      </c>
      <c r="G18" s="5">
        <v>0.17499999999999999</v>
      </c>
      <c r="H18" s="5"/>
      <c r="I18" s="5">
        <v>1.75</v>
      </c>
    </row>
    <row r="19" spans="1:12">
      <c r="A19" s="4">
        <v>15</v>
      </c>
      <c r="B19" s="4">
        <v>10</v>
      </c>
      <c r="C19" t="s">
        <v>52</v>
      </c>
      <c r="D19" t="s">
        <v>53</v>
      </c>
      <c r="E19" t="s">
        <v>54</v>
      </c>
      <c r="F19" s="4">
        <v>10</v>
      </c>
      <c r="G19" s="5">
        <v>7.0999999999999994E-2</v>
      </c>
      <c r="H19" s="5"/>
      <c r="I19" s="5">
        <v>0.71</v>
      </c>
    </row>
    <row r="20" spans="1:12">
      <c r="A20" s="4">
        <v>16</v>
      </c>
      <c r="B20" s="4">
        <v>10</v>
      </c>
      <c r="C20" t="s">
        <v>55</v>
      </c>
      <c r="D20" t="s">
        <v>56</v>
      </c>
      <c r="E20" t="s">
        <v>57</v>
      </c>
      <c r="F20" s="4">
        <v>10</v>
      </c>
      <c r="G20" s="5">
        <v>6.7000000000000004E-2</v>
      </c>
      <c r="H20" s="5"/>
      <c r="I20" s="5">
        <v>0.67</v>
      </c>
    </row>
    <row r="21" spans="1:12">
      <c r="A21" s="4">
        <v>17</v>
      </c>
      <c r="B21" s="4">
        <v>20</v>
      </c>
      <c r="C21" t="s">
        <v>58</v>
      </c>
      <c r="D21" t="s">
        <v>59</v>
      </c>
      <c r="E21" t="s">
        <v>60</v>
      </c>
      <c r="F21" s="4">
        <v>20</v>
      </c>
      <c r="G21" s="5">
        <v>6.4000000000000001E-2</v>
      </c>
      <c r="H21" s="5"/>
      <c r="I21" s="5">
        <v>1.28</v>
      </c>
    </row>
    <row r="23" spans="1:12">
      <c r="H23" s="15" t="s">
        <v>61</v>
      </c>
      <c r="I23" s="16">
        <f>SUM(I5:I21)</f>
        <v>46.289999999999992</v>
      </c>
      <c r="J23" s="14" t="s">
        <v>78</v>
      </c>
      <c r="K23" s="21" t="s">
        <v>93</v>
      </c>
      <c r="L23" s="22">
        <v>43405</v>
      </c>
    </row>
    <row r="25" spans="1:12" ht="18">
      <c r="A25" s="7" t="s">
        <v>62</v>
      </c>
    </row>
    <row r="26" spans="1:12">
      <c r="A26" s="3" t="s">
        <v>0</v>
      </c>
      <c r="B26" s="3" t="s">
        <v>1</v>
      </c>
      <c r="C26" s="1" t="s">
        <v>2</v>
      </c>
      <c r="D26" s="1" t="s">
        <v>3</v>
      </c>
      <c r="E26" s="1" t="s">
        <v>4</v>
      </c>
      <c r="F26" s="3" t="s">
        <v>6</v>
      </c>
      <c r="G26" s="9" t="s">
        <v>76</v>
      </c>
      <c r="H26" s="9" t="s">
        <v>68</v>
      </c>
      <c r="I26" s="9" t="s">
        <v>9</v>
      </c>
      <c r="K26" s="9" t="s">
        <v>66</v>
      </c>
    </row>
    <row r="27" spans="1:12">
      <c r="B27" s="2">
        <v>100</v>
      </c>
      <c r="D27" t="s">
        <v>64</v>
      </c>
      <c r="E27" s="8" t="s">
        <v>65</v>
      </c>
      <c r="G27" s="5">
        <v>0.8</v>
      </c>
      <c r="H27" s="5">
        <v>3.16</v>
      </c>
      <c r="I27" s="5">
        <f>G27/$B$1+H27/$B$1</f>
        <v>6.0923076923076929</v>
      </c>
      <c r="K27" s="11">
        <f>I27/B27</f>
        <v>6.0923076923076927E-2</v>
      </c>
    </row>
    <row r="28" spans="1:12">
      <c r="B28" s="2">
        <v>10</v>
      </c>
      <c r="D28" t="s">
        <v>70</v>
      </c>
      <c r="E28" t="s">
        <v>71</v>
      </c>
      <c r="G28" s="5">
        <v>0.41</v>
      </c>
      <c r="H28" s="5">
        <v>1.93</v>
      </c>
      <c r="I28" s="5">
        <f>G28/$B$1+H28/$B$1</f>
        <v>3.5999999999999996</v>
      </c>
      <c r="K28" s="11">
        <f>I28/B28</f>
        <v>0.36</v>
      </c>
    </row>
    <row r="29" spans="1:12">
      <c r="B29" s="2">
        <v>100</v>
      </c>
      <c r="D29" t="s">
        <v>72</v>
      </c>
      <c r="E29" s="8" t="s">
        <v>73</v>
      </c>
      <c r="G29" s="5">
        <v>0.8</v>
      </c>
      <c r="H29" s="5">
        <v>1.45</v>
      </c>
      <c r="I29" s="5">
        <f>G29/$B$1+H29/$B$1</f>
        <v>3.4615384615384617</v>
      </c>
      <c r="K29" s="11">
        <f>I29/B29</f>
        <v>3.4615384615384617E-2</v>
      </c>
    </row>
    <row r="30" spans="1:12">
      <c r="B30" s="2">
        <v>3</v>
      </c>
      <c r="D30" s="8" t="s">
        <v>75</v>
      </c>
      <c r="E30" s="8" t="s">
        <v>74</v>
      </c>
      <c r="G30" s="5">
        <f>4.73*3</f>
        <v>14.190000000000001</v>
      </c>
      <c r="H30" s="5">
        <v>1.47</v>
      </c>
      <c r="I30" s="5">
        <f>G30/$B$1+H30/$B$1</f>
        <v>24.092307692307692</v>
      </c>
      <c r="K30" s="11">
        <f>I30/B30</f>
        <v>8.0307692307692307</v>
      </c>
    </row>
    <row r="31" spans="1:12">
      <c r="G31" s="5"/>
      <c r="H31" s="5"/>
      <c r="I31" s="5"/>
    </row>
    <row r="32" spans="1:12">
      <c r="G32" s="5"/>
      <c r="H32" s="12" t="s">
        <v>77</v>
      </c>
      <c r="I32" s="16">
        <f>SUM(I27:I30)</f>
        <v>37.246153846153845</v>
      </c>
      <c r="J32" s="14" t="s">
        <v>78</v>
      </c>
      <c r="K32" s="21" t="s">
        <v>93</v>
      </c>
      <c r="L32" s="22">
        <v>43405</v>
      </c>
    </row>
    <row r="33" spans="1:12">
      <c r="G33" s="5"/>
      <c r="H33" s="5"/>
      <c r="I33" s="5"/>
    </row>
    <row r="35" spans="1:12" ht="18">
      <c r="A35" s="7" t="s">
        <v>79</v>
      </c>
      <c r="H35" s="10"/>
      <c r="I35" s="6"/>
    </row>
    <row r="36" spans="1:12">
      <c r="A36" s="3" t="s">
        <v>0</v>
      </c>
      <c r="B36" s="3" t="s">
        <v>1</v>
      </c>
      <c r="C36" s="1" t="s">
        <v>2</v>
      </c>
      <c r="D36" s="1" t="s">
        <v>3</v>
      </c>
      <c r="E36" s="1" t="s">
        <v>4</v>
      </c>
      <c r="F36" s="3" t="s">
        <v>6</v>
      </c>
      <c r="G36" s="9" t="s">
        <v>81</v>
      </c>
      <c r="H36" s="9" t="s">
        <v>69</v>
      </c>
      <c r="I36" s="9" t="s">
        <v>9</v>
      </c>
      <c r="J36" s="9"/>
    </row>
    <row r="37" spans="1:12">
      <c r="B37" s="2">
        <v>1</v>
      </c>
      <c r="E37" s="8" t="s">
        <v>80</v>
      </c>
      <c r="G37" s="5">
        <v>25</v>
      </c>
      <c r="H37" s="5">
        <v>12</v>
      </c>
      <c r="I37" s="5">
        <f>G37*B37+H37</f>
        <v>37</v>
      </c>
      <c r="J37" s="11"/>
      <c r="K37" s="21" t="s">
        <v>93</v>
      </c>
      <c r="L37" s="22">
        <v>43404</v>
      </c>
    </row>
    <row r="38" spans="1:12">
      <c r="B38" s="2">
        <v>1</v>
      </c>
      <c r="E38" s="8" t="s">
        <v>82</v>
      </c>
      <c r="G38" s="5">
        <v>52.14</v>
      </c>
      <c r="H38" s="5">
        <v>0</v>
      </c>
      <c r="I38" s="5">
        <f t="shared" ref="I38:I41" si="0">G38*B38+H38</f>
        <v>52.14</v>
      </c>
      <c r="J38" s="11"/>
      <c r="K38" s="21" t="s">
        <v>93</v>
      </c>
      <c r="L38" s="22">
        <v>43405</v>
      </c>
    </row>
    <row r="39" spans="1:12">
      <c r="B39" s="2">
        <v>1</v>
      </c>
      <c r="E39" s="8" t="s">
        <v>83</v>
      </c>
      <c r="G39" s="5">
        <v>29.5</v>
      </c>
      <c r="H39" s="5">
        <v>6</v>
      </c>
      <c r="I39" s="5">
        <f t="shared" si="0"/>
        <v>35.5</v>
      </c>
      <c r="J39" s="11"/>
      <c r="K39" s="21" t="s">
        <v>93</v>
      </c>
      <c r="L39" s="22">
        <v>43405</v>
      </c>
    </row>
    <row r="40" spans="1:12">
      <c r="B40" s="2">
        <v>1</v>
      </c>
      <c r="E40" t="s">
        <v>84</v>
      </c>
      <c r="G40" s="5">
        <v>73</v>
      </c>
      <c r="H40" s="5">
        <v>0</v>
      </c>
      <c r="I40" s="5">
        <f t="shared" si="0"/>
        <v>73</v>
      </c>
      <c r="J40" s="11"/>
      <c r="K40" s="21" t="s">
        <v>93</v>
      </c>
      <c r="L40" s="22">
        <v>43405</v>
      </c>
    </row>
    <row r="41" spans="1:12">
      <c r="B41" s="2">
        <v>3</v>
      </c>
      <c r="E41" s="8" t="s">
        <v>88</v>
      </c>
      <c r="G41" s="5">
        <v>4.9000000000000004</v>
      </c>
      <c r="H41" s="5">
        <v>1.81</v>
      </c>
      <c r="I41" s="5">
        <f t="shared" si="0"/>
        <v>16.510000000000002</v>
      </c>
      <c r="J41" s="11"/>
      <c r="K41" s="21" t="s">
        <v>93</v>
      </c>
      <c r="L41" s="22">
        <v>43405</v>
      </c>
    </row>
    <row r="42" spans="1:12">
      <c r="G42" s="5"/>
      <c r="H42" s="5"/>
      <c r="I42" s="5"/>
      <c r="J42" s="11"/>
    </row>
    <row r="43" spans="1:12">
      <c r="G43" s="5"/>
      <c r="H43" s="12" t="s">
        <v>85</v>
      </c>
      <c r="I43" s="13">
        <f>SUM(I37:I41)</f>
        <v>214.14999999999998</v>
      </c>
      <c r="J43" s="14" t="s">
        <v>78</v>
      </c>
    </row>
    <row r="44" spans="1:12" ht="18">
      <c r="A44" s="7" t="s">
        <v>87</v>
      </c>
      <c r="G44" s="5"/>
      <c r="H44" s="5"/>
      <c r="I44" s="5"/>
      <c r="J44" s="11"/>
    </row>
    <row r="45" spans="1:12">
      <c r="A45" s="3" t="s">
        <v>0</v>
      </c>
      <c r="B45" s="3" t="s">
        <v>1</v>
      </c>
      <c r="C45" s="1" t="s">
        <v>2</v>
      </c>
      <c r="D45" s="1" t="s">
        <v>3</v>
      </c>
      <c r="E45" s="1" t="s">
        <v>4</v>
      </c>
      <c r="F45" s="3" t="s">
        <v>6</v>
      </c>
      <c r="G45" s="9" t="s">
        <v>76</v>
      </c>
      <c r="H45" s="9" t="s">
        <v>68</v>
      </c>
      <c r="I45" s="9" t="s">
        <v>9</v>
      </c>
    </row>
    <row r="46" spans="1:12">
      <c r="B46" s="2">
        <v>3</v>
      </c>
      <c r="E46" s="8" t="s">
        <v>86</v>
      </c>
      <c r="G46" s="5">
        <v>15.9</v>
      </c>
      <c r="H46" s="5">
        <v>0</v>
      </c>
      <c r="I46" s="5">
        <f>G46/$B$1</f>
        <v>24.46153846153846</v>
      </c>
      <c r="J46" s="14" t="s">
        <v>78</v>
      </c>
    </row>
    <row r="47" spans="1:12">
      <c r="B47" s="2">
        <v>1</v>
      </c>
      <c r="G47" s="5">
        <v>9.19</v>
      </c>
      <c r="H47" s="5">
        <v>6.67</v>
      </c>
      <c r="I47" s="5">
        <f>(G47+H47)/$B$1</f>
        <v>24.4</v>
      </c>
      <c r="J47" s="14" t="s">
        <v>78</v>
      </c>
    </row>
    <row r="49" spans="8:10">
      <c r="H49" s="12" t="s">
        <v>89</v>
      </c>
      <c r="I49" s="16">
        <f>SUM(I46:I47)</f>
        <v>48.861538461538458</v>
      </c>
      <c r="J49" s="14" t="s">
        <v>78</v>
      </c>
    </row>
    <row r="56" spans="8:10">
      <c r="H56" s="9" t="s">
        <v>90</v>
      </c>
      <c r="I56" s="16">
        <f>SUM(I23+I32+I43+I49)</f>
        <v>346.54769230769227</v>
      </c>
    </row>
    <row r="58" spans="8:10">
      <c r="H58" s="17" t="s">
        <v>91</v>
      </c>
      <c r="I58" s="6">
        <f>-80</f>
        <v>-80</v>
      </c>
    </row>
    <row r="59" spans="8:10">
      <c r="H59" s="17"/>
      <c r="I59" s="6"/>
    </row>
    <row r="61" spans="8:10">
      <c r="H61" s="18" t="s">
        <v>92</v>
      </c>
      <c r="I61" s="19">
        <f>SUM(I56:I59)</f>
        <v>266.54769230769227</v>
      </c>
      <c r="J61" s="20" t="s">
        <v>78</v>
      </c>
    </row>
  </sheetData>
  <pageMargins left="0.7" right="0.7" top="0.75" bottom="0.75" header="0.3" footer="0.3"/>
  <pageSetup paperSize="8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All Parts</vt:lpstr>
      <vt:lpstr>'All Parts'!Print_Area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Angus McLeod</cp:lastModifiedBy>
  <cp:lastPrinted>2018-11-01T04:25:45Z</cp:lastPrinted>
  <dcterms:modified xsi:type="dcterms:W3CDTF">2018-11-01T10:46:54Z</dcterms:modified>
</cp:coreProperties>
</file>