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<sst xmlns="http://schemas.openxmlformats.org/spreadsheetml/2006/main" count="53" uniqueCount="25">
  <si>
    <t xml:space="preserve">Replica 1</t>
  </si>
  <si>
    <t xml:space="preserve">Carga</t>
  </si>
  <si>
    <t xml:space="preserve">Descarga</t>
  </si>
  <si>
    <t xml:space="preserve">Medida</t>
  </si>
  <si>
    <t xml:space="preserve"> E (mV)</t>
  </si>
  <si>
    <t xml:space="preserve">i (mA)</t>
  </si>
  <si>
    <t xml:space="preserve">Replica 2</t>
  </si>
  <si>
    <t xml:space="preserve">E(mV)</t>
  </si>
  <si>
    <t xml:space="preserve">Potenciales reversibles</t>
  </si>
  <si>
    <t xml:space="preserve">Promedios</t>
  </si>
  <si>
    <t xml:space="preserve">Potencial de carga</t>
  </si>
  <si>
    <r>
      <rPr>
        <sz val="11"/>
        <color rgb="FF000000"/>
        <rFont val="Calibri"/>
        <family val="2"/>
        <charset val="1"/>
      </rPr>
      <t xml:space="preserve">W</t>
    </r>
    <r>
      <rPr>
        <sz val="9"/>
        <color rgb="FF000000"/>
        <rFont val="Calibri"/>
        <family val="2"/>
        <charset val="1"/>
      </rPr>
      <t xml:space="preserve">carga-reversible</t>
    </r>
  </si>
  <si>
    <t xml:space="preserve">Potencial de descarga</t>
  </si>
  <si>
    <r>
      <rPr>
        <sz val="11"/>
        <color rgb="FF000000"/>
        <rFont val="Calibri"/>
        <family val="2"/>
        <charset val="1"/>
      </rPr>
      <t xml:space="preserve">W</t>
    </r>
    <r>
      <rPr>
        <sz val="9"/>
        <color rgb="FF000000"/>
        <rFont val="Calibri"/>
        <family val="2"/>
        <charset val="1"/>
      </rPr>
      <t xml:space="preserve">descarga-reversible</t>
    </r>
  </si>
  <si>
    <t xml:space="preserve">Potenciales irreversibles</t>
  </si>
  <si>
    <r>
      <rPr>
        <sz val="11"/>
        <color rgb="FF000000"/>
        <rFont val="Calibri"/>
        <family val="2"/>
        <charset val="1"/>
      </rPr>
      <t xml:space="preserve">W</t>
    </r>
    <r>
      <rPr>
        <sz val="9"/>
        <color rgb="FF000000"/>
        <rFont val="Calibri"/>
        <family val="2"/>
        <charset val="1"/>
      </rPr>
      <t xml:space="preserve">carga-irreversible</t>
    </r>
  </si>
  <si>
    <t xml:space="preserve">Para obtener el trabajo en cada proceso: </t>
  </si>
  <si>
    <r>
      <rPr>
        <sz val="11"/>
        <color rgb="FF000000"/>
        <rFont val="Calibri"/>
        <family val="2"/>
        <charset val="1"/>
      </rPr>
      <t xml:space="preserve">W</t>
    </r>
    <r>
      <rPr>
        <sz val="9"/>
        <color rgb="FF000000"/>
        <rFont val="Calibri"/>
        <family val="2"/>
        <charset val="1"/>
      </rPr>
      <t xml:space="preserve">descarga-irreversible</t>
    </r>
  </si>
  <si>
    <t xml:space="preserve">Para obtener el trabajo eléctrico total:</t>
  </si>
  <si>
    <r>
      <rPr>
        <sz val="11"/>
        <color rgb="FF000000"/>
        <rFont val="Calibri"/>
        <family val="2"/>
        <charset val="1"/>
      </rPr>
      <t xml:space="preserve">W</t>
    </r>
    <r>
      <rPr>
        <sz val="8"/>
        <color rgb="FF000000"/>
        <rFont val="Calibri"/>
        <family val="2"/>
        <charset val="1"/>
      </rPr>
      <t xml:space="preserve"> ciclo reversible = </t>
    </r>
    <r>
      <rPr>
        <sz val="11"/>
        <color rgb="FF000000"/>
        <rFont val="Calibri"/>
        <family val="2"/>
      </rPr>
      <t xml:space="preserve">W</t>
    </r>
    <r>
      <rPr>
        <sz val="9"/>
        <color rgb="FF000000"/>
        <rFont val="Calibri"/>
        <family val="2"/>
      </rPr>
      <t xml:space="preserve">carga-reversible + </t>
    </r>
    <r>
      <rPr>
        <sz val="11"/>
        <color rgb="FF000000"/>
        <rFont val="Calibri"/>
        <family val="2"/>
      </rPr>
      <t xml:space="preserve">W</t>
    </r>
    <r>
      <rPr>
        <sz val="9"/>
        <color rgb="FF000000"/>
        <rFont val="Calibri"/>
        <family val="2"/>
      </rPr>
      <t xml:space="preserve">descarga-reversible</t>
    </r>
  </si>
  <si>
    <r>
      <rPr>
        <sz val="11"/>
        <color rgb="FF000000"/>
        <rFont val="Calibri"/>
        <family val="2"/>
        <charset val="1"/>
      </rPr>
      <t xml:space="preserve">W</t>
    </r>
    <r>
      <rPr>
        <sz val="8"/>
        <color rgb="FF000000"/>
        <rFont val="Calibri"/>
        <family val="2"/>
        <charset val="1"/>
      </rPr>
      <t xml:space="preserve"> ciclo irreversible = </t>
    </r>
    <r>
      <rPr>
        <sz val="11"/>
        <color rgb="FF000000"/>
        <rFont val="Calibri"/>
        <family val="2"/>
      </rPr>
      <t xml:space="preserve">W</t>
    </r>
    <r>
      <rPr>
        <sz val="9"/>
        <color rgb="FF000000"/>
        <rFont val="Calibri"/>
        <family val="2"/>
      </rPr>
      <t xml:space="preserve">carga-irreversible + </t>
    </r>
    <r>
      <rPr>
        <sz val="11"/>
        <color rgb="FF000000"/>
        <rFont val="Calibri"/>
        <family val="2"/>
      </rPr>
      <t xml:space="preserve">W</t>
    </r>
    <r>
      <rPr>
        <sz val="9"/>
        <color rgb="FF000000"/>
        <rFont val="Calibri"/>
        <family val="2"/>
      </rPr>
      <t xml:space="preserve">descarga-irreversible</t>
    </r>
  </si>
  <si>
    <t xml:space="preserve">Por medio de la siguiente fórmula: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</si>
  <si>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Droid Serif"/>
        <family val="1"/>
        <charset val="1"/>
      </rPr>
      <t xml:space="preserve">∆S = W = -</t>
    </r>
    <r>
      <rPr>
        <sz val="11"/>
        <color rgb="FF000000"/>
        <rFont val="Droid Serif"/>
        <family val="1"/>
      </rPr>
      <t xml:space="preserve">∆</t>
    </r>
    <r>
      <rPr>
        <sz val="11"/>
        <color rgb="FF000000"/>
        <rFont val="Droid Serif"/>
        <family val="1"/>
        <charset val="1"/>
      </rPr>
      <t xml:space="preserve">G</t>
    </r>
  </si>
  <si>
    <t xml:space="preserve">Se obtienen:</t>
  </si>
  <si>
    <t xml:space="preserve">Proceso reversible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</si>
</sst>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Droid Serif"/>
      <family val="1"/>
      <charset val="1"/>
    </font>
    <font>
      <sz val="11"/>
      <color rgb="FF000000"/>
      <name val="Droid Serif"/>
      <family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 Réplica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carga</c:f>
              <c:strCache>
                <c:ptCount val="1"/>
                <c:pt idx="0">
                  <c:v>carga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Hoja1!$I$3:$I$8</c:f>
              <c:numCache>
                <c:formatCode>General</c:formatCode>
                <c:ptCount val="6"/>
                <c:pt idx="0">
                  <c:v>1.09</c:v>
                </c:pt>
                <c:pt idx="1">
                  <c:v>0.27</c:v>
                </c:pt>
                <c:pt idx="2">
                  <c:v>0.18</c:v>
                </c:pt>
                <c:pt idx="3">
                  <c:v>0.11</c:v>
                </c:pt>
                <c:pt idx="4">
                  <c:v>0.08</c:v>
                </c:pt>
                <c:pt idx="5">
                  <c:v>0.07</c:v>
                </c:pt>
              </c:numCache>
            </c:numRef>
          </c:xVal>
          <c:yVal>
            <c:numRef>
              <c:f>Hoja1!$H$3:$H$8</c:f>
              <c:numCache>
                <c:formatCode>General</c:formatCode>
                <c:ptCount val="6"/>
                <c:pt idx="0">
                  <c:v>-49.7</c:v>
                </c:pt>
                <c:pt idx="1">
                  <c:v>312.9</c:v>
                </c:pt>
                <c:pt idx="2">
                  <c:v>351.9</c:v>
                </c:pt>
                <c:pt idx="3">
                  <c:v>383.4</c:v>
                </c:pt>
                <c:pt idx="4">
                  <c:v>389.9</c:v>
                </c:pt>
                <c:pt idx="5">
                  <c:v>400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descarga</c:f>
              <c:strCache>
                <c:ptCount val="1"/>
                <c:pt idx="0">
                  <c:v>descarga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Hoja1!$K$3:$K$8</c:f>
              <c:numCache>
                <c:formatCode>General</c:formatCode>
                <c:ptCount val="6"/>
                <c:pt idx="0">
                  <c:v>0.86</c:v>
                </c:pt>
                <c:pt idx="1">
                  <c:v>0.2</c:v>
                </c:pt>
                <c:pt idx="2">
                  <c:v>0.11</c:v>
                </c:pt>
                <c:pt idx="3">
                  <c:v>0.07</c:v>
                </c:pt>
                <c:pt idx="4">
                  <c:v>0.06</c:v>
                </c:pt>
                <c:pt idx="5">
                  <c:v>0.06</c:v>
                </c:pt>
              </c:numCache>
            </c:numRef>
          </c:xVal>
          <c:yVal>
            <c:numRef>
              <c:f>Hoja1!$J$3:$J$8</c:f>
              <c:numCache>
                <c:formatCode>General</c:formatCode>
                <c:ptCount val="6"/>
                <c:pt idx="0">
                  <c:v>853</c:v>
                </c:pt>
                <c:pt idx="1">
                  <c:v>543</c:v>
                </c:pt>
                <c:pt idx="2">
                  <c:v>502</c:v>
                </c:pt>
                <c:pt idx="3">
                  <c:v>482</c:v>
                </c:pt>
                <c:pt idx="4">
                  <c:v>475</c:v>
                </c:pt>
                <c:pt idx="5">
                  <c:v>474</c:v>
                </c:pt>
              </c:numCache>
            </c:numRef>
          </c:yVal>
          <c:smooth val="0"/>
        </c:ser>
        <c:axId val="25783155"/>
        <c:axId val="95469078"/>
      </c:scatterChart>
      <c:valAx>
        <c:axId val="257831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Corriente (mA)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69078"/>
        <c:crosses val="autoZero"/>
        <c:crossBetween val="midCat"/>
      </c:valAx>
      <c:valAx>
        <c:axId val="954690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Voltaje (mV)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7831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 Réplica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carga</c:f>
              <c:strCache>
                <c:ptCount val="1"/>
                <c:pt idx="0">
                  <c:v>carga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Hoja1!$I$12:$I$17</c:f>
              <c:numCache>
                <c:formatCode>General</c:formatCode>
                <c:ptCount val="6"/>
                <c:pt idx="0">
                  <c:v>1.47</c:v>
                </c:pt>
                <c:pt idx="1">
                  <c:v>0.27</c:v>
                </c:pt>
                <c:pt idx="2">
                  <c:v>0.15</c:v>
                </c:pt>
                <c:pt idx="3">
                  <c:v>0.1</c:v>
                </c:pt>
                <c:pt idx="4">
                  <c:v>0.08</c:v>
                </c:pt>
                <c:pt idx="5">
                  <c:v>0.07</c:v>
                </c:pt>
              </c:numCache>
            </c:numRef>
          </c:xVal>
          <c:yVal>
            <c:numRef>
              <c:f>Hoja1!$H$12:$H$17</c:f>
              <c:numCache>
                <c:formatCode>General</c:formatCode>
                <c:ptCount val="6"/>
                <c:pt idx="0">
                  <c:v>-216.4</c:v>
                </c:pt>
                <c:pt idx="1">
                  <c:v>309.1</c:v>
                </c:pt>
                <c:pt idx="2">
                  <c:v>363.3</c:v>
                </c:pt>
                <c:pt idx="3">
                  <c:v>388</c:v>
                </c:pt>
                <c:pt idx="4">
                  <c:v>398.1</c:v>
                </c:pt>
                <c:pt idx="5">
                  <c:v>400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descarga</c:f>
              <c:strCache>
                <c:ptCount val="1"/>
                <c:pt idx="0">
                  <c:v>descarga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Hoja1!$K$12:$K$17</c:f>
              <c:numCache>
                <c:formatCode>General</c:formatCode>
                <c:ptCount val="6"/>
                <c:pt idx="0">
                  <c:v>0.81</c:v>
                </c:pt>
                <c:pt idx="1">
                  <c:v>0.19</c:v>
                </c:pt>
                <c:pt idx="2">
                  <c:v>0.11</c:v>
                </c:pt>
                <c:pt idx="3">
                  <c:v>0.07</c:v>
                </c:pt>
                <c:pt idx="4">
                  <c:v>0.06</c:v>
                </c:pt>
                <c:pt idx="5">
                  <c:v>0.06</c:v>
                </c:pt>
              </c:numCache>
            </c:numRef>
          </c:xVal>
          <c:yVal>
            <c:numRef>
              <c:f>Hoja1!$J$12:$J$17</c:f>
              <c:numCache>
                <c:formatCode>General</c:formatCode>
                <c:ptCount val="6"/>
                <c:pt idx="0">
                  <c:v>829</c:v>
                </c:pt>
                <c:pt idx="1">
                  <c:v>541</c:v>
                </c:pt>
                <c:pt idx="2">
                  <c:v>501</c:v>
                </c:pt>
                <c:pt idx="3">
                  <c:v>482</c:v>
                </c:pt>
                <c:pt idx="4">
                  <c:v>476</c:v>
                </c:pt>
                <c:pt idx="5">
                  <c:v>475</c:v>
                </c:pt>
              </c:numCache>
            </c:numRef>
          </c:yVal>
          <c:smooth val="0"/>
        </c:ser>
        <c:axId val="73491684"/>
        <c:axId val="91550133"/>
      </c:scatterChart>
      <c:valAx>
        <c:axId val="734916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Corriente (mA)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550133"/>
        <c:crosses val="autoZero"/>
        <c:crossBetween val="midCat"/>
      </c:valAx>
      <c:valAx>
        <c:axId val="915501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Voltaje (mV)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4916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Relationship Id="rId4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1597680</xdr:colOff>
      <xdr:row>19</xdr:row>
      <xdr:rowOff>91440</xdr:rowOff>
    </xdr:from>
    <xdr:to>
      <xdr:col>7</xdr:col>
      <xdr:colOff>89640</xdr:colOff>
      <xdr:row>46</xdr:row>
      <xdr:rowOff>143280</xdr:rowOff>
    </xdr:to>
    <xdr:graphicFrame>
      <xdr:nvGraphicFramePr>
        <xdr:cNvPr id="0" name=""/>
        <xdr:cNvGraphicFramePr/>
      </xdr:nvGraphicFramePr>
      <xdr:xfrm>
        <a:off x="1597680" y="3466800"/>
        <a:ext cx="7255440" cy="492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629280</xdr:colOff>
      <xdr:row>19</xdr:row>
      <xdr:rowOff>52920</xdr:rowOff>
    </xdr:from>
    <xdr:to>
      <xdr:col>16</xdr:col>
      <xdr:colOff>472320</xdr:colOff>
      <xdr:row>46</xdr:row>
      <xdr:rowOff>104760</xdr:rowOff>
    </xdr:to>
    <xdr:graphicFrame>
      <xdr:nvGraphicFramePr>
        <xdr:cNvPr id="1" name=""/>
        <xdr:cNvGraphicFramePr/>
      </xdr:nvGraphicFramePr>
      <xdr:xfrm>
        <a:off x="9392760" y="3428280"/>
        <a:ext cx="7255440" cy="492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11</xdr:col>
      <xdr:colOff>0</xdr:colOff>
      <xdr:row>52</xdr:row>
      <xdr:rowOff>-360</xdr:rowOff>
    </xdr:from>
    <xdr:to>
      <xdr:col>12</xdr:col>
      <xdr:colOff>279000</xdr:colOff>
      <xdr:row>53</xdr:row>
      <xdr:rowOff>32040</xdr:rowOff>
    </xdr:to>
    <xdr:pic>
      <xdr:nvPicPr>
        <xdr:cNvPr id="2" name="Imagen 9" descr=""/>
        <xdr:cNvPicPr/>
      </xdr:nvPicPr>
      <xdr:blipFill>
        <a:blip r:embed="rId3"/>
        <a:stretch/>
      </xdr:blipFill>
      <xdr:spPr>
        <a:xfrm>
          <a:off x="12057840" y="9295920"/>
          <a:ext cx="1102680" cy="20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11</xdr:col>
      <xdr:colOff>0</xdr:colOff>
      <xdr:row>52</xdr:row>
      <xdr:rowOff>172080</xdr:rowOff>
    </xdr:from>
    <xdr:to>
      <xdr:col>12</xdr:col>
      <xdr:colOff>439920</xdr:colOff>
      <xdr:row>54</xdr:row>
      <xdr:rowOff>29160</xdr:rowOff>
    </xdr:to>
    <xdr:pic>
      <xdr:nvPicPr>
        <xdr:cNvPr id="3" name="Imagen 10" descr=""/>
        <xdr:cNvPicPr/>
      </xdr:nvPicPr>
      <xdr:blipFill>
        <a:blip r:embed="rId4"/>
        <a:stretch/>
      </xdr:blipFill>
      <xdr:spPr>
        <a:xfrm>
          <a:off x="12057840" y="9468360"/>
          <a:ext cx="1263600" cy="207720"/>
        </a:xfrm>
        <a:prstGeom prst="rect">
          <a:avLst/>
        </a:prstGeom>
        <a:ln>
          <a:noFill/>
        </a:ln>
      </xdr:spPr>
    </xdr:pic>
    <xdr:clientData/>
  </xdr:twoCellAnchor>
</xdr:wsDr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FF1F70D2-72E3-437B-95F8-B11DFB89008A}">
  <header guid="{90E6640D-D810-4FA4-B070-EF62646A35AD}" dateTime="2020-09-18T20:50:00.000000000Z" userName=" " r:id="rId1" minRId="1" maxRId="2" maxSheetId="2">
    <sheetIdMap count="1">
      <sheetId val="1"/>
    </sheetIdMap>
  </header>
  <header guid="{FF1F70D2-72E3-437B-95F8-B11DFB89008A}" dateTime="2020-09-18T20:51:00.000000000Z" userName=" " r:id="rId2" minRId="3" maxRId="4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62" t="inlineStr">
      <is>
        <r>
          <rPr>
            <sz val="11"/>
            <color rgb="FF000000"/>
            <rFont val="Calibri"/>
            <family val="2"/>
            <charset val="1"/>
          </rPr>
          <t xml:space="preserve">T</t>
        </r>
        <r>
          <rPr>
            <sz val="11"/>
            <color rgb="FF000000"/>
            <rFont val="Droid Serif"/>
            <family val="1"/>
            <charset val="1"/>
          </rPr>
          <t xml:space="preserve">∆S = W = </t>
        </r>
      </is>
    </oc>
    <nc r="A62" t="inlineStr">
      <is>
        <r>
          <rPr>
            <sz val="11"/>
            <color rgb="FF000000"/>
            <rFont val="Calibri"/>
            <family val="2"/>
            <charset val="1"/>
          </rPr>
          <t xml:space="preserve">T</t>
        </r>
        <r>
          <rPr>
            <sz val="11"/>
            <color rgb="FF000000"/>
            <rFont val="Droid Serif"/>
            <family val="1"/>
            <charset val="1"/>
          </rPr>
          <t xml:space="preserve">∆S = W = -G</t>
        </r>
      </is>
    </nc>
  </rcc>
  <rcc rId="2" ua="false" sId="1">
    <oc r="A62" t="inlineStr">
      <is>
        <r>
          <rPr>
            <sz val="11"/>
            <color rgb="FF000000"/>
            <rFont val="Calibri"/>
            <family val="2"/>
            <charset val="1"/>
          </rPr>
          <t xml:space="preserve">T</t>
        </r>
        <r>
          <rPr>
            <sz val="11"/>
            <color rgb="FF000000"/>
            <rFont val="Droid Serif"/>
            <family val="1"/>
            <charset val="1"/>
          </rPr>
          <t xml:space="preserve">∆S = W = -G</t>
        </r>
      </is>
    </oc>
    <nc r="A62" t="inlineStr">
      <is>
        <r>
          <rPr>
            <sz val="11"/>
            <color rgb="FF000000"/>
            <rFont val="Calibri"/>
            <family val="2"/>
            <charset val="1"/>
          </rPr>
          <t xml:space="preserve">T</t>
        </r>
        <r>
          <rPr>
            <sz val="11"/>
            <color rgb="FF000000"/>
            <rFont val="Droid Serif"/>
            <family val="1"/>
            <charset val="1"/>
          </rPr>
          <t xml:space="preserve">∆S = W = -</t>
        </r>
        <r>
          <rPr>
            <sz val="11"/>
            <color rgb="FF000000"/>
            <rFont val="Droid Serif"/>
            <family val="1"/>
          </rPr>
          <t xml:space="preserve">∆</t>
        </r>
        <r>
          <rPr>
            <sz val="11"/>
            <color rgb="FF000000"/>
            <rFont val="Droid Serif"/>
            <family val="1"/>
            <charset val="1"/>
          </rPr>
          <t xml:space="preserve">G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nc r="A63" t="inlineStr">
      <is>
        <r>
          <rPr>
            <sz val="11"/>
            <color rgb="FF000000"/>
            <rFont val="Calibri"/>
            <family val="2"/>
            <charset val="1"/>
          </rPr>
          <t xml:space="preserve">Se obtienen:</t>
        </r>
      </is>
    </nc>
  </rcc>
  <rcc rId="4" ua="false" sId="1">
    <nc r="A64" t="inlineStr">
      <is>
        <r>
          <rPr>
            <sz val="11"/>
            <color rgb="FF000000"/>
            <rFont val="Calibri"/>
            <family val="2"/>
            <charset val="1"/>
          </rPr>
          <t xml:space="preserve">Proceso reversible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5" activeCellId="0" sqref="A65"/>
    </sheetView>
  </sheetViews>
  <sheetFormatPr defaultColWidth="10.6328125" defaultRowHeight="15" zeroHeight="false" outlineLevelRow="0" outlineLevelCol="0"/>
  <cols>
    <col collapsed="false" customWidth="true" hidden="false" outlineLevel="0" max="1" min="1" style="0" width="42.05"/>
    <col collapsed="false" customWidth="true" hidden="false" outlineLevel="0" max="5" min="5" style="0" width="17.73"/>
    <col collapsed="false" customWidth="true" hidden="false" outlineLevel="0" max="6" min="6" style="0" width="10.8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1" t="s">
        <v>2</v>
      </c>
      <c r="E1" s="1"/>
      <c r="G1" s="0" t="s">
        <v>0</v>
      </c>
      <c r="H1" s="1" t="s">
        <v>1</v>
      </c>
      <c r="I1" s="1"/>
      <c r="J1" s="1" t="s">
        <v>2</v>
      </c>
      <c r="K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  <c r="E2" s="0" t="s">
        <v>5</v>
      </c>
      <c r="G2" s="0" t="s">
        <v>3</v>
      </c>
      <c r="H2" s="0" t="s">
        <v>4</v>
      </c>
      <c r="I2" s="0" t="s">
        <v>5</v>
      </c>
      <c r="J2" s="0" t="s">
        <v>4</v>
      </c>
      <c r="K2" s="0" t="s">
        <v>5</v>
      </c>
    </row>
    <row r="3" customFormat="false" ht="13.8" hidden="false" customHeight="false" outlineLevel="0" collapsed="false">
      <c r="A3" s="0" t="n">
        <v>1</v>
      </c>
      <c r="B3" s="0" t="n">
        <v>-49.7</v>
      </c>
      <c r="C3" s="0" t="n">
        <v>-1.09</v>
      </c>
      <c r="D3" s="0" t="n">
        <v>853</v>
      </c>
      <c r="E3" s="0" t="n">
        <v>0.86</v>
      </c>
      <c r="G3" s="0" t="n">
        <v>1</v>
      </c>
      <c r="H3" s="0" t="n">
        <f aca="false">B3</f>
        <v>-49.7</v>
      </c>
      <c r="I3" s="0" t="n">
        <f aca="false">ABS(C3)</f>
        <v>1.09</v>
      </c>
      <c r="J3" s="0" t="n">
        <f aca="false">D3</f>
        <v>853</v>
      </c>
      <c r="K3" s="0" t="n">
        <f aca="false">E3</f>
        <v>0.86</v>
      </c>
    </row>
    <row r="4" customFormat="false" ht="13.8" hidden="false" customHeight="false" outlineLevel="0" collapsed="false">
      <c r="A4" s="0" t="n">
        <v>2</v>
      </c>
      <c r="B4" s="0" t="n">
        <v>312.9</v>
      </c>
      <c r="C4" s="0" t="n">
        <v>-0.27</v>
      </c>
      <c r="D4" s="0" t="n">
        <v>543</v>
      </c>
      <c r="E4" s="0" t="n">
        <v>0.2</v>
      </c>
      <c r="G4" s="0" t="n">
        <v>2</v>
      </c>
      <c r="H4" s="0" t="n">
        <f aca="false">B4</f>
        <v>312.9</v>
      </c>
      <c r="I4" s="0" t="n">
        <f aca="false">ABS(C4)</f>
        <v>0.27</v>
      </c>
      <c r="J4" s="0" t="n">
        <f aca="false">D4</f>
        <v>543</v>
      </c>
      <c r="K4" s="0" t="n">
        <f aca="false">E4</f>
        <v>0.2</v>
      </c>
    </row>
    <row r="5" customFormat="false" ht="13.8" hidden="false" customHeight="false" outlineLevel="0" collapsed="false">
      <c r="A5" s="0" t="n">
        <v>3</v>
      </c>
      <c r="B5" s="0" t="n">
        <v>351.9</v>
      </c>
      <c r="C5" s="0" t="n">
        <v>-0.18</v>
      </c>
      <c r="D5" s="0" t="n">
        <v>502</v>
      </c>
      <c r="E5" s="0" t="n">
        <v>0.11</v>
      </c>
      <c r="G5" s="0" t="n">
        <v>3</v>
      </c>
      <c r="H5" s="0" t="n">
        <f aca="false">B5</f>
        <v>351.9</v>
      </c>
      <c r="I5" s="0" t="n">
        <f aca="false">ABS(C5)</f>
        <v>0.18</v>
      </c>
      <c r="J5" s="0" t="n">
        <f aca="false">D5</f>
        <v>502</v>
      </c>
      <c r="K5" s="0" t="n">
        <f aca="false">E5</f>
        <v>0.11</v>
      </c>
    </row>
    <row r="6" customFormat="false" ht="13.8" hidden="false" customHeight="false" outlineLevel="0" collapsed="false">
      <c r="A6" s="0" t="n">
        <v>4</v>
      </c>
      <c r="B6" s="0" t="n">
        <v>383.4</v>
      </c>
      <c r="C6" s="0" t="n">
        <v>-0.11</v>
      </c>
      <c r="D6" s="0" t="n">
        <v>482</v>
      </c>
      <c r="E6" s="0" t="n">
        <v>0.07</v>
      </c>
      <c r="G6" s="0" t="n">
        <v>4</v>
      </c>
      <c r="H6" s="0" t="n">
        <f aca="false">B6</f>
        <v>383.4</v>
      </c>
      <c r="I6" s="0" t="n">
        <f aca="false">ABS(C6)</f>
        <v>0.11</v>
      </c>
      <c r="J6" s="0" t="n">
        <f aca="false">D6</f>
        <v>482</v>
      </c>
      <c r="K6" s="0" t="n">
        <f aca="false">E6</f>
        <v>0.07</v>
      </c>
    </row>
    <row r="7" customFormat="false" ht="13.8" hidden="false" customHeight="false" outlineLevel="0" collapsed="false">
      <c r="A7" s="0" t="n">
        <v>5</v>
      </c>
      <c r="B7" s="0" t="n">
        <v>389.9</v>
      </c>
      <c r="C7" s="0" t="n">
        <v>-0.08</v>
      </c>
      <c r="D7" s="0" t="n">
        <v>475</v>
      </c>
      <c r="E7" s="0" t="n">
        <v>0.06</v>
      </c>
      <c r="G7" s="0" t="n">
        <v>5</v>
      </c>
      <c r="H7" s="0" t="n">
        <f aca="false">B7</f>
        <v>389.9</v>
      </c>
      <c r="I7" s="0" t="n">
        <f aca="false">ABS(C7)</f>
        <v>0.08</v>
      </c>
      <c r="J7" s="0" t="n">
        <f aca="false">D7</f>
        <v>475</v>
      </c>
      <c r="K7" s="0" t="n">
        <f aca="false">E7</f>
        <v>0.06</v>
      </c>
    </row>
    <row r="8" customFormat="false" ht="13.8" hidden="false" customHeight="false" outlineLevel="0" collapsed="false">
      <c r="A8" s="0" t="n">
        <v>6</v>
      </c>
      <c r="B8" s="0" t="n">
        <v>400</v>
      </c>
      <c r="C8" s="0" t="n">
        <v>-0.07</v>
      </c>
      <c r="D8" s="0" t="n">
        <v>474</v>
      </c>
      <c r="E8" s="0" t="n">
        <v>0.06</v>
      </c>
      <c r="G8" s="0" t="n">
        <v>6</v>
      </c>
      <c r="H8" s="0" t="n">
        <f aca="false">B8</f>
        <v>400</v>
      </c>
      <c r="I8" s="0" t="n">
        <f aca="false">ABS(C8)</f>
        <v>0.07</v>
      </c>
      <c r="J8" s="0" t="n">
        <f aca="false">D8</f>
        <v>474</v>
      </c>
      <c r="K8" s="0" t="n">
        <f aca="false">E8</f>
        <v>0.06</v>
      </c>
    </row>
    <row r="10" customFormat="false" ht="13.8" hidden="false" customHeight="false" outlineLevel="0" collapsed="false">
      <c r="A10" s="0" t="s">
        <v>6</v>
      </c>
      <c r="B10" s="1" t="s">
        <v>1</v>
      </c>
      <c r="C10" s="1"/>
      <c r="D10" s="1" t="s">
        <v>2</v>
      </c>
      <c r="E10" s="1"/>
      <c r="G10" s="0" t="s">
        <v>6</v>
      </c>
      <c r="H10" s="1" t="s">
        <v>1</v>
      </c>
      <c r="I10" s="1"/>
      <c r="J10" s="1" t="s">
        <v>2</v>
      </c>
      <c r="K10" s="1"/>
    </row>
    <row r="11" customFormat="false" ht="13.8" hidden="false" customHeight="false" outlineLevel="0" collapsed="false">
      <c r="A11" s="0" t="s">
        <v>3</v>
      </c>
      <c r="B11" s="0" t="s">
        <v>7</v>
      </c>
      <c r="C11" s="0" t="s">
        <v>5</v>
      </c>
      <c r="D11" s="0" t="s">
        <v>7</v>
      </c>
      <c r="E11" s="0" t="s">
        <v>5</v>
      </c>
      <c r="G11" s="0" t="s">
        <v>3</v>
      </c>
      <c r="H11" s="0" t="s">
        <v>7</v>
      </c>
      <c r="I11" s="0" t="s">
        <v>5</v>
      </c>
      <c r="J11" s="0" t="s">
        <v>7</v>
      </c>
      <c r="K11" s="0" t="s">
        <v>5</v>
      </c>
    </row>
    <row r="12" customFormat="false" ht="13.8" hidden="false" customHeight="false" outlineLevel="0" collapsed="false">
      <c r="A12" s="0" t="n">
        <v>1</v>
      </c>
      <c r="B12" s="0" t="n">
        <v>-216.4</v>
      </c>
      <c r="C12" s="0" t="n">
        <v>-1.47</v>
      </c>
      <c r="D12" s="0" t="n">
        <v>829</v>
      </c>
      <c r="E12" s="0" t="n">
        <v>0.81</v>
      </c>
      <c r="G12" s="0" t="n">
        <v>1</v>
      </c>
      <c r="H12" s="0" t="n">
        <f aca="false">B12</f>
        <v>-216.4</v>
      </c>
      <c r="I12" s="0" t="n">
        <f aca="false">ABS(C12)</f>
        <v>1.47</v>
      </c>
      <c r="J12" s="0" t="n">
        <f aca="false">D12</f>
        <v>829</v>
      </c>
      <c r="K12" s="0" t="n">
        <f aca="false">E12</f>
        <v>0.81</v>
      </c>
    </row>
    <row r="13" customFormat="false" ht="13.8" hidden="false" customHeight="false" outlineLevel="0" collapsed="false">
      <c r="A13" s="0" t="n">
        <v>2</v>
      </c>
      <c r="B13" s="0" t="n">
        <v>309.1</v>
      </c>
      <c r="C13" s="0" t="n">
        <v>-0.27</v>
      </c>
      <c r="D13" s="0" t="n">
        <v>541</v>
      </c>
      <c r="E13" s="0" t="n">
        <v>0.19</v>
      </c>
      <c r="G13" s="0" t="n">
        <v>2</v>
      </c>
      <c r="H13" s="0" t="n">
        <f aca="false">B13</f>
        <v>309.1</v>
      </c>
      <c r="I13" s="0" t="n">
        <f aca="false">ABS(C13)</f>
        <v>0.27</v>
      </c>
      <c r="J13" s="0" t="n">
        <f aca="false">D13</f>
        <v>541</v>
      </c>
      <c r="K13" s="0" t="n">
        <f aca="false">E13</f>
        <v>0.19</v>
      </c>
    </row>
    <row r="14" customFormat="false" ht="13.8" hidden="false" customHeight="false" outlineLevel="0" collapsed="false">
      <c r="A14" s="0" t="n">
        <v>3</v>
      </c>
      <c r="B14" s="0" t="n">
        <v>363.3</v>
      </c>
      <c r="C14" s="0" t="n">
        <v>-0.15</v>
      </c>
      <c r="D14" s="0" t="n">
        <v>501</v>
      </c>
      <c r="E14" s="0" t="n">
        <v>0.11</v>
      </c>
      <c r="G14" s="0" t="n">
        <v>3</v>
      </c>
      <c r="H14" s="0" t="n">
        <f aca="false">B14</f>
        <v>363.3</v>
      </c>
      <c r="I14" s="0" t="n">
        <f aca="false">ABS(C14)</f>
        <v>0.15</v>
      </c>
      <c r="J14" s="0" t="n">
        <f aca="false">D14</f>
        <v>501</v>
      </c>
      <c r="K14" s="0" t="n">
        <f aca="false">E14</f>
        <v>0.11</v>
      </c>
    </row>
    <row r="15" customFormat="false" ht="13.8" hidden="false" customHeight="false" outlineLevel="0" collapsed="false">
      <c r="A15" s="0" t="n">
        <v>4</v>
      </c>
      <c r="B15" s="0" t="n">
        <v>388</v>
      </c>
      <c r="C15" s="0" t="n">
        <v>-0.1</v>
      </c>
      <c r="D15" s="0" t="n">
        <v>482</v>
      </c>
      <c r="E15" s="0" t="n">
        <v>0.07</v>
      </c>
      <c r="G15" s="0" t="n">
        <v>4</v>
      </c>
      <c r="H15" s="0" t="n">
        <f aca="false">B15</f>
        <v>388</v>
      </c>
      <c r="I15" s="0" t="n">
        <f aca="false">ABS(C15)</f>
        <v>0.1</v>
      </c>
      <c r="J15" s="0" t="n">
        <f aca="false">D15</f>
        <v>482</v>
      </c>
      <c r="K15" s="0" t="n">
        <f aca="false">E15</f>
        <v>0.07</v>
      </c>
    </row>
    <row r="16" customFormat="false" ht="13.8" hidden="false" customHeight="false" outlineLevel="0" collapsed="false">
      <c r="A16" s="0" t="n">
        <v>5</v>
      </c>
      <c r="B16" s="0" t="n">
        <v>398.1</v>
      </c>
      <c r="C16" s="0" t="n">
        <v>-0.08</v>
      </c>
      <c r="D16" s="0" t="n">
        <v>476</v>
      </c>
      <c r="E16" s="0" t="n">
        <v>0.06</v>
      </c>
      <c r="G16" s="0" t="n">
        <v>5</v>
      </c>
      <c r="H16" s="0" t="n">
        <f aca="false">B16</f>
        <v>398.1</v>
      </c>
      <c r="I16" s="0" t="n">
        <f aca="false">ABS(C16)</f>
        <v>0.08</v>
      </c>
      <c r="J16" s="0" t="n">
        <f aca="false">D16</f>
        <v>476</v>
      </c>
      <c r="K16" s="0" t="n">
        <f aca="false">E16</f>
        <v>0.06</v>
      </c>
    </row>
    <row r="17" customFormat="false" ht="13.8" hidden="false" customHeight="false" outlineLevel="0" collapsed="false">
      <c r="A17" s="0" t="n">
        <v>6</v>
      </c>
      <c r="B17" s="0" t="n">
        <v>400</v>
      </c>
      <c r="C17" s="0" t="n">
        <v>-0.07</v>
      </c>
      <c r="D17" s="0" t="n">
        <v>475</v>
      </c>
      <c r="E17" s="0" t="n">
        <v>0.06</v>
      </c>
      <c r="G17" s="0" t="n">
        <v>6</v>
      </c>
      <c r="H17" s="0" t="n">
        <f aca="false">B17</f>
        <v>400</v>
      </c>
      <c r="I17" s="0" t="n">
        <f aca="false">ABS(C17)</f>
        <v>0.07</v>
      </c>
      <c r="J17" s="0" t="n">
        <f aca="false">D17</f>
        <v>475</v>
      </c>
      <c r="K17" s="0" t="n">
        <f aca="false">E17</f>
        <v>0.06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>
      <c r="A49" s="2" t="s">
        <v>8</v>
      </c>
      <c r="B49" s="0" t="s">
        <v>0</v>
      </c>
      <c r="C49" s="0" t="s">
        <v>6</v>
      </c>
      <c r="D49" s="2" t="s">
        <v>9</v>
      </c>
    </row>
    <row r="50" customFormat="false" ht="13.8" hidden="false" customHeight="false" outlineLevel="0" collapsed="false">
      <c r="A50" s="0" t="s">
        <v>10</v>
      </c>
      <c r="B50" s="0" t="n">
        <v>429.954668726399</v>
      </c>
      <c r="C50" s="0" t="n">
        <v>430.824794188862</v>
      </c>
      <c r="D50" s="0" t="n">
        <f aca="false">AVERAGE(B50,C50)</f>
        <v>430.38973145763</v>
      </c>
      <c r="E50" s="0" t="s">
        <v>11</v>
      </c>
      <c r="F50" s="0" t="n">
        <f aca="false">-2*96485.3365*(D50/1000)</f>
        <v>-83052.5961316682</v>
      </c>
    </row>
    <row r="51" customFormat="false" ht="13.8" hidden="false" customHeight="false" outlineLevel="0" collapsed="false">
      <c r="A51" s="0" t="s">
        <v>12</v>
      </c>
      <c r="B51" s="0" t="n">
        <v>448.022803713171</v>
      </c>
      <c r="C51" s="0" t="n">
        <v>448.83399785309</v>
      </c>
      <c r="D51" s="0" t="n">
        <f aca="false">AVERAGE(B51,C51)</f>
        <v>448.428400783131</v>
      </c>
      <c r="E51" s="0" t="s">
        <v>13</v>
      </c>
      <c r="F51" s="0" t="n">
        <f aca="false">2*96485.3365*(D51/1000)</f>
        <v>86533.5302914344</v>
      </c>
    </row>
    <row r="52" customFormat="false" ht="13.8" hidden="false" customHeight="false" outlineLevel="0" collapsed="false">
      <c r="A52" s="2" t="s">
        <v>14</v>
      </c>
    </row>
    <row r="53" customFormat="false" ht="13.8" hidden="false" customHeight="false" outlineLevel="0" collapsed="false">
      <c r="A53" s="0" t="s">
        <v>10</v>
      </c>
      <c r="B53" s="0" t="n">
        <f aca="false">((-439.626673532441*0.2) + B50)</f>
        <v>342.029334019911</v>
      </c>
      <c r="C53" s="0" t="n">
        <f aca="false">(-440.583535108959*0.2) + C50</f>
        <v>342.70808716707</v>
      </c>
      <c r="D53" s="0" t="n">
        <f aca="false">AVERAGE(B53,C53)</f>
        <v>342.36871059349</v>
      </c>
      <c r="E53" s="0" t="s">
        <v>15</v>
      </c>
      <c r="F53" s="0" t="n">
        <f aca="false">-2*96485.3365*(D53/1000)</f>
        <v>-66067.1204973681</v>
      </c>
      <c r="H53" s="0" t="s">
        <v>16</v>
      </c>
      <c r="L53" s="3"/>
    </row>
    <row r="54" customFormat="false" ht="13.8" hidden="false" customHeight="false" outlineLevel="0" collapsed="false">
      <c r="A54" s="0" t="s">
        <v>12</v>
      </c>
      <c r="B54" s="0" t="n">
        <f aca="false">(471.222924794834*0.2) + B51</f>
        <v>542.267388672138</v>
      </c>
      <c r="C54" s="0" t="n">
        <f aca="false">(469.996932985738*0.2) + C51</f>
        <v>542.833384450238</v>
      </c>
      <c r="D54" s="0" t="n">
        <f aca="false">AVERAGE(B54,C54)</f>
        <v>542.550386561188</v>
      </c>
      <c r="E54" s="0" t="s">
        <v>17</v>
      </c>
      <c r="F54" s="0" t="n">
        <f aca="false">2*96485.3365*(D54/1000)</f>
        <v>104696.313231123</v>
      </c>
      <c r="L54" s="3"/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>
      <c r="A57" s="0" t="s">
        <v>18</v>
      </c>
    </row>
    <row r="58" customFormat="false" ht="13.8" hidden="false" customHeight="false" outlineLevel="0" collapsed="false">
      <c r="A58" s="0" t="s">
        <v>19</v>
      </c>
      <c r="B58" s="0" t="n">
        <f aca="false">F50+F51</f>
        <v>3480.9341597662</v>
      </c>
    </row>
    <row r="59" customFormat="false" ht="13.8" hidden="false" customHeight="false" outlineLevel="0" collapsed="false">
      <c r="A59" s="0" t="s">
        <v>20</v>
      </c>
      <c r="B59" s="0" t="n">
        <f aca="false">F53+F54</f>
        <v>38629.1927337544</v>
      </c>
    </row>
    <row r="60" customFormat="false" ht="13.8" hidden="false" customHeight="false" outlineLevel="0" collapsed="false"/>
    <row r="61" customFormat="false" ht="13.8" hidden="false" customHeight="false" outlineLevel="0" collapsed="false">
      <c r="A61" s="0" t="s">
        <v>21</v>
      </c>
    </row>
    <row r="62" customFormat="false" ht="15.05" hidden="false" customHeight="false" outlineLevel="0" collapsed="false">
      <c r="A62" s="0" t="s">
        <v>22</v>
      </c>
    </row>
    <row r="63" customFormat="false" ht="15" hidden="false" customHeight="false" outlineLevel="0" collapsed="false">
      <c r="A63" s="0" t="s">
        <v>23</v>
      </c>
    </row>
    <row r="64" customFormat="false" ht="13.8" hidden="false" customHeight="false" outlineLevel="0" collapsed="false">
      <c r="A64" s="2" t="s">
        <v>24</v>
      </c>
    </row>
  </sheetData>
  <mergeCells count="8">
    <mergeCell ref="B1:C1"/>
    <mergeCell ref="D1:E1"/>
    <mergeCell ref="H1:I1"/>
    <mergeCell ref="J1:K1"/>
    <mergeCell ref="B10:C10"/>
    <mergeCell ref="D10:E10"/>
    <mergeCell ref="H10:I10"/>
    <mergeCell ref="J10:K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2020-07-01T22:00:18Z</dcterms:created>
  <dc:creator>ASUS</dc:creator>
  <dc:description/>
  <dc:language>en-US</dc:language>
  <cp:lastModifiedBy/>
  <dcterms:modified xsi:type="dcterms:W3CDTF">2020-09-18T20:52:08Z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