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bD/YCeXmG5/sZUxm09hPZILylTQo7KrhKx3DmKwLGzU="/>
    </ext>
  </extLst>
</workbook>
</file>

<file path=xl/sharedStrings.xml><?xml version="1.0" encoding="utf-8"?>
<sst xmlns="http://schemas.openxmlformats.org/spreadsheetml/2006/main" count="114" uniqueCount="72">
  <si>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</si>
  <si>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</si>
  <si>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</si>
  <si>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</si>
  <si>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</si>
  <si>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</si>
  <si>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</si>
  <si>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</si>
  <si>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</si>
  <si>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</si>
  <si>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</si>
  <si>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</si>
  <si>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</si>
  <si>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</si>
  <si>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</si>
  <si>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</si>
  <si>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</si>
  <si>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</si>
  <si>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hộp quà</t>
  </si>
  <si>
    <t>TC4</t>
  </si>
  <si>
    <t>Kiểm tra text hộp quà</t>
  </si>
  <si>
    <t>TC5</t>
  </si>
  <si>
    <t>Kiểm tra ảnh item</t>
  </si>
  <si>
    <t>TC6</t>
  </si>
  <si>
    <t>Kiểm tra audio item</t>
  </si>
  <si>
    <t>TC7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</si>
  <si>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</si>
  <si>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</si>
  <si>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</si>
  <si>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</si>
  <si>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</si>
  <si>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</si>
  <si>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</si>
  <si>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</si>
  <si>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</si>
  <si>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</si>
  <si>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</si>
  <si>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</si>
  <si>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</si>
  <si>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</si>
  <si>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</si>
  <si>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</si>
  <si>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</si>
  <si>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</si>
  <si>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</si>
  <si>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</si>
  <si>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</si>
  <si>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</si>
  <si>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</si>
  <si>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</si>
  <si>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</si>
  <si>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</si>
  <si>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</si>
  <si>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</si>
  <si>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</si>
  <si>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</si>
  <si>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</si>
  <si>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</si>
  <si>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</si>
  <si>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*RP05MultipleChoice*,120</t>
  </si>
  <si>
    <t>sleep</t>
  </si>
  <si>
    <t>second,2</t>
  </si>
  <si>
    <t>TS7</t>
  </si>
  <si>
    <t>Click skip game</t>
  </si>
  <si>
    <t>GamePlayUI/ButtonSkip,Button,onClick()</t>
  </si>
  <si>
    <t>Đợi kết thúc game</t>
  </si>
  <si>
    <t>waitForObjectNotPresent</t>
  </si>
  <si>
    <t>*RP05MultipleChoice*,60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</si>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</sst>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5" t="s">
        <v>22</v>
      </c>
      <c r="C6" s="5" t="s">
        <v>16</v>
      </c>
      <c r="D6" s="9"/>
      <c r="E6" s="9"/>
      <c r="F6" s="6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23</v>
      </c>
      <c r="B7" s="5" t="s">
        <v>24</v>
      </c>
      <c r="C7" s="5" t="s">
        <v>16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25</v>
      </c>
      <c r="B8" s="11" t="s">
        <v>26</v>
      </c>
      <c r="C8" s="5" t="s">
        <v>16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27</v>
      </c>
      <c r="C1" s="12" t="s">
        <v>1</v>
      </c>
      <c r="D1" s="13" t="s">
        <v>28</v>
      </c>
      <c r="E1" s="14" t="s">
        <v>29</v>
      </c>
      <c r="F1" s="14" t="s">
        <v>30</v>
      </c>
      <c r="G1" s="15" t="s">
        <v>31</v>
      </c>
      <c r="H1" s="12" t="s">
        <v>32</v>
      </c>
      <c r="I1" s="12" t="s">
        <v>33</v>
      </c>
      <c r="J1" s="13" t="s">
        <v>34</v>
      </c>
      <c r="K1" s="13" t="s">
        <v>6</v>
      </c>
      <c r="L1" s="12" t="s">
        <v>35</v>
      </c>
      <c r="M1" s="12" t="s">
        <v>4</v>
      </c>
      <c r="N1" s="12" t="s">
        <v>36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37</v>
      </c>
      <c r="C2" s="17" t="s">
        <v>38</v>
      </c>
      <c r="D2" s="17" t="s">
        <v>39</v>
      </c>
      <c r="E2" s="18" t="s">
        <v>40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41</v>
      </c>
      <c r="C3" s="17" t="s">
        <v>42</v>
      </c>
      <c r="D3" s="17" t="s">
        <v>43</v>
      </c>
      <c r="E3" s="18" t="s">
        <v>44</v>
      </c>
      <c r="F3" s="22" t="s">
        <v>45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46</v>
      </c>
      <c r="C4" s="17" t="s">
        <v>47</v>
      </c>
      <c r="D4" s="17" t="s">
        <v>48</v>
      </c>
      <c r="E4" s="18" t="s">
        <v>49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37</v>
      </c>
      <c r="C5" s="23" t="s">
        <v>50</v>
      </c>
      <c r="D5" s="23" t="s">
        <v>39</v>
      </c>
      <c r="E5" s="24" t="s">
        <v>51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41</v>
      </c>
      <c r="C6" s="23" t="s">
        <v>52</v>
      </c>
      <c r="D6" s="23" t="s">
        <v>43</v>
      </c>
      <c r="E6" s="24" t="s">
        <v>53</v>
      </c>
      <c r="F6" s="29" t="s">
        <v>54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46</v>
      </c>
      <c r="C7" s="23" t="s">
        <v>55</v>
      </c>
      <c r="D7" s="23" t="s">
        <v>48</v>
      </c>
      <c r="E7" s="24" t="s">
        <v>56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57</v>
      </c>
      <c r="C8" s="23" t="s">
        <v>58</v>
      </c>
      <c r="D8" s="23" t="s">
        <v>39</v>
      </c>
      <c r="E8" s="30" t="s">
        <v>59</v>
      </c>
      <c r="F8" s="24"/>
      <c r="G8" s="20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1" t="s">
        <v>17</v>
      </c>
      <c r="B9" s="17" t="s">
        <v>37</v>
      </c>
      <c r="C9" s="31" t="s">
        <v>18</v>
      </c>
      <c r="D9" s="32" t="s">
        <v>60</v>
      </c>
      <c r="E9" s="33" t="s">
        <v>61</v>
      </c>
      <c r="F9" s="34"/>
      <c r="G9" s="20" t="s">
        <v>16</v>
      </c>
      <c r="H9" s="35"/>
      <c r="I9" s="36"/>
      <c r="J9" s="35"/>
      <c r="K9" s="37"/>
      <c r="L9" s="35"/>
      <c r="M9" s="35"/>
      <c r="N9" s="3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1" t="s">
        <v>25</v>
      </c>
      <c r="B10" s="31" t="s">
        <v>62</v>
      </c>
      <c r="C10" s="32" t="s">
        <v>63</v>
      </c>
      <c r="D10" s="32" t="s">
        <v>48</v>
      </c>
      <c r="E10" s="33" t="s">
        <v>64</v>
      </c>
      <c r="F10" s="34"/>
      <c r="G10" s="20" t="s">
        <v>16</v>
      </c>
      <c r="H10" s="35"/>
      <c r="I10" s="36"/>
      <c r="J10" s="8"/>
      <c r="K10" s="3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1.25" customHeight="1">
      <c r="A11" s="38" t="s">
        <v>25</v>
      </c>
      <c r="B11" s="31" t="s">
        <v>37</v>
      </c>
      <c r="C11" s="39" t="s">
        <v>65</v>
      </c>
      <c r="D11" s="40" t="s">
        <v>66</v>
      </c>
      <c r="E11" s="41" t="s">
        <v>67</v>
      </c>
      <c r="F11" s="42"/>
      <c r="G11" s="20" t="s">
        <v>16</v>
      </c>
      <c r="H11" s="37"/>
      <c r="I11" s="42"/>
      <c r="J11" s="37"/>
      <c r="K11" s="37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 H10">
      <formula1>Keywords!$A$2:$A168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11">
      <formula1>Keywords!$A$2:$A194</formula1>
    </dataValidation>
    <dataValidation type="list" allowBlank="1" showErrorMessage="1" sqref="A5:A6">
      <formula1>TestCase!$A$1:$A21</formula1>
    </dataValidation>
    <dataValidation type="list" allowBlank="1" showErrorMessage="1" sqref="A2:A4 A9:A11">
      <formula1>TestCase!$A:$A</formula1>
    </dataValidation>
    <dataValidation type="list" allowBlank="1" showErrorMessage="1" sqref="H9">
      <formula1>Keywords!$A$2:$A172</formula1>
    </dataValidation>
    <dataValidation type="list" allowBlank="1" showErrorMessage="1" sqref="A7:A8">
      <formula1>TestCase!$A$1:$A22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68</v>
      </c>
      <c r="C1" s="43" t="s">
        <v>69</v>
      </c>
      <c r="D1" s="1" t="s">
        <v>1</v>
      </c>
    </row>
    <row r="2">
      <c r="A2" s="44"/>
      <c r="B2" s="44"/>
      <c r="C2" s="45"/>
      <c r="D2" s="44"/>
      <c r="E2" s="4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50"/>
      <c r="E14" s="49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IFERROR(__xludf.DUMMYFUNCTION("""COMPUTED_VALUE"""),"press")</f>
        <v>press</v>
      </c>
      <c r="B23" s="51" t="str">
        <f>IFERROR(__xludf.DUMMYFUNCTION("""COMPUTED_VALUE"""),"element[,index]")</f>
        <v>element[,index]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IFERROR(__xludf.DUMMYFUNCTION("""COMPUTED_VALUE"""),"press")</f>
        <v>press</v>
      </c>
      <c r="B24" s="51" t="str">
        <f>IFERROR(__xludf.DUMMYFUNCTION("""COMPUTED_VALUE"""),"pre-element,index,element")</f>
        <v>pre-element,index,element</v>
      </c>
      <c r="C24" s="51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IFERROR(__xludf.DUMMYFUNCTION("""COMPUTED_VALUE"""),"pressWithTag")</f>
        <v>pressWithTag</v>
      </c>
      <c r="B25" s="51" t="str">
        <f>IFERROR(__xludf.DUMMYFUNCTION("""COMPUTED_VALUE"""),"tagNew,tagOld")</f>
        <v>tagNew,tagOld</v>
      </c>
      <c r="C25" s="51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49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IFERROR(__xludf.DUMMYFUNCTION("""COMPUTED_VALUE"""),"addVariableFile")</f>
        <v>addVariableFile</v>
      </c>
      <c r="B100" s="49" t="str">
        <f>IFERROR(__xludf.DUMMYFUNCTION("""COMPUTED_VALUE"""),"key,add")</f>
        <v>key,add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IFERROR(__xludf.DUMMYFUNCTION("""COMPUTED_VALUE"""),"changeModeTC")</f>
        <v>changeModeTC</v>
      </c>
      <c r="B101" s="49" t="str">
        <f>IFERROR(__xludf.DUMMYFUNCTION("""COMPUTED_VALUE"""),"keyWord,locator,component,tcRow,expected")</f>
        <v>keyWord,locator,component,tcRow,expected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IFERROR(__xludf.DUMMYFUNCTION("""COMPUTED_VALUE"""),"changeModeTC")</f>
        <v>changeModeTC</v>
      </c>
      <c r="B102" s="49" t="str">
        <f>IFERROR(__xludf.DUMMYFUNCTION("""COMPUTED_VALUE"""),"variableKey,runYes,runNo,expect")</f>
        <v>variableKey,runYes,runNo,expect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IFERROR(__xludf.DUMMYFUNCTION("""COMPUTED_VALUE"""),"runYes: row tc modeyes")</f>
        <v>runYes: row tc modeyes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IFERROR(__xludf.DUMMYFUNCTION("""COMPUTED_VALUE"""),"changeModeTCSetTrue")</f>
        <v>changeModeTCSetTrue</v>
      </c>
      <c r="B103" s="49" t="str">
        <f>IFERROR(__xludf.DUMMYFUNCTION("""COMPUTED_VALUE"""),"(String actual,String tcRow,String expect)")</f>
        <v>(String actual,String tcRow,String expect)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IFERROR(__xludf.DUMMYFUNCTION("""COMPUTED_VALUE"""),"actual check equal expect if true tcRow set mode run YES")</f>
        <v>actual check equal expect if true tcRow set mode run 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IFERROR(__xludf.DUMMYFUNCTION("""COMPUTED_VALUE"""),"changeModeTCSetFail")</f>
        <v>changeModeTCSetFail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NO")</f>
        <v>actual check equal expect if true tcRow set mode run NO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IFERROR(__xludf.DUMMYFUNCTION("""COMPUTED_VALUE"""),"isElementDisplay")</f>
        <v>isElementDisplay</v>
      </c>
      <c r="B105" s="49" t="str">
        <f>IFERROR(__xludf.DUMMYFUNCTION("""COMPUTED_VALUE"""),"element[,strSplit]")</f>
        <v>element[,strSplit]</v>
      </c>
      <c r="C105" s="49" t="str">
        <f>IFERROR(__xludf.DUMMYFUNCTION("""COMPUTED_VALUE"""),"void")</f>
        <v>void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IFERROR(__xludf.DUMMYFUNCTION("""COMPUTED_VALUE"""),"addTagForObject")</f>
        <v>addTagForObject</v>
      </c>
      <c r="B106" s="49" t="str">
        <f>IFERROR(__xludf.DUMMYFUNCTION("""COMPUTED_VALUE"""),"element,newTag")</f>
        <v>element,newTag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IFERROR(__xludf.DUMMYFUNCTION("""COMPUTED_VALUE"""),"pause")</f>
        <v>pause</v>
      </c>
      <c r="B107" s="49"/>
      <c r="C107" s="49" t="str">
        <f>IFERROR(__xludf.DUMMYFUNCTION("""COMPUTED_VALUE"""),"void")</f>
        <v>void</v>
      </c>
      <c r="D107" s="49"/>
      <c r="E107" s="49"/>
      <c r="F107" s="49" t="str">
        <f>IFERROR(__xludf.DUMMYFUNCTION("""COMPUTED_VALUE"""),"pause program")</f>
        <v>pause program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IFERROR(__xludf.DUMMYFUNCTION("""COMPUTED_VALUE"""),"resume")</f>
        <v>resume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IFERROR(__xludf.DUMMYFUNCTION("""COMPUTED_VALUE"""),"unpause program")</f>
        <v>unpause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 t="str">
        <f>IFERROR(__xludf.DUMMYFUNCTION("""COMPUTED_VALUE"""),"getAudiosSource")</f>
        <v>getAudiosSource</v>
      </c>
      <c r="B109" s="49" t="str">
        <f>IFERROR(__xludf.DUMMYFUNCTION("""COMPUTED_VALUE"""),"element,expect")</f>
        <v>element,expect</v>
      </c>
      <c r="C109" s="49" t="str">
        <f>IFERROR(__xludf.DUMMYFUNCTION("""COMPUTED_VALUE"""),"String")</f>
        <v>String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 t="str">
        <f>IFERROR(__xludf.DUMMYFUNCTION("""COMPUTED_VALUE"""),"getAudiosSourceByTime")</f>
        <v>getAudiosSourceByTime</v>
      </c>
      <c r="B110" s="49" t="str">
        <f>IFERROR(__xludf.DUMMYFUNCTION("""COMPUTED_VALUE"""),"element,second,expect")</f>
        <v>element,second,expect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 t="str">
        <f>IFERROR(__xludf.DUMMYFUNCTION("""COMPUTED_VALUE"""),"getAudiosSourceByLocator")</f>
        <v>getAudiosSourceByLocator</v>
      </c>
      <c r="B111" s="49" t="str">
        <f>IFERROR(__xludf.DUMMYFUNCTION("""COMPUTED_VALUE"""),"element1,element2,expect")</f>
        <v>element1,element2,expect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 t="str">
        <f>IFERROR(__xludf.DUMMYFUNCTION("""COMPUTED_VALUE"""),"deFindAnswerDienThe")</f>
        <v>deFindAnswerDienThe</v>
      </c>
      <c r="B11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9" t="str">
        <f>IFERROR(__xludf.DUMMYFUNCTION("""COMPUTED_VALUE"""),"void")</f>
        <v>void</v>
      </c>
      <c r="D112" s="49"/>
      <c r="E112" s="49"/>
      <c r="F112" s="49" t="str">
        <f>IFERROR(__xludf.DUMMYFUNCTION("""COMPUTED_VALUE"""),"return value locator1 in $.path in variable file")</f>
        <v>return value locator1 in $.path in variable file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 t="str">
        <f>IFERROR(__xludf.DUMMYFUNCTION("""COMPUTED_VALUE"""),"getElementDisplayInScene")</f>
        <v>getElementDisplayInScene</v>
      </c>
      <c r="B113" s="49" t="str">
        <f>IFERROR(__xludf.DUMMYFUNCTION("""COMPUTED_VALUE"""),"strAdd,expect")</f>
        <v>strAdd,expect</v>
      </c>
      <c r="C113" s="49" t="str">
        <f>IFERROR(__xludf.DUMMYFUNCTION("""COMPUTED_VALUE"""),"void")</f>
        <v>void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 t="str">
        <f>IFERROR(__xludf.DUMMYFUNCTION("""COMPUTED_VALUE"""),"isElementsDisplay")</f>
        <v>isElementsDisplay</v>
      </c>
      <c r="B114" s="49" t="str">
        <f>IFERROR(__xludf.DUMMYFUNCTION("""COMPUTED_VALUE"""),"strSplit,locator")</f>
        <v>strSplit,locator</v>
      </c>
      <c r="C114" s="49" t="str">
        <f>IFERROR(__xludf.DUMMYFUNCTION("""COMPUTED_VALUE"""),"String")</f>
        <v>String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 t="str">
        <f>IFERROR(__xludf.DUMMYFUNCTION("""COMPUTED_VALUE"""),"swipeMap")</f>
        <v>swipeMap</v>
      </c>
      <c r="B115" s="49" t="str">
        <f>IFERROR(__xludf.DUMMYFUNCTION("""COMPUTED_VALUE"""),"element,component,property,key,expect")</f>
        <v>element,component,property,key,expect</v>
      </c>
      <c r="C115" s="49" t="str">
        <f>IFERROR(__xludf.DUMMYFUNCTION("""COMPUTED_VALUE"""),"void")</f>
        <v>void</v>
      </c>
      <c r="D115" s="49"/>
      <c r="E115" s="49"/>
      <c r="F115" s="49" t="str">
        <f>IFERROR(__xludf.DUMMYFUNCTION("""COMPUTED_VALUE"""),"key file data to get list leson")</f>
        <v>key file data to get list leson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 t="str">
        <f>IFERROR(__xludf.DUMMYFUNCTION("""COMPUTED_VALUE"""),"comPairImage")</f>
        <v>comPairImage</v>
      </c>
      <c r="B116" s="49" t="str">
        <f>IFERROR(__xludf.DUMMYFUNCTION("""COMPUTED_VALUE"""),"element,expect")</f>
        <v>element,expect</v>
      </c>
      <c r="C116" s="49" t="str">
        <f>IFERROR(__xludf.DUMMYFUNCTION("""COMPUTED_VALUE"""),"String")</f>
        <v>String</v>
      </c>
      <c r="D116" s="49"/>
      <c r="E116" s="49"/>
      <c r="F11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 t="str">
        <f>IFERROR(__xludf.DUMMYFUNCTION("""COMPUTED_VALUE"""),"comPairWordHasImage")</f>
        <v>comPairWordHasImage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 t="str">
        <f>IFERROR(__xludf.DUMMYFUNCTION("""COMPUTED_VALUE"""),"skipLesson")</f>
        <v>skipLesson</v>
      </c>
      <c r="B118" s="49" t="str">
        <f>IFERROR(__xludf.DUMMYFUNCTION("""COMPUTED_VALUE"""),"element")</f>
        <v>element</v>
      </c>
      <c r="C118" s="49" t="str">
        <f>IFERROR(__xludf.DUMMYFUNCTION("""COMPUTED_VALUE"""),"void")</f>
        <v>void</v>
      </c>
      <c r="D118" s="49"/>
      <c r="E118" s="49"/>
      <c r="F118" s="49" t="str">
        <f>IFERROR(__xludf.DUMMYFUNCTION("""COMPUTED_VALUE"""),"sử dụng với những nút có thể onclick()")</f>
        <v>sử dụng với những nút có thể onclick()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 t="str">
        <f>IFERROR(__xludf.DUMMYFUNCTION("""COMPUTED_VALUE"""),"setIndexVariableFile")</f>
        <v>setIndexVariableFile</v>
      </c>
      <c r="B119" s="49"/>
      <c r="C119" s="49" t="str">
        <f>IFERROR(__xludf.DUMMYFUNCTION("""COMPUTED_VALUE"""),"void")</f>
        <v>void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 t="str">
        <f>IFERROR(__xludf.DUMMYFUNCTION("""COMPUTED_VALUE"""),"setVariableTypeOfStringFile")</f>
        <v>setVariableTypeOfStringFile</v>
      </c>
      <c r="B120" s="49" t="str">
        <f>IFERROR(__xludf.DUMMYFUNCTION("""COMPUTED_VALUE"""),"key,value")</f>
        <v>key,value</v>
      </c>
      <c r="C120" s="49" t="str">
        <f>IFERROR(__xludf.DUMMYFUNCTION("""COMPUTED_VALUE"""),"void")</f>
        <v>void</v>
      </c>
      <c r="D120" s="49"/>
      <c r="E120" s="49"/>
      <c r="F120" s="49" t="str">
        <f>IFERROR(__xludf.DUMMYFUNCTION("""COMPUTED_VALUE"""),"set value cho bieens vowis type string")</f>
        <v>set value cho bieens vowis type string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 t="str">
        <f>IFERROR(__xludf.DUMMYFUNCTION("""COMPUTED_VALUE"""),"getValueOfVariable")</f>
        <v>getValueOfVariable</v>
      </c>
      <c r="B121" s="49"/>
      <c r="C121" s="49" t="str">
        <f>IFERROR(__xludf.DUMMYFUNCTION("""COMPUTED_VALUE"""),"String")</f>
        <v>String</v>
      </c>
      <c r="D121" s="49"/>
      <c r="E121" s="49"/>
      <c r="F121" s="49" t="str">
        <f>IFERROR(__xludf.DUMMYFUNCTION("""COMPUTED_VALUE"""),"return value in variable file")</f>
        <v>return value in variable file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 t="str">
        <f>IFERROR(__xludf.DUMMYFUNCTION("""COMPUTED_VALUE"""),"getPathStartWith")</f>
        <v>getPathStartWith</v>
      </c>
      <c r="B122" s="49" t="str">
        <f>IFERROR(__xludf.DUMMYFUNCTION("""COMPUTED_VALUE"""),"start with,index,expect")</f>
        <v>start with,index,expect</v>
      </c>
      <c r="C122" s="49" t="str">
        <f>IFERROR(__xludf.DUMMYFUNCTION("""COMPUTED_VALUE"""),"void")</f>
        <v>void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 t="str">
        <f>IFERROR(__xludf.DUMMYFUNCTION("""COMPUTED_VALUE"""),"takePhoto")</f>
        <v>takePhoto</v>
      </c>
      <c r="B123" s="49" t="str">
        <f>IFERROR(__xludf.DUMMYFUNCTION("""COMPUTED_VALUE"""),"path,folder,name")</f>
        <v>path,folder,name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 t="str">
        <f>IFERROR(__xludf.DUMMYFUNCTION("""COMPUTED_VALUE"""),"clickImage")</f>
        <v>clickImage</v>
      </c>
      <c r="B124" s="49" t="str">
        <f>IFERROR(__xludf.DUMMYFUNCTION("""COMPUTED_VALUE"""),"path")</f>
        <v>path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 t="str">
        <f>IFERROR(__xludf.DUMMYFUNCTION("""COMPUTED_VALUE"""),"clickImage")</f>
        <v>clickImage</v>
      </c>
      <c r="B125" s="49" t="str">
        <f>IFERROR(__xludf.DUMMYFUNCTION("""COMPUTED_VALUE"""),"folder,name_image_subFolder")</f>
        <v>folder,name_image_subFolder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 t="str">
        <f>IFERROR(__xludf.DUMMYFUNCTION("""COMPUTED_VALUE"""),"sendUpperKey")</f>
        <v>sendUpperKey</v>
      </c>
      <c r="B126" s="49" t="str">
        <f>IFERROR(__xludf.DUMMYFUNCTION("""COMPUTED_VALUE"""),"element,component,text")</f>
        <v>element,component,text</v>
      </c>
      <c r="C126" s="49" t="str">
        <f>IFERROR(__xludf.DUMMYFUNCTION("""COMPUTED_VALUE"""),"void")</f>
        <v>void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 t="str">
        <f>IFERROR(__xludf.DUMMYFUNCTION("""COMPUTED_VALUE"""),"setNameGoes")</f>
        <v>setNameGoes</v>
      </c>
      <c r="B127" s="49" t="str">
        <f>IFERROR(__xludf.DUMMYFUNCTION("""COMPUTED_VALUE"""),"locator,text")</f>
        <v>locator,text</v>
      </c>
      <c r="C127" s="49" t="str">
        <f>IFERROR(__xludf.DUMMYFUNCTION("""COMPUTED_VALUE"""),"void")</f>
        <v>void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 t="str">
        <f>IFERROR(__xludf.DUMMYFUNCTION("""COMPUTED_VALUE"""),"getChild")</f>
        <v>getChild</v>
      </c>
      <c r="B128" s="49" t="str">
        <f>IFERROR(__xludf.DUMMYFUNCTION("""COMPUTED_VALUE"""),"locator,index")</f>
        <v>locator,index</v>
      </c>
      <c r="C128" s="49" t="str">
        <f>IFERROR(__xludf.DUMMYFUNCTION("""COMPUTED_VALUE"""),"String")</f>
        <v>String</v>
      </c>
      <c r="D128" s="49"/>
      <c r="E128" s="49"/>
      <c r="F128" s="51" t="str">
        <f>IFERROR(__xludf.DUMMYFUNCTION("""COMPUTED_VALUE"""),"element của parent,index của child")</f>
        <v>element của parent,index của child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 t="str">
        <f>IFERROR(__xludf.DUMMYFUNCTION("""COMPUTED_VALUE"""),"touchByOS")</f>
        <v>touchByOS</v>
      </c>
      <c r="B129" s="49" t="str">
        <f>IFERROR(__xludf.DUMMYFUNCTION("""COMPUTED_VALUE"""),"x,y")</f>
        <v>x,y</v>
      </c>
      <c r="C129" s="49" t="str">
        <f>IFERROR(__xludf.DUMMYFUNCTION("""COMPUTED_VALUE"""),"void")</f>
        <v>void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 t="str">
        <f>IFERROR(__xludf.DUMMYFUNCTION("""COMPUTED_VALUE"""),"touchForElementDisplay")</f>
        <v>touchForElementDisplay</v>
      </c>
      <c r="B130" s="49"/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 t="str">
        <f>IFERROR(__xludf.DUMMYFUNCTION("""COMPUTED_VALUE"""),"clickByPoco")</f>
        <v>clickByPoco</v>
      </c>
      <c r="B131" s="49" t="str">
        <f>IFERROR(__xludf.DUMMYFUNCTION("""COMPUTED_VALUE"""),"element")</f>
        <v>element</v>
      </c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 t="str">
        <f>IFERROR(__xludf.DUMMYFUNCTION("""COMPUTED_VALUE"""),"clickByPositionPoco")</f>
        <v>clickByPositionPoco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 t="str">
        <f>IFERROR(__xludf.DUMMYFUNCTION("""COMPUTED_VALUE"""),"comPairVideo")</f>
        <v>comPairVideo</v>
      </c>
      <c r="B133" s="49" t="str">
        <f>IFERROR(__xludf.DUMMYFUNCTION("""COMPUTED_VALUE"""),"element,expect")</f>
        <v>element,expect</v>
      </c>
      <c r="C133" s="49" t="str">
        <f>IFERROR(__xludf.DUMMYFUNCTION("""COMPUTED_VALUE"""),"String")</f>
        <v>String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 t="str">
        <f>IFERROR(__xludf.DUMMYFUNCTION("""COMPUTED_VALUE"""),"getTextContainSentence")</f>
        <v>getTextContainSentence</v>
      </c>
      <c r="B134" s="49" t="str">
        <f>IFERROR(__xludf.DUMMYFUNCTION("""COMPUTED_VALUE"""),"sentence, text")</f>
        <v>sentence, text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 t="str">
        <f>IFERROR(__xludf.DUMMYFUNCTION("""COMPUTED_VALUE"""),"verifySentence")</f>
        <v>verifySentence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 t="str">
        <f>IFERROR(__xludf.DUMMYFUNCTION("""COMPUTED_VALUE"""),"compareSentenceByText")</f>
        <v>compareSentenceByText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 t="str">
        <f>IFERROR(__xludf.DUMMYFUNCTION("""COMPUTED_VALUE"""),"timeScale")</f>
        <v>timeScale</v>
      </c>
      <c r="B137" s="49" t="str">
        <f>IFERROR(__xludf.DUMMYFUNCTION("""COMPUTED_VALUE"""),"second")</f>
        <v>second</v>
      </c>
      <c r="C137" s="49" t="str">
        <f>IFERROR(__xludf.DUMMYFUNCTION("""COMPUTED_VALUE"""),"void")</f>
        <v>void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 t="str">
        <f>IFERROR(__xludf.DUMMYFUNCTION("""COMPUTED_VALUE"""),"getSentenceWordMachine")</f>
        <v>getSentenceWordMachine</v>
      </c>
      <c r="B138" s="49" t="str">
        <f>IFERROR(__xludf.DUMMYFUNCTION("""COMPUTED_VALUE"""),"parent,remove locator,comp,right")</f>
        <v>parent,remove locator,comp,right</v>
      </c>
      <c r="C138" s="49" t="str">
        <f>IFERROR(__xludf.DUMMYFUNCTION("""COMPUTED_VALUE"""),"String")</f>
        <v>String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 t="str">
        <f>IFERROR(__xludf.DUMMYFUNCTION("""COMPUTED_VALUE"""),"clickWhichDisplay")</f>
        <v>clickWhichDisplay</v>
      </c>
      <c r="B139" s="49" t="str">
        <f>IFERROR(__xludf.DUMMYFUNCTION("""COMPUTED_VALUE"""),"element,component,property")</f>
        <v>element,component,property</v>
      </c>
      <c r="C139" s="49" t="str">
        <f>IFERROR(__xludf.DUMMYFUNCTION("""COMPUTED_VALUE"""),"void")</f>
        <v>void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 t="str">
        <f>IFERROR(__xludf.DUMMYFUNCTION("""COMPUTED_VALUE"""),"swipe_poco")</f>
        <v>swipe_poco</v>
      </c>
      <c r="B140" s="49" t="str">
        <f>IFERROR(__xludf.DUMMYFUNCTION("""COMPUTED_VALUE"""),"x1,x2,y")</f>
        <v>x1,x2,y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 t="str">
        <f>IFERROR(__xludf.DUMMYFUNCTION("""COMPUTED_VALUE"""),"maxJump")</f>
        <v>maxJump</v>
      </c>
      <c r="B141" s="49" t="str">
        <f>IFERROR(__xludf.DUMMYFUNCTION("""COMPUTED_VALUE"""),"locator,expected")</f>
        <v>locator,expected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 t="str">
        <f>IFERROR(__xludf.DUMMYFUNCTION("""COMPUTED_VALUE"""),"returnPathByAudio")</f>
        <v>returnPathByAudio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 t="str">
        <f>IFERROR(__xludf.DUMMYFUNCTION("""COMPUTED_VALUE"""),"clickLesson")</f>
        <v>clickLesson</v>
      </c>
      <c r="B143" s="49" t="str">
        <f>IFERROR(__xludf.DUMMYFUNCTION("""COMPUTED_VALUE"""),"element,component,property")</f>
        <v>element,component,property</v>
      </c>
      <c r="C143" s="49" t="str">
        <f>IFERROR(__xludf.DUMMYFUNCTION("""COMPUTED_VALUE"""),"void")</f>
        <v>void</v>
      </c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 t="str">
        <f>IFERROR(__xludf.DUMMYFUNCTION("""COMPUTED_VALUE"""),"swipeMapMgo")</f>
        <v>swipeMapMgo</v>
      </c>
      <c r="B144" s="49"/>
      <c r="C144" s="49" t="str">
        <f>IFERROR(__xludf.DUMMYFUNCTION("""COMPUTED_VALUE"""),"void")</f>
        <v>void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 t="str">
        <f>IFERROR(__xludf.DUMMYFUNCTION("""COMPUTED_VALUE"""),"verifyFlow")</f>
        <v>verifyFlow</v>
      </c>
      <c r="B145" s="49" t="str">
        <f>IFERROR(__xludf.DUMMYFUNCTION("""COMPUTED_VALUE"""),"file expected")</f>
        <v>file expected</v>
      </c>
      <c r="C145" s="49" t="str">
        <f>IFERROR(__xludf.DUMMYFUNCTION("""COMPUTED_VALUE"""),"void")</f>
        <v>void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 t="str">
        <f>IFERROR(__xludf.DUMMYFUNCTION("""COMPUTED_VALUE"""),"setVariableFileWhichCondition")</f>
        <v>setVariableFileWhichCondition</v>
      </c>
      <c r="B146" s="49"/>
      <c r="C146" s="49" t="str">
        <f>IFERROR(__xludf.DUMMYFUNCTION("""COMPUTED_VALUE"""),"void")</f>
        <v>void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 t="str">
        <f>IFERROR(__xludf.DUMMYFUNCTION("""COMPUTED_VALUE"""),"setVariableTypeOfStringFile")</f>
        <v>setVariableTypeOfStringFile</v>
      </c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 t="str">
        <f>IFERROR(__xludf.DUMMYFUNCTION("""COMPUTED_VALUE"""),"setVariableTypeOfIntFile")</f>
        <v>setVariableTypeOfIntFile</v>
      </c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 t="str">
        <f>IFERROR(__xludf.DUMMYFUNCTION("""COMPUTED_VALUE"""),"getPath")</f>
        <v>getPath</v>
      </c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70</v>
      </c>
      <c r="B1" s="53" t="s">
        <v>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