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380" windowHeight="8190" tabRatio="332" activeTab="1"/>
  </bookViews>
  <sheets>
    <sheet name="SPEC" sheetId="1" r:id="rId1"/>
    <sheet name="REG" sheetId="2" r:id="rId2"/>
    <sheet name="Sheet3" sheetId="3" r:id="rId3"/>
    <sheet name="Compatibility Report" sheetId="4" r:id="rId4"/>
  </sheets>
  <calcPr calcId="144525"/>
</workbook>
</file>

<file path=xl/calcChain.xml><?xml version="1.0" encoding="utf-8"?>
<calcChain xmlns="http://schemas.openxmlformats.org/spreadsheetml/2006/main">
  <c r="E3" i="1" l="1"/>
  <c r="F3" i="1" s="1"/>
  <c r="E4" i="1"/>
  <c r="C16" i="1" s="1"/>
  <c r="E5" i="1"/>
  <c r="F5" i="1" s="1"/>
  <c r="E6" i="1"/>
  <c r="F6" i="1" s="1"/>
  <c r="E7" i="1"/>
  <c r="F7" i="1" s="1"/>
  <c r="E8" i="1"/>
  <c r="C20" i="1" s="1"/>
  <c r="E9" i="1"/>
  <c r="F9" i="1" s="1"/>
  <c r="E10" i="1"/>
  <c r="F10" i="1" s="1"/>
  <c r="C15" i="1"/>
  <c r="D29" i="1"/>
  <c r="E29" i="1"/>
  <c r="F29" i="1"/>
  <c r="C22" i="1" l="1"/>
  <c r="C18" i="1"/>
  <c r="F8" i="1"/>
  <c r="F4" i="1"/>
  <c r="C19" i="1"/>
  <c r="C21" i="1"/>
  <c r="C17" i="1"/>
</calcChain>
</file>

<file path=xl/sharedStrings.xml><?xml version="1.0" encoding="utf-8"?>
<sst xmlns="http://schemas.openxmlformats.org/spreadsheetml/2006/main" count="56" uniqueCount="55">
  <si>
    <t>No.</t>
  </si>
  <si>
    <t>baud_sel</t>
  </si>
  <si>
    <t>Baudrate</t>
  </si>
  <si>
    <t>Period count</t>
  </si>
  <si>
    <t>baud_count_num</t>
  </si>
  <si>
    <t xml:space="preserve">Remark </t>
  </si>
  <si>
    <t>3'b000</t>
  </si>
  <si>
    <t>3'b001</t>
  </si>
  <si>
    <t>3'b010</t>
  </si>
  <si>
    <t>3'b011</t>
  </si>
  <si>
    <t>REG0</t>
  </si>
  <si>
    <t>state</t>
  </si>
  <si>
    <t>3'b100</t>
  </si>
  <si>
    <t>REG1</t>
  </si>
  <si>
    <t>3'b101</t>
  </si>
  <si>
    <t>REG2</t>
  </si>
  <si>
    <t>TX</t>
  </si>
  <si>
    <t>3'b110</t>
  </si>
  <si>
    <t>REG3</t>
  </si>
  <si>
    <t>3'b111</t>
  </si>
  <si>
    <t>Baud Rate</t>
  </si>
  <si>
    <t>Verilog</t>
  </si>
  <si>
    <t>Hai</t>
  </si>
  <si>
    <t>Ngan</t>
  </si>
  <si>
    <t>Minh</t>
  </si>
  <si>
    <t>Weight</t>
  </si>
  <si>
    <t>Height</t>
  </si>
  <si>
    <t>BMI</t>
  </si>
  <si>
    <t xml:space="preserve"> </t>
  </si>
  <si>
    <t>Compatibility Report for uart_ip.xls</t>
  </si>
  <si>
    <t>Run on 5/22/2019 23:40</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</si>
  <si>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</si>
  <si>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</si>
  <si>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</si>
  <si>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</si>
  <si>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</si>
  <si>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</si>
  <si>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Name</t>
  </si>
  <si>
    <t>Offset</t>
  </si>
  <si>
    <t>Function</t>
  </si>
  <si>
    <t>Remark</t>
  </si>
  <si>
    <t>Default Value</t>
  </si>
  <si>
    <t>Access</t>
  </si>
  <si>
    <t>0x00</t>
  </si>
  <si>
    <t>0x04</t>
  </si>
  <si>
    <t>0x08</t>
  </si>
  <si>
    <t>0x0C</t>
  </si>
  <si>
    <t>0x10</t>
  </si>
  <si>
    <t>0x14</t>
  </si>
  <si>
    <t>0x18</t>
  </si>
  <si>
    <t>0x1C</t>
  </si>
  <si>
    <t>TX_MODE</t>
  </si>
  <si>
    <t>RX_MODE</t>
  </si>
  <si>
    <t>UART_EN</t>
  </si>
  <si>
    <t>TX_DAT</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</si>
</sst>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ＭＳ Ｐゴシック"/>
      <family val="2"/>
      <charset val="128"/>
    </font>
    <font>
      <b/>
      <sz val="10"/>
      <name val="Arial"/>
      <family val="2"/>
      <charset val="128"/>
    </font>
    <font>
      <sz val="10"/>
      <name val="Arial"/>
      <family val="2"/>
      <charset val="128"/>
    </font>
    <font>
      <sz val="10"/>
      <name val="Arial"/>
      <family val="2"/>
    </font>
    <font>
      <b/>
      <sz val="10"/>
      <name val="ＭＳ Ｐゴシック"/>
      <family val="2"/>
      <charset val="128"/>
    </font>
    <font>
      <b/>
      <sz val="10"/>
      <name val="ＭＳ Ｐゴシック"/>
    </font>
  </fonts>
  <fills count="7">
    <fill>
      <patternFill patternType="none"/>
    </fill>
    <fill>
      <patternFill patternType="gray125"/>
    </fill>
    <fill>
      <patternFill patternType="solid">
        <fgColor indexed="9"/>
        <bgColor indexed="27"/>
      </patternFill>
    </fill>
    <fill>
      <patternFill patternType="solid">
        <fgColor indexed="42"/>
        <bgColor indexed="27"/>
      </patternFill>
    </fill>
    <fill>
      <patternFill patternType="solid">
        <fgColor theme="0" tint="-0.249977111117893"/>
        <bgColor indexed="20"/>
      </patternFill>
    </fill>
    <fill>
      <patternFill patternType="solid">
        <fgColor theme="0" tint="-0.249977111117893"/>
        <bgColor indexed="62"/>
      </patternFill>
    </fill>
    <fill>
      <patternFill patternType="solid">
        <fgColor theme="7" tint="0.79998168889431442"/>
        <bgColor indexed="64"/>
      </patternFill>
    </fill>
  </fills>
  <borders count="16">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hair">
        <color indexed="8"/>
      </left>
      <right/>
      <top/>
      <bottom/>
      <diagonal/>
    </border>
    <border>
      <left/>
      <right style="hair">
        <color indexed="8"/>
      </right>
      <top/>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2" borderId="2" xfId="0" applyFill="1" applyBorder="1"/>
    <xf numFmtId="0" fontId="0" fillId="2" borderId="3" xfId="0" applyFill="1" applyBorder="1"/>
    <xf numFmtId="0" fontId="0" fillId="3" borderId="3" xfId="0" applyFill="1" applyBorder="1"/>
    <xf numFmtId="0" fontId="0" fillId="3" borderId="4" xfId="0" applyFill="1" applyBorder="1"/>
    <xf numFmtId="0" fontId="0" fillId="2" borderId="5" xfId="0" applyFill="1" applyBorder="1"/>
    <xf numFmtId="0" fontId="0" fillId="2" borderId="0" xfId="0" applyFill="1"/>
    <xf numFmtId="0" fontId="0" fillId="3" borderId="0" xfId="0" applyFill="1"/>
    <xf numFmtId="0" fontId="0" fillId="3" borderId="6" xfId="0" applyFill="1" applyBorder="1"/>
    <xf numFmtId="0" fontId="2" fillId="2" borderId="1" xfId="0" applyFont="1" applyFill="1" applyBorder="1"/>
    <xf numFmtId="0" fontId="2" fillId="3" borderId="1" xfId="0" applyFont="1" applyFill="1" applyBorder="1"/>
    <xf numFmtId="0" fontId="2" fillId="2" borderId="7" xfId="0" applyFont="1" applyFill="1" applyBorder="1"/>
    <xf numFmtId="0" fontId="0" fillId="3" borderId="8" xfId="0" applyFill="1" applyBorder="1"/>
    <xf numFmtId="0" fontId="1" fillId="0" borderId="0" xfId="0" applyFont="1" applyAlignment="1">
      <alignment horizontal="left"/>
    </xf>
    <xf numFmtId="0" fontId="2" fillId="0" borderId="0" xfId="0" applyFont="1" applyAlignment="1">
      <alignment horizontal="left"/>
    </xf>
    <xf numFmtId="0" fontId="0" fillId="2" borderId="9" xfId="0" applyFill="1" applyBorder="1"/>
    <xf numFmtId="0" fontId="0" fillId="2" borderId="10" xfId="0" applyFill="1" applyBorder="1"/>
    <xf numFmtId="0" fontId="0" fillId="3" borderId="10" xfId="0" applyFill="1" applyBorder="1"/>
    <xf numFmtId="0" fontId="0" fillId="3" borderId="11" xfId="0" applyFill="1" applyBorder="1"/>
    <xf numFmtId="0" fontId="2" fillId="0" borderId="12" xfId="0" applyFont="1" applyBorder="1" applyAlignment="1">
      <alignment horizontal="center"/>
    </xf>
    <xf numFmtId="0" fontId="2" fillId="0" borderId="12" xfId="0" applyFont="1" applyBorder="1"/>
    <xf numFmtId="0" fontId="0" fillId="0" borderId="12" xfId="0" applyBorder="1"/>
    <xf numFmtId="0" fontId="3" fillId="0" borderId="12" xfId="0" applyFont="1" applyBorder="1"/>
    <xf numFmtId="0" fontId="1" fillId="4" borderId="12" xfId="0" applyFont="1" applyFill="1" applyBorder="1" applyAlignment="1">
      <alignment horizontal="center" vertical="center"/>
    </xf>
    <xf numFmtId="0" fontId="1" fillId="5" borderId="12" xfId="0" applyFont="1" applyFill="1" applyBorder="1"/>
    <xf numFmtId="0" fontId="2" fillId="4" borderId="12" xfId="0" applyFont="1" applyFill="1" applyBorder="1" applyAlignment="1">
      <alignment horizontal="center"/>
    </xf>
    <xf numFmtId="0" fontId="4" fillId="0" borderId="0" xfId="0" applyNumberFormat="1" applyFont="1" applyAlignment="1">
      <alignment vertical="top" wrapText="1"/>
    </xf>
    <xf numFmtId="0" fontId="0" fillId="0" borderId="0" xfId="0" applyNumberFormat="1" applyAlignment="1">
      <alignment vertical="top" wrapText="1"/>
    </xf>
    <xf numFmtId="0" fontId="0" fillId="0" borderId="13" xfId="0" applyNumberFormat="1" applyBorder="1" applyAlignment="1">
      <alignment vertical="top" wrapText="1"/>
    </xf>
    <xf numFmtId="0" fontId="0" fillId="0" borderId="14" xfId="0" applyNumberFormat="1" applyBorder="1" applyAlignment="1">
      <alignment vertical="top" wrapText="1"/>
    </xf>
    <xf numFmtId="0" fontId="4"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4" xfId="0" applyNumberFormat="1" applyBorder="1" applyAlignment="1">
      <alignment horizontal="center" vertical="top" wrapText="1"/>
    </xf>
    <xf numFmtId="0" fontId="0" fillId="0" borderId="15" xfId="0" applyNumberFormat="1" applyBorder="1" applyAlignment="1">
      <alignment horizontal="center" vertical="top" wrapText="1"/>
    </xf>
    <xf numFmtId="0" fontId="5" fillId="6" borderId="12" xfId="0" applyFont="1" applyFill="1" applyBorder="1" applyAlignment="1">
      <alignment horizontal="center" vertical="center"/>
    </xf>
    <xf numFmtId="0" fontId="0" fillId="0" borderId="12" xfId="0"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0"/>
  <sheetViews>
    <sheetView showGridLines="0" zoomScale="95" zoomScaleNormal="95" workbookViewId="0">
      <selection activeCell="G22" sqref="G22"/>
    </sheetView>
  </sheetViews>
  <sheetFormatPr defaultColWidth="12.85546875" defaultRowHeight="12"/>
  <cols>
    <col min="1" max="1" width="3" customWidth="1"/>
    <col min="2" max="2" width="5.28515625" style="1" customWidth="1"/>
    <col min="3" max="3" width="12.85546875" style="1"/>
    <col min="5" max="5" width="15.140625" customWidth="1"/>
    <col min="6" max="6" width="19.85546875" customWidth="1"/>
    <col min="7" max="7" width="52.7109375" customWidth="1"/>
    <col min="13" max="14" width="7.5703125" customWidth="1"/>
  </cols>
  <sheetData>
    <row r="1" spans="2:17">
      <c r="B1"/>
      <c r="C1"/>
    </row>
    <row r="2" spans="2:17" ht="19.7" customHeight="1">
      <c r="B2" s="24" t="s">
        <v>0</v>
      </c>
      <c r="C2" s="24" t="s">
        <v>1</v>
      </c>
      <c r="D2" s="24" t="s">
        <v>2</v>
      </c>
      <c r="E2" s="24" t="s">
        <v>3</v>
      </c>
      <c r="F2" s="24" t="s">
        <v>4</v>
      </c>
      <c r="G2" s="24" t="s">
        <v>5</v>
      </c>
    </row>
    <row r="3" spans="2:17" ht="12.75">
      <c r="B3" s="20">
        <v>1</v>
      </c>
      <c r="C3" s="20" t="s">
        <v>6</v>
      </c>
      <c r="D3" s="21">
        <v>9600</v>
      </c>
      <c r="E3" s="21">
        <f t="shared" ref="E3:E10" si="0">ROUNDDOWN(100000000/D3,0)</f>
        <v>10416</v>
      </c>
      <c r="F3" s="21">
        <f t="shared" ref="F3:F10" si="1">ROUNDDOWN(E3/2,0)</f>
        <v>5208</v>
      </c>
      <c r="G3" s="22" t="s">
        <v>28</v>
      </c>
    </row>
    <row r="4" spans="2:17" ht="12.75">
      <c r="B4" s="20">
        <v>2</v>
      </c>
      <c r="C4" s="20" t="s">
        <v>7</v>
      </c>
      <c r="D4" s="23">
        <v>19200</v>
      </c>
      <c r="E4" s="21">
        <f t="shared" si="0"/>
        <v>5208</v>
      </c>
      <c r="F4" s="21">
        <f t="shared" si="1"/>
        <v>2604</v>
      </c>
      <c r="G4" s="22"/>
      <c r="J4" s="2"/>
      <c r="K4" s="3"/>
      <c r="L4" s="3"/>
      <c r="M4" s="3"/>
      <c r="N4" s="4"/>
      <c r="O4" s="4"/>
      <c r="P4" s="4"/>
      <c r="Q4" s="5"/>
    </row>
    <row r="5" spans="2:17" ht="12.75">
      <c r="B5" s="20">
        <v>3</v>
      </c>
      <c r="C5" s="20" t="s">
        <v>8</v>
      </c>
      <c r="D5" s="23">
        <v>38400</v>
      </c>
      <c r="E5" s="21">
        <f t="shared" si="0"/>
        <v>2604</v>
      </c>
      <c r="F5" s="21">
        <f t="shared" si="1"/>
        <v>1302</v>
      </c>
      <c r="G5" s="22"/>
      <c r="J5" s="6"/>
      <c r="K5" s="7"/>
      <c r="L5" s="7"/>
      <c r="M5" s="7"/>
      <c r="N5" s="8"/>
      <c r="O5" s="8"/>
      <c r="P5" s="8"/>
      <c r="Q5" s="9"/>
    </row>
    <row r="6" spans="2:17" ht="12.75">
      <c r="B6" s="20">
        <v>4</v>
      </c>
      <c r="C6" s="20" t="s">
        <v>9</v>
      </c>
      <c r="D6" s="23">
        <v>57600</v>
      </c>
      <c r="E6" s="21">
        <f t="shared" si="0"/>
        <v>1736</v>
      </c>
      <c r="F6" s="21">
        <f t="shared" si="1"/>
        <v>868</v>
      </c>
      <c r="G6" s="22"/>
      <c r="J6" s="6"/>
      <c r="K6" s="10" t="s">
        <v>10</v>
      </c>
      <c r="L6" s="7"/>
      <c r="M6" s="7"/>
      <c r="N6" s="8"/>
      <c r="O6" s="11" t="s">
        <v>11</v>
      </c>
      <c r="P6" s="8"/>
      <c r="Q6" s="9"/>
    </row>
    <row r="7" spans="2:17" ht="12.75">
      <c r="B7" s="20">
        <v>5</v>
      </c>
      <c r="C7" s="20" t="s">
        <v>12</v>
      </c>
      <c r="D7" s="23">
        <v>115200</v>
      </c>
      <c r="E7" s="21">
        <f t="shared" si="0"/>
        <v>868</v>
      </c>
      <c r="F7" s="21">
        <f t="shared" si="1"/>
        <v>434</v>
      </c>
      <c r="G7" s="22"/>
      <c r="J7" s="6"/>
      <c r="K7" s="10" t="s">
        <v>13</v>
      </c>
      <c r="L7" s="7"/>
      <c r="M7" s="7"/>
      <c r="N7" s="8"/>
      <c r="O7" s="8"/>
      <c r="P7" s="8"/>
      <c r="Q7" s="9"/>
    </row>
    <row r="8" spans="2:17" ht="12.75">
      <c r="B8" s="20">
        <v>6</v>
      </c>
      <c r="C8" s="20" t="s">
        <v>14</v>
      </c>
      <c r="D8" s="23">
        <v>230400</v>
      </c>
      <c r="E8" s="21">
        <f t="shared" si="0"/>
        <v>434</v>
      </c>
      <c r="F8" s="21">
        <f t="shared" si="1"/>
        <v>217</v>
      </c>
      <c r="G8" s="22"/>
      <c r="J8" s="6"/>
      <c r="K8" s="10" t="s">
        <v>15</v>
      </c>
      <c r="L8" s="7"/>
      <c r="M8" s="7"/>
      <c r="N8" s="8"/>
      <c r="O8" s="11" t="s">
        <v>16</v>
      </c>
      <c r="P8" s="8"/>
      <c r="Q8" s="9"/>
    </row>
    <row r="9" spans="2:17" ht="12.75">
      <c r="B9" s="20">
        <v>7</v>
      </c>
      <c r="C9" s="20" t="s">
        <v>17</v>
      </c>
      <c r="D9" s="23">
        <v>460800</v>
      </c>
      <c r="E9" s="21">
        <f t="shared" si="0"/>
        <v>217</v>
      </c>
      <c r="F9" s="21">
        <f t="shared" si="1"/>
        <v>108</v>
      </c>
      <c r="G9" s="22"/>
      <c r="J9" s="6"/>
      <c r="K9" s="10" t="s">
        <v>18</v>
      </c>
      <c r="L9" s="7"/>
      <c r="M9" s="7"/>
      <c r="N9" s="8"/>
      <c r="O9" s="8"/>
      <c r="P9" s="8"/>
      <c r="Q9" s="9"/>
    </row>
    <row r="10" spans="2:17" ht="12.75">
      <c r="B10" s="20">
        <v>8</v>
      </c>
      <c r="C10" s="20" t="s">
        <v>19</v>
      </c>
      <c r="D10" s="23">
        <v>921600</v>
      </c>
      <c r="E10" s="21">
        <f t="shared" si="0"/>
        <v>108</v>
      </c>
      <c r="F10" s="21">
        <f t="shared" si="1"/>
        <v>54</v>
      </c>
      <c r="G10" s="22"/>
      <c r="J10" s="6"/>
      <c r="K10" s="7"/>
      <c r="L10" s="7"/>
      <c r="M10" s="7"/>
      <c r="N10" s="8"/>
      <c r="O10" s="8"/>
      <c r="P10" s="8"/>
      <c r="Q10" s="9"/>
    </row>
    <row r="11" spans="2:17" ht="12.75">
      <c r="J11" s="6"/>
      <c r="K11" s="7"/>
      <c r="L11" s="7"/>
      <c r="M11" s="12" t="s">
        <v>20</v>
      </c>
      <c r="N11" s="13"/>
      <c r="O11" s="8"/>
      <c r="P11" s="8"/>
      <c r="Q11" s="9"/>
    </row>
    <row r="12" spans="2:17">
      <c r="J12" s="6"/>
      <c r="K12" s="7"/>
      <c r="L12" s="7"/>
      <c r="M12" s="7"/>
      <c r="N12" s="8"/>
      <c r="O12" s="8"/>
      <c r="P12" s="8"/>
      <c r="Q12" s="9"/>
    </row>
    <row r="13" spans="2:17">
      <c r="J13" s="6"/>
      <c r="K13" s="7"/>
      <c r="L13" s="7"/>
      <c r="M13" s="7"/>
      <c r="N13" s="8"/>
      <c r="O13" s="8"/>
      <c r="P13" s="8"/>
      <c r="Q13" s="9"/>
    </row>
    <row r="14" spans="2:17" ht="12.75">
      <c r="B14" s="14" t="s">
        <v>21</v>
      </c>
      <c r="J14" s="6"/>
      <c r="K14" s="7"/>
      <c r="L14" s="7"/>
      <c r="M14" s="7"/>
      <c r="N14" s="8"/>
      <c r="O14" s="8"/>
      <c r="P14" s="8"/>
      <c r="Q14" s="9"/>
    </row>
    <row r="15" spans="2:17" ht="12.75">
      <c r="C15" s="15" t="str">
        <f t="shared" ref="C15:C22" si="2">C3&amp;":    baud_cnt_num =   13'd"&amp;E3&amp;";"</f>
        <v>3'b000:    baud_cnt_num =   13'd10416;</v>
      </c>
      <c r="J15" s="6"/>
      <c r="K15" s="7"/>
      <c r="L15" s="7"/>
      <c r="M15" s="7"/>
      <c r="N15" s="8"/>
      <c r="O15" s="8"/>
      <c r="P15" s="8"/>
      <c r="Q15" s="9"/>
    </row>
    <row r="16" spans="2:17" ht="12.75">
      <c r="C16" s="15" t="str">
        <f t="shared" si="2"/>
        <v>3'b001:    baud_cnt_num =   13'd5208;</v>
      </c>
      <c r="J16" s="16"/>
      <c r="K16" s="17"/>
      <c r="L16" s="17"/>
      <c r="M16" s="17"/>
      <c r="N16" s="18"/>
      <c r="O16" s="18"/>
      <c r="P16" s="18"/>
      <c r="Q16" s="19"/>
    </row>
    <row r="17" spans="3:6" ht="12.75">
      <c r="C17" s="15" t="str">
        <f t="shared" si="2"/>
        <v>3'b010:    baud_cnt_num =   13'd2604;</v>
      </c>
    </row>
    <row r="18" spans="3:6" ht="12.75">
      <c r="C18" s="15" t="str">
        <f t="shared" si="2"/>
        <v>3'b011:    baud_cnt_num =   13'd1736;</v>
      </c>
    </row>
    <row r="19" spans="3:6" ht="12.75">
      <c r="C19" s="15" t="str">
        <f t="shared" si="2"/>
        <v>3'b100:    baud_cnt_num =   13'd868;</v>
      </c>
    </row>
    <row r="20" spans="3:6" ht="12.75">
      <c r="C20" s="15" t="str">
        <f t="shared" si="2"/>
        <v>3'b101:    baud_cnt_num =   13'd434;</v>
      </c>
    </row>
    <row r="21" spans="3:6" ht="12.75">
      <c r="C21" s="15" t="str">
        <f t="shared" si="2"/>
        <v>3'b110:    baud_cnt_num =   13'd217;</v>
      </c>
    </row>
    <row r="22" spans="3:6" ht="12.75">
      <c r="C22" s="15" t="str">
        <f t="shared" si="2"/>
        <v>3'b111:    baud_cnt_num =   13'd108;</v>
      </c>
    </row>
    <row r="23" spans="3:6" ht="12.75">
      <c r="C23" s="15"/>
    </row>
    <row r="24" spans="3:6" ht="12.75">
      <c r="C24" s="15"/>
    </row>
    <row r="25" spans="3:6" ht="12.75">
      <c r="C25" s="15"/>
    </row>
    <row r="26" spans="3:6" ht="12.75">
      <c r="C26"/>
      <c r="D26" s="26" t="s">
        <v>22</v>
      </c>
      <c r="E26" s="26" t="s">
        <v>23</v>
      </c>
      <c r="F26" s="26" t="s">
        <v>24</v>
      </c>
    </row>
    <row r="27" spans="3:6" ht="12.75">
      <c r="C27" s="25" t="s">
        <v>25</v>
      </c>
      <c r="D27" s="21">
        <v>73</v>
      </c>
      <c r="E27" s="21">
        <v>77.7</v>
      </c>
      <c r="F27" s="21">
        <v>85</v>
      </c>
    </row>
    <row r="28" spans="3:6" ht="12.75">
      <c r="C28" s="25" t="s">
        <v>26</v>
      </c>
      <c r="D28" s="21">
        <v>1.65</v>
      </c>
      <c r="E28" s="21">
        <v>1.73</v>
      </c>
      <c r="F28" s="21">
        <v>1.75</v>
      </c>
    </row>
    <row r="29" spans="3:6" ht="12.75">
      <c r="C29" s="25" t="s">
        <v>27</v>
      </c>
      <c r="D29" s="21">
        <f>ROUND(D27/D28/D28,2)</f>
        <v>26.81</v>
      </c>
      <c r="E29" s="21">
        <f>ROUND(E27/E28/E28,2)</f>
        <v>25.96</v>
      </c>
      <c r="F29" s="21">
        <f>ROUND(F27/F28/F28,2)</f>
        <v>27.76</v>
      </c>
    </row>
    <row r="30" spans="3:6">
      <c r="C30"/>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0"/>
  <sheetViews>
    <sheetView showGridLines="0" tabSelected="1" zoomScaleNormal="100" workbookViewId="0">
      <selection activeCell="G11" sqref="G11"/>
    </sheetView>
  </sheetViews>
  <sheetFormatPr defaultColWidth="12.85546875" defaultRowHeight="12"/>
  <cols>
    <col min="2" max="2" width="6.28515625" style="1" customWidth="1"/>
    <col min="3" max="3" width="10.5703125" customWidth="1"/>
    <col min="4" max="4" width="17.5703125" customWidth="1"/>
    <col min="7" max="7" width="57" customWidth="1"/>
  </cols>
  <sheetData>
    <row r="2" spans="2:8">
      <c r="B2" s="35" t="s">
        <v>0</v>
      </c>
      <c r="C2" s="35" t="s">
        <v>38</v>
      </c>
      <c r="D2" s="35" t="s">
        <v>37</v>
      </c>
      <c r="E2" s="35" t="s">
        <v>42</v>
      </c>
      <c r="F2" s="35" t="s">
        <v>41</v>
      </c>
      <c r="G2" s="35" t="s">
        <v>39</v>
      </c>
      <c r="H2" s="35" t="s">
        <v>40</v>
      </c>
    </row>
    <row r="3" spans="2:8">
      <c r="B3" s="36">
        <v>1</v>
      </c>
      <c r="C3" s="36" t="s">
        <v>43</v>
      </c>
      <c r="D3" s="36" t="s">
        <v>53</v>
      </c>
      <c r="E3" s="36"/>
      <c r="F3" s="36"/>
      <c r="G3" s="36"/>
      <c r="H3" s="36"/>
    </row>
    <row r="4" spans="2:8">
      <c r="B4" s="36">
        <v>2</v>
      </c>
      <c r="C4" s="36" t="s">
        <v>44</v>
      </c>
      <c r="D4" s="36" t="s">
        <v>51</v>
      </c>
      <c r="E4" s="36"/>
      <c r="F4" s="36"/>
      <c r="G4" s="36"/>
      <c r="H4" s="36"/>
    </row>
    <row r="5" spans="2:8">
      <c r="B5" s="36">
        <v>3</v>
      </c>
      <c r="C5" s="36" t="s">
        <v>45</v>
      </c>
      <c r="D5" s="36" t="s">
        <v>52</v>
      </c>
      <c r="E5" s="36"/>
      <c r="F5" s="36"/>
      <c r="G5" s="36"/>
      <c r="H5" s="36"/>
    </row>
    <row r="6" spans="2:8">
      <c r="B6" s="36">
        <v>4</v>
      </c>
      <c r="C6" s="36" t="s">
        <v>46</v>
      </c>
      <c r="D6" s="36" t="s">
        <v>54</v>
      </c>
      <c r="E6" s="36"/>
      <c r="F6" s="36"/>
      <c r="G6" s="36"/>
      <c r="H6" s="36"/>
    </row>
    <row r="7" spans="2:8">
      <c r="B7" s="36">
        <v>5</v>
      </c>
      <c r="C7" s="36" t="s">
        <v>47</v>
      </c>
      <c r="D7" s="36"/>
      <c r="E7" s="36"/>
      <c r="F7" s="36"/>
      <c r="G7" s="36"/>
      <c r="H7" s="36"/>
    </row>
    <row r="8" spans="2:8">
      <c r="B8" s="36">
        <v>6</v>
      </c>
      <c r="C8" s="36" t="s">
        <v>48</v>
      </c>
      <c r="D8" s="36"/>
      <c r="E8" s="36"/>
      <c r="F8" s="36"/>
      <c r="G8" s="36"/>
      <c r="H8" s="36"/>
    </row>
    <row r="9" spans="2:8">
      <c r="B9" s="36">
        <v>7</v>
      </c>
      <c r="C9" s="36" t="s">
        <v>49</v>
      </c>
      <c r="D9" s="36"/>
      <c r="E9" s="36"/>
      <c r="F9" s="36"/>
      <c r="G9" s="36"/>
      <c r="H9" s="36"/>
    </row>
    <row r="10" spans="2:8">
      <c r="B10" s="36">
        <v>8</v>
      </c>
      <c r="C10" s="36" t="s">
        <v>50</v>
      </c>
      <c r="D10" s="36"/>
      <c r="E10" s="36"/>
      <c r="F10" s="36"/>
      <c r="G10" s="36"/>
      <c r="H10" s="36"/>
    </row>
  </sheetData>
  <sheetProtection selectLockedCells="1" selectUnlockedCells="1"/>
  <pageMargins left="0.78749999999999998" right="0.78749999999999998" top="1.0527777777777778" bottom="1.0527777777777778" header="0.78749999999999998" footer="0.78749999999999998"/>
  <pageSetup paperSize="9"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heetViews>
  <sheetFormatPr defaultColWidth="12.85546875" defaultRowHeight="12"/>
  <sheetData/>
  <sheetProtection selectLockedCells="1" selectUnlockedCells="1"/>
  <pageMargins left="0.78749999999999998" right="0.78749999999999998" top="1.0527777777777778" bottom="1.0527777777777778" header="0.78749999999999998" footer="0.78749999999999998"/>
  <pageSetup paperSize="9" orientation="portrait" horizontalDpi="300" verticalDpi="300"/>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election activeCell="B10" sqref="B10"/>
    </sheetView>
  </sheetViews>
  <sheetFormatPr defaultRowHeight="12"/>
  <cols>
    <col min="1" max="1" width="1.140625" customWidth="1"/>
    <col min="2" max="2" width="64.42578125" customWidth="1"/>
    <col min="3" max="3" width="1.5703125" customWidth="1"/>
    <col min="4" max="4" width="5.5703125" customWidth="1"/>
    <col min="5" max="6" width="16" customWidth="1"/>
  </cols>
  <sheetData>
    <row r="1" spans="2:6">
      <c r="B1" s="27" t="s">
        <v>29</v>
      </c>
      <c r="C1" s="27"/>
      <c r="D1" s="31"/>
      <c r="E1" s="31"/>
      <c r="F1" s="31"/>
    </row>
    <row r="2" spans="2:6">
      <c r="B2" s="27" t="s">
        <v>30</v>
      </c>
      <c r="C2" s="27"/>
      <c r="D2" s="31"/>
      <c r="E2" s="31"/>
      <c r="F2" s="31"/>
    </row>
    <row r="3" spans="2:6">
      <c r="B3" s="28"/>
      <c r="C3" s="28"/>
      <c r="D3" s="32"/>
      <c r="E3" s="32"/>
      <c r="F3" s="32"/>
    </row>
    <row r="4" spans="2:6" ht="48">
      <c r="B4" s="28" t="s">
        <v>31</v>
      </c>
      <c r="C4" s="28"/>
      <c r="D4" s="32"/>
      <c r="E4" s="32"/>
      <c r="F4" s="32"/>
    </row>
    <row r="5" spans="2:6">
      <c r="B5" s="28"/>
      <c r="C5" s="28"/>
      <c r="D5" s="32"/>
      <c r="E5" s="32"/>
      <c r="F5" s="32"/>
    </row>
    <row r="6" spans="2:6" ht="24">
      <c r="B6" s="27" t="s">
        <v>32</v>
      </c>
      <c r="C6" s="27"/>
      <c r="D6" s="31"/>
      <c r="E6" s="31" t="s">
        <v>33</v>
      </c>
      <c r="F6" s="31" t="s">
        <v>34</v>
      </c>
    </row>
    <row r="7" spans="2:6" ht="12.75" thickBot="1">
      <c r="B7" s="28"/>
      <c r="C7" s="28"/>
      <c r="D7" s="32"/>
      <c r="E7" s="32"/>
      <c r="F7" s="32"/>
    </row>
    <row r="8" spans="2:6" ht="36.75" thickBot="1">
      <c r="B8" s="29" t="s">
        <v>35</v>
      </c>
      <c r="C8" s="30"/>
      <c r="D8" s="33"/>
      <c r="E8" s="33">
        <v>3</v>
      </c>
      <c r="F8" s="34" t="s">
        <v>36</v>
      </c>
    </row>
    <row r="9" spans="2:6">
      <c r="B9" s="28"/>
      <c r="C9" s="28"/>
      <c r="D9" s="32"/>
      <c r="E9" s="32"/>
      <c r="F9" s="32"/>
    </row>
    <row r="10" spans="2:6">
      <c r="B10" s="28"/>
      <c r="C10" s="28"/>
      <c r="D10" s="32"/>
      <c r="E10" s="32"/>
      <c r="F10"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SPEC</vt:lpstr>
      <vt:lpstr>REG</vt:lpstr>
      <vt:lpstr>Sheet3</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Degic Lab</dc:creator>
  <cp:lastModifiedBy>PC</cp:lastModifiedBy>
  <dcterms:created xsi:type="dcterms:W3CDTF">2019-05-22T16:40:44Z</dcterms:created>
  <dcterms:modified xsi:type="dcterms:W3CDTF">2019-05-22T16:47:14Z</dcterms:modified>
</cp:coreProperties>
</file>