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tin\Desktop\"/>
    </mc:Choice>
  </mc:AlternateContent>
  <xr:revisionPtr revIDLastSave="0" documentId="13_ncr:1_{838C933A-DF4B-47CF-BE91-230DDC0A7E97}" xr6:coauthVersionLast="46" xr6:coauthVersionMax="46" xr10:uidLastSave="{00000000-0000-0000-0000-000000000000}"/>
  <bookViews>
    <workbookView xWindow="10" yWindow="10" windowWidth="19180" windowHeight="10180" firstSheet="1" activeTab="1" xr2:uid="{00000000-000D-0000-FFFF-FFFF00000000}"/>
  </bookViews>
  <sheets>
    <sheet name="Consolidado" sheetId="6" state="hidden" r:id="rId1"/>
    <sheet name="Técnica 1" sheetId="17" r:id="rId2"/>
    <sheet name="Técnica 2" sheetId="18" r:id="rId3"/>
    <sheet name="Técnica 3" sheetId="20" r:id="rId4"/>
    <sheet name="Workshops Feb" sheetId="19" r:id="rId5"/>
    <sheet name="Resumen" sheetId="15" r:id="rId6"/>
    <sheet name="Contacto alumnas" sheetId="16" r:id="rId7"/>
    <sheet name="Hoja2" sheetId="7" state="hidden" r:id="rId8"/>
  </sheets>
  <definedNames>
    <definedName name="_xlnm._FilterDatabase" localSheetId="0" hidden="1">Consolidado!$A$2:$Q$159</definedName>
    <definedName name="_xlnm._FilterDatabase" localSheetId="6" hidden="1">'Contacto alumnas'!$A$2:$J$175</definedName>
    <definedName name="_xlnm._FilterDatabase" localSheetId="1" hidden="1">'Técnica 1'!$A$1:$O$8</definedName>
    <definedName name="_xlnm._FilterDatabase" localSheetId="2" hidden="1">'Técnica 2'!$A$1:$O$10</definedName>
    <definedName name="_xlnm._FilterDatabase" localSheetId="3" hidden="1">'Técnica 3'!$A$1:$O$10</definedName>
    <definedName name="_xlnm._FilterDatabase" localSheetId="4" hidden="1">'Workshops Feb'!$A$1:$R$10</definedName>
  </definedNames>
  <calcPr calcId="181029"/>
</workbook>
</file>

<file path=xl/calcChain.xml><?xml version="1.0" encoding="utf-8"?>
<calcChain xmlns="http://schemas.openxmlformats.org/spreadsheetml/2006/main">
  <c r="G96" i="17" l="1"/>
  <c r="H96" i="17" s="1"/>
  <c r="G95" i="17"/>
  <c r="G94" i="17"/>
  <c r="G93" i="17"/>
  <c r="G92" i="17"/>
  <c r="G91" i="17"/>
  <c r="H91" i="17" s="1"/>
  <c r="G84" i="18"/>
  <c r="G83" i="18"/>
  <c r="G82" i="18"/>
  <c r="G81" i="18"/>
  <c r="G90" i="17"/>
  <c r="G80" i="18"/>
  <c r="H80" i="18" s="1"/>
  <c r="G89" i="17"/>
  <c r="H89" i="17" s="1"/>
  <c r="G88" i="17"/>
  <c r="G79" i="18"/>
  <c r="G87" i="17"/>
  <c r="H87" i="17" s="1"/>
  <c r="I87" i="17" s="1"/>
  <c r="J87" i="17" s="1"/>
  <c r="G86" i="17"/>
  <c r="H86" i="17" s="1"/>
  <c r="I86" i="17" s="1"/>
  <c r="J86" i="17" s="1"/>
  <c r="G85" i="17"/>
  <c r="H85" i="17" s="1"/>
  <c r="I85" i="17" s="1"/>
  <c r="J85" i="17" s="1"/>
  <c r="G84" i="17"/>
  <c r="H84" i="17" s="1"/>
  <c r="G83" i="17"/>
  <c r="G82" i="17"/>
  <c r="H82" i="17" s="1"/>
  <c r="I82" i="17" s="1"/>
  <c r="J82" i="17" s="1"/>
  <c r="G81" i="17"/>
  <c r="H81" i="17" s="1"/>
  <c r="I81" i="17" s="1"/>
  <c r="J81" i="17" s="1"/>
  <c r="G80" i="17"/>
  <c r="G79" i="17"/>
  <c r="H79" i="17" s="1"/>
  <c r="G78" i="17"/>
  <c r="G77" i="17"/>
  <c r="H77" i="17" s="1"/>
  <c r="G73" i="18"/>
  <c r="G76" i="17"/>
  <c r="G75" i="17"/>
  <c r="H75" i="17" s="1"/>
  <c r="G78" i="18"/>
  <c r="G77" i="18"/>
  <c r="H77" i="18" s="1"/>
  <c r="G76" i="18"/>
  <c r="G75" i="18"/>
  <c r="G74" i="18"/>
  <c r="G74" i="17"/>
  <c r="H74" i="17" s="1"/>
  <c r="I74" i="17" s="1"/>
  <c r="G73" i="17"/>
  <c r="I96" i="17" l="1"/>
  <c r="J96" i="17" s="1"/>
  <c r="F96" i="17" s="1"/>
  <c r="H95" i="17"/>
  <c r="I95" i="17" s="1"/>
  <c r="J95" i="17" s="1"/>
  <c r="H94" i="17"/>
  <c r="I94" i="17" s="1"/>
  <c r="J94" i="17" s="1"/>
  <c r="H93" i="17"/>
  <c r="I93" i="17" s="1"/>
  <c r="J93" i="17" s="1"/>
  <c r="H92" i="17"/>
  <c r="I92" i="17" s="1"/>
  <c r="J92" i="17" s="1"/>
  <c r="I91" i="17"/>
  <c r="J91" i="17" s="1"/>
  <c r="H84" i="18"/>
  <c r="I84" i="18" s="1"/>
  <c r="J84" i="18" s="1"/>
  <c r="H83" i="18"/>
  <c r="I83" i="18" s="1"/>
  <c r="J83" i="18" s="1"/>
  <c r="H82" i="18"/>
  <c r="I82" i="18" s="1"/>
  <c r="J82" i="18" s="1"/>
  <c r="H81" i="18"/>
  <c r="I81" i="18" s="1"/>
  <c r="J81" i="18" s="1"/>
  <c r="H90" i="17"/>
  <c r="I90" i="17" s="1"/>
  <c r="J90" i="17" s="1"/>
  <c r="I80" i="18"/>
  <c r="J80" i="18" s="1"/>
  <c r="I89" i="17"/>
  <c r="J89" i="17" s="1"/>
  <c r="H88" i="17"/>
  <c r="I88" i="17" s="1"/>
  <c r="J88" i="17" s="1"/>
  <c r="H79" i="18"/>
  <c r="I79" i="18" s="1"/>
  <c r="J79" i="18" s="1"/>
  <c r="F87" i="17"/>
  <c r="F86" i="17"/>
  <c r="F85" i="17"/>
  <c r="I84" i="17"/>
  <c r="J84" i="17" s="1"/>
  <c r="F82" i="17"/>
  <c r="H83" i="17"/>
  <c r="I83" i="17" s="1"/>
  <c r="J83" i="17" s="1"/>
  <c r="F81" i="17"/>
  <c r="H80" i="17"/>
  <c r="I80" i="17" s="1"/>
  <c r="J80" i="17" s="1"/>
  <c r="I79" i="17"/>
  <c r="J79" i="17" s="1"/>
  <c r="H78" i="17"/>
  <c r="I78" i="17" s="1"/>
  <c r="J78" i="17" s="1"/>
  <c r="I77" i="17"/>
  <c r="J77" i="17" s="1"/>
  <c r="H73" i="18"/>
  <c r="I73" i="18" s="1"/>
  <c r="J73" i="18" s="1"/>
  <c r="H76" i="17"/>
  <c r="I76" i="17" s="1"/>
  <c r="J76" i="17" s="1"/>
  <c r="I75" i="17"/>
  <c r="J75" i="17" s="1"/>
  <c r="H78" i="18"/>
  <c r="I78" i="18" s="1"/>
  <c r="J78" i="18" s="1"/>
  <c r="I77" i="18"/>
  <c r="J77" i="18" s="1"/>
  <c r="H76" i="18"/>
  <c r="I76" i="18" s="1"/>
  <c r="J76" i="18" s="1"/>
  <c r="H75" i="18"/>
  <c r="I75" i="18" s="1"/>
  <c r="J75" i="18" s="1"/>
  <c r="H74" i="18"/>
  <c r="I74" i="18" s="1"/>
  <c r="J74" i="18" s="1"/>
  <c r="J74" i="17"/>
  <c r="F74" i="17" s="1"/>
  <c r="H73" i="17"/>
  <c r="I73" i="17" s="1"/>
  <c r="J73" i="17" s="1"/>
  <c r="G72" i="17"/>
  <c r="G71" i="17"/>
  <c r="G68" i="18"/>
  <c r="F95" i="17" l="1"/>
  <c r="F94" i="17"/>
  <c r="F93" i="17"/>
  <c r="F92" i="17"/>
  <c r="F91" i="17"/>
  <c r="F84" i="18"/>
  <c r="F83" i="18"/>
  <c r="F82" i="18"/>
  <c r="F81" i="18"/>
  <c r="F90" i="17"/>
  <c r="F80" i="18"/>
  <c r="F89" i="17"/>
  <c r="F88" i="17"/>
  <c r="F79" i="18"/>
  <c r="F84" i="17"/>
  <c r="F83" i="17"/>
  <c r="F79" i="17"/>
  <c r="F80" i="17"/>
  <c r="F78" i="17"/>
  <c r="F77" i="17"/>
  <c r="F73" i="18"/>
  <c r="F76" i="17"/>
  <c r="F75" i="17"/>
  <c r="F78" i="18"/>
  <c r="F77" i="18"/>
  <c r="F76" i="18"/>
  <c r="F75" i="18"/>
  <c r="F74" i="18"/>
  <c r="F73" i="17"/>
  <c r="H72" i="17"/>
  <c r="I72" i="17" s="1"/>
  <c r="J72" i="17" s="1"/>
  <c r="H71" i="17"/>
  <c r="I71" i="17" s="1"/>
  <c r="J71" i="17" s="1"/>
  <c r="H68" i="18"/>
  <c r="I68" i="18" s="1"/>
  <c r="J68" i="18" s="1"/>
  <c r="G70" i="17"/>
  <c r="H70" i="17" s="1"/>
  <c r="I70" i="17" s="1"/>
  <c r="J70" i="17" s="1"/>
  <c r="G69" i="17"/>
  <c r="H69" i="17" s="1"/>
  <c r="F72" i="17" l="1"/>
  <c r="F71" i="17"/>
  <c r="F68" i="18"/>
  <c r="F70" i="17"/>
  <c r="I69" i="17"/>
  <c r="J69" i="17" s="1"/>
  <c r="G68" i="17"/>
  <c r="H68" i="17" s="1"/>
  <c r="I68" i="17" s="1"/>
  <c r="J68" i="17" s="1"/>
  <c r="L10" i="16"/>
  <c r="L300" i="16"/>
  <c r="L299" i="16"/>
  <c r="L298" i="16"/>
  <c r="L297" i="16"/>
  <c r="L296" i="16"/>
  <c r="L295" i="16"/>
  <c r="L294" i="16"/>
  <c r="L293" i="16"/>
  <c r="L292" i="16"/>
  <c r="L291" i="16"/>
  <c r="L290" i="16"/>
  <c r="L289" i="16"/>
  <c r="L288" i="16"/>
  <c r="L287" i="16"/>
  <c r="L286" i="16"/>
  <c r="L285" i="16"/>
  <c r="L284" i="16"/>
  <c r="L283" i="16"/>
  <c r="L282" i="16"/>
  <c r="L281" i="16"/>
  <c r="L280" i="16"/>
  <c r="L279" i="16"/>
  <c r="L278" i="16"/>
  <c r="L277" i="16"/>
  <c r="L276" i="16"/>
  <c r="L275" i="16"/>
  <c r="L274" i="16"/>
  <c r="L273" i="16"/>
  <c r="L272" i="16"/>
  <c r="L271" i="16"/>
  <c r="L270" i="16"/>
  <c r="L269" i="16"/>
  <c r="L268" i="16"/>
  <c r="L267" i="16"/>
  <c r="L266" i="16"/>
  <c r="L265" i="16"/>
  <c r="L264" i="16"/>
  <c r="L263" i="16"/>
  <c r="L262" i="16"/>
  <c r="L261" i="16"/>
  <c r="L260" i="16"/>
  <c r="L259" i="16"/>
  <c r="L258" i="16"/>
  <c r="L257" i="16"/>
  <c r="L256" i="16"/>
  <c r="L255" i="16"/>
  <c r="L254" i="16"/>
  <c r="L253" i="16"/>
  <c r="L252" i="16"/>
  <c r="L251" i="16"/>
  <c r="L250" i="16"/>
  <c r="L249" i="16"/>
  <c r="L248" i="16"/>
  <c r="L247" i="16"/>
  <c r="L246" i="16"/>
  <c r="L245" i="16"/>
  <c r="L244" i="16"/>
  <c r="L243" i="16"/>
  <c r="L242" i="16"/>
  <c r="L241" i="16"/>
  <c r="L240" i="16"/>
  <c r="L239" i="16"/>
  <c r="L238" i="16"/>
  <c r="L237" i="16"/>
  <c r="L236" i="16"/>
  <c r="L235" i="16"/>
  <c r="L234" i="16"/>
  <c r="L233" i="16"/>
  <c r="L232" i="16"/>
  <c r="L231" i="16"/>
  <c r="L230" i="16"/>
  <c r="L229" i="16"/>
  <c r="L228" i="16"/>
  <c r="L227" i="16"/>
  <c r="L226" i="16"/>
  <c r="L225" i="16"/>
  <c r="L224" i="16"/>
  <c r="L223" i="16"/>
  <c r="L222" i="16"/>
  <c r="L221" i="16"/>
  <c r="L220" i="16"/>
  <c r="L219" i="16"/>
  <c r="L218" i="16"/>
  <c r="L217" i="16"/>
  <c r="L216" i="16"/>
  <c r="L215" i="16"/>
  <c r="L214" i="16"/>
  <c r="L213" i="16"/>
  <c r="L212" i="16"/>
  <c r="L211" i="16"/>
  <c r="L210" i="16"/>
  <c r="L209" i="16"/>
  <c r="L208" i="16"/>
  <c r="L207" i="16"/>
  <c r="L206" i="16"/>
  <c r="L205" i="16"/>
  <c r="L204" i="16"/>
  <c r="L203" i="16"/>
  <c r="L202" i="16"/>
  <c r="L201" i="16"/>
  <c r="L200" i="16"/>
  <c r="L199" i="16"/>
  <c r="L198" i="16"/>
  <c r="L197" i="16"/>
  <c r="L196" i="16"/>
  <c r="L195" i="16"/>
  <c r="L194" i="16"/>
  <c r="L193" i="16"/>
  <c r="L192" i="16"/>
  <c r="L191" i="16"/>
  <c r="L190" i="16"/>
  <c r="L189" i="16"/>
  <c r="L188" i="16"/>
  <c r="L187" i="16"/>
  <c r="L186" i="16"/>
  <c r="L185" i="16"/>
  <c r="L184" i="16"/>
  <c r="L183" i="16"/>
  <c r="L182" i="16"/>
  <c r="L181" i="16"/>
  <c r="L180" i="16"/>
  <c r="L179" i="16"/>
  <c r="L178" i="16"/>
  <c r="L177" i="16"/>
  <c r="L176" i="16"/>
  <c r="L175" i="16"/>
  <c r="L174" i="16"/>
  <c r="L173" i="16"/>
  <c r="L172" i="16"/>
  <c r="L171" i="16"/>
  <c r="L170" i="16"/>
  <c r="L169" i="16"/>
  <c r="L168" i="16"/>
  <c r="L167" i="16"/>
  <c r="L166" i="16"/>
  <c r="L165" i="16"/>
  <c r="L164" i="16"/>
  <c r="L163" i="16"/>
  <c r="L162" i="16"/>
  <c r="L161" i="16"/>
  <c r="L160" i="16"/>
  <c r="L159" i="16"/>
  <c r="L158" i="16"/>
  <c r="L157" i="16"/>
  <c r="L156" i="16"/>
  <c r="L155" i="16"/>
  <c r="L154" i="16"/>
  <c r="L153" i="16"/>
  <c r="L152" i="16"/>
  <c r="L151" i="16"/>
  <c r="L150" i="16"/>
  <c r="L149" i="16"/>
  <c r="L148" i="16"/>
  <c r="L147" i="16"/>
  <c r="L146" i="16"/>
  <c r="L145" i="16"/>
  <c r="L144" i="16"/>
  <c r="L143" i="16"/>
  <c r="L142" i="16"/>
  <c r="L141" i="16"/>
  <c r="L140" i="16"/>
  <c r="L139" i="16"/>
  <c r="L138" i="16"/>
  <c r="L137" i="16"/>
  <c r="L136" i="16"/>
  <c r="L135" i="16"/>
  <c r="L134" i="16"/>
  <c r="L133" i="16"/>
  <c r="L132" i="16"/>
  <c r="L131" i="16"/>
  <c r="L130" i="16"/>
  <c r="L129" i="16"/>
  <c r="L128" i="16"/>
  <c r="L127" i="16"/>
  <c r="L126" i="16"/>
  <c r="L125" i="16"/>
  <c r="L124" i="16"/>
  <c r="L123" i="16"/>
  <c r="L122" i="16"/>
  <c r="L121" i="16"/>
  <c r="L120" i="16"/>
  <c r="L119" i="16"/>
  <c r="L118" i="16"/>
  <c r="L117" i="16"/>
  <c r="L116" i="16"/>
  <c r="L115" i="16"/>
  <c r="L114" i="16"/>
  <c r="L113" i="16"/>
  <c r="L112" i="16"/>
  <c r="L111" i="16"/>
  <c r="L110" i="16"/>
  <c r="L109" i="16"/>
  <c r="L108" i="16"/>
  <c r="L107" i="16"/>
  <c r="L106" i="16"/>
  <c r="L105" i="16"/>
  <c r="L104" i="16"/>
  <c r="L103" i="16"/>
  <c r="L102" i="16"/>
  <c r="L101" i="16"/>
  <c r="L100" i="16"/>
  <c r="L99" i="16"/>
  <c r="L98" i="16"/>
  <c r="L97" i="16"/>
  <c r="L96" i="16"/>
  <c r="L95" i="16"/>
  <c r="L94" i="16"/>
  <c r="L93" i="16"/>
  <c r="L92" i="16"/>
  <c r="L91" i="16"/>
  <c r="L90" i="16"/>
  <c r="L89" i="16"/>
  <c r="L88" i="16"/>
  <c r="L87" i="16"/>
  <c r="L86" i="16"/>
  <c r="L85" i="16"/>
  <c r="L84" i="16"/>
  <c r="L83" i="16"/>
  <c r="L82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63" i="16"/>
  <c r="L62" i="16"/>
  <c r="L61" i="16"/>
  <c r="L60" i="16"/>
  <c r="L59" i="16"/>
  <c r="L58" i="16"/>
  <c r="L57" i="16"/>
  <c r="L56" i="16"/>
  <c r="L55" i="16"/>
  <c r="L54" i="16"/>
  <c r="L53" i="16"/>
  <c r="L52" i="16"/>
  <c r="L51" i="16"/>
  <c r="L50" i="16"/>
  <c r="L49" i="16"/>
  <c r="L48" i="16"/>
  <c r="L47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21" i="16"/>
  <c r="L20" i="16"/>
  <c r="L19" i="16"/>
  <c r="L18" i="16"/>
  <c r="L17" i="16"/>
  <c r="L16" i="16"/>
  <c r="L15" i="16"/>
  <c r="L14" i="16"/>
  <c r="L13" i="16"/>
  <c r="L12" i="16"/>
  <c r="L11" i="16"/>
  <c r="L4" i="16"/>
  <c r="L5" i="16"/>
  <c r="L6" i="16"/>
  <c r="L7" i="16"/>
  <c r="L8" i="16"/>
  <c r="L9" i="16"/>
  <c r="L3" i="16"/>
  <c r="F69" i="17" l="1"/>
  <c r="F68" i="17"/>
  <c r="G67" i="17"/>
  <c r="H67" i="17" s="1"/>
  <c r="I67" i="17" s="1"/>
  <c r="J67" i="17" s="1"/>
  <c r="F67" i="17" l="1"/>
  <c r="G66" i="17"/>
  <c r="H66" i="17" s="1"/>
  <c r="I66" i="17" s="1"/>
  <c r="G65" i="17"/>
  <c r="H65" i="17" s="1"/>
  <c r="I65" i="17" s="1"/>
  <c r="J65" i="17" s="1"/>
  <c r="J66" i="17" l="1"/>
  <c r="F66" i="17" s="1"/>
  <c r="F65" i="17"/>
  <c r="G64" i="17"/>
  <c r="H64" i="17" s="1"/>
  <c r="I64" i="17" s="1"/>
  <c r="J64" i="17" s="1"/>
  <c r="G63" i="17"/>
  <c r="H63" i="17" s="1"/>
  <c r="F64" i="17" l="1"/>
  <c r="I63" i="17"/>
  <c r="J63" i="17" s="1"/>
  <c r="G62" i="17"/>
  <c r="H62" i="17" s="1"/>
  <c r="F63" i="17" l="1"/>
  <c r="I62" i="17"/>
  <c r="J62" i="17" s="1"/>
  <c r="G72" i="18"/>
  <c r="G71" i="18"/>
  <c r="G70" i="18"/>
  <c r="H70" i="18" s="1"/>
  <c r="G69" i="18"/>
  <c r="G67" i="18"/>
  <c r="G66" i="18"/>
  <c r="G65" i="18"/>
  <c r="H65" i="18" s="1"/>
  <c r="G64" i="18"/>
  <c r="G63" i="18"/>
  <c r="G62" i="18"/>
  <c r="G61" i="18"/>
  <c r="G60" i="18"/>
  <c r="G59" i="18"/>
  <c r="G61" i="17"/>
  <c r="H61" i="17" s="1"/>
  <c r="G60" i="17"/>
  <c r="G59" i="17"/>
  <c r="G58" i="17"/>
  <c r="G57" i="17"/>
  <c r="G56" i="17"/>
  <c r="G55" i="17"/>
  <c r="G54" i="17"/>
  <c r="G53" i="17"/>
  <c r="G58" i="18"/>
  <c r="G57" i="18"/>
  <c r="H57" i="18" s="1"/>
  <c r="I57" i="18" s="1"/>
  <c r="J57" i="18" s="1"/>
  <c r="G56" i="18"/>
  <c r="G55" i="18"/>
  <c r="G54" i="18"/>
  <c r="G53" i="18"/>
  <c r="H53" i="18" s="1"/>
  <c r="I53" i="18" s="1"/>
  <c r="G52" i="18"/>
  <c r="G51" i="18"/>
  <c r="G52" i="17"/>
  <c r="H52" i="17" s="1"/>
  <c r="G51" i="17"/>
  <c r="H51" i="17" s="1"/>
  <c r="B195" i="16"/>
  <c r="B196" i="16"/>
  <c r="B197" i="16"/>
  <c r="B198" i="16"/>
  <c r="B199" i="16"/>
  <c r="B200" i="16"/>
  <c r="B201" i="16"/>
  <c r="B202" i="16"/>
  <c r="B203" i="16"/>
  <c r="B204" i="16"/>
  <c r="B205" i="16" s="1"/>
  <c r="B206" i="16"/>
  <c r="B207" i="16" s="1"/>
  <c r="B208" i="16" s="1"/>
  <c r="B209" i="16" s="1"/>
  <c r="B210" i="16" s="1"/>
  <c r="B211" i="16" s="1"/>
  <c r="B212" i="16" s="1"/>
  <c r="B213" i="16" s="1"/>
  <c r="B214" i="16" s="1"/>
  <c r="B215" i="16" s="1"/>
  <c r="B216" i="16" s="1"/>
  <c r="B217" i="16" s="1"/>
  <c r="B218" i="16" s="1"/>
  <c r="B219" i="16"/>
  <c r="B220" i="16"/>
  <c r="B221" i="16"/>
  <c r="B222" i="16"/>
  <c r="B223" i="16"/>
  <c r="B224" i="16"/>
  <c r="B225" i="16"/>
  <c r="B226" i="16"/>
  <c r="B227" i="16"/>
  <c r="B228" i="16"/>
  <c r="B229" i="16"/>
  <c r="B230" i="16"/>
  <c r="B231" i="16"/>
  <c r="B232" i="16"/>
  <c r="B233" i="16"/>
  <c r="B234" i="16"/>
  <c r="B235" i="16"/>
  <c r="B236" i="16"/>
  <c r="B237" i="16"/>
  <c r="B238" i="16"/>
  <c r="B239" i="16"/>
  <c r="B240" i="16"/>
  <c r="B241" i="16"/>
  <c r="B242" i="16"/>
  <c r="B243" i="16"/>
  <c r="B244" i="16"/>
  <c r="B245" i="16"/>
  <c r="B246" i="16"/>
  <c r="B247" i="16"/>
  <c r="B248" i="16"/>
  <c r="B249" i="16"/>
  <c r="B250" i="16"/>
  <c r="B251" i="16"/>
  <c r="B252" i="16"/>
  <c r="B253" i="16"/>
  <c r="B254" i="16"/>
  <c r="B255" i="16"/>
  <c r="B256" i="16"/>
  <c r="B257" i="16"/>
  <c r="B258" i="16"/>
  <c r="B259" i="16"/>
  <c r="B260" i="16"/>
  <c r="B261" i="16"/>
  <c r="B262" i="16"/>
  <c r="B263" i="16"/>
  <c r="B264" i="16"/>
  <c r="B265" i="16"/>
  <c r="B266" i="16"/>
  <c r="B267" i="16"/>
  <c r="B268" i="16"/>
  <c r="B269" i="16"/>
  <c r="B270" i="16"/>
  <c r="B271" i="16"/>
  <c r="B272" i="16"/>
  <c r="B273" i="16"/>
  <c r="B274" i="16"/>
  <c r="B275" i="16"/>
  <c r="B276" i="16"/>
  <c r="B277" i="16"/>
  <c r="B278" i="16"/>
  <c r="B279" i="16"/>
  <c r="B280" i="16"/>
  <c r="B281" i="16"/>
  <c r="B282" i="16"/>
  <c r="B283" i="16"/>
  <c r="B284" i="16"/>
  <c r="B285" i="16"/>
  <c r="B286" i="16"/>
  <c r="B287" i="16"/>
  <c r="B288" i="16"/>
  <c r="B289" i="16"/>
  <c r="B290" i="16"/>
  <c r="B291" i="16"/>
  <c r="B292" i="16"/>
  <c r="B293" i="16"/>
  <c r="B294" i="16"/>
  <c r="B295" i="16"/>
  <c r="B296" i="16"/>
  <c r="B297" i="16"/>
  <c r="B298" i="16"/>
  <c r="B299" i="16"/>
  <c r="B300" i="16"/>
  <c r="B301" i="16"/>
  <c r="B302" i="16"/>
  <c r="B303" i="16"/>
  <c r="B304" i="16"/>
  <c r="B305" i="16"/>
  <c r="B306" i="16"/>
  <c r="B307" i="16"/>
  <c r="B308" i="16"/>
  <c r="B309" i="16"/>
  <c r="B310" i="16"/>
  <c r="B311" i="16"/>
  <c r="B312" i="16"/>
  <c r="B313" i="16"/>
  <c r="B314" i="16"/>
  <c r="B315" i="16"/>
  <c r="B316" i="16"/>
  <c r="B317" i="16"/>
  <c r="B318" i="16"/>
  <c r="B319" i="16"/>
  <c r="B320" i="16"/>
  <c r="B321" i="16"/>
  <c r="B322" i="16"/>
  <c r="B323" i="16"/>
  <c r="B324" i="16"/>
  <c r="B325" i="16"/>
  <c r="B326" i="16"/>
  <c r="B327" i="16"/>
  <c r="B328" i="16"/>
  <c r="B329" i="16"/>
  <c r="B330" i="16"/>
  <c r="B331" i="16"/>
  <c r="B332" i="16"/>
  <c r="B333" i="16"/>
  <c r="B334" i="16"/>
  <c r="B335" i="16"/>
  <c r="B336" i="16"/>
  <c r="B337" i="16"/>
  <c r="B338" i="16"/>
  <c r="B339" i="16"/>
  <c r="B340" i="16"/>
  <c r="B341" i="16"/>
  <c r="B342" i="16"/>
  <c r="B343" i="16"/>
  <c r="B344" i="16"/>
  <c r="B345" i="16"/>
  <c r="B346" i="16"/>
  <c r="B347" i="16"/>
  <c r="B348" i="16"/>
  <c r="B349" i="16"/>
  <c r="B350" i="16"/>
  <c r="B351" i="16"/>
  <c r="B352" i="16"/>
  <c r="B353" i="16"/>
  <c r="B354" i="16"/>
  <c r="B355" i="16"/>
  <c r="B356" i="16"/>
  <c r="B357" i="16"/>
  <c r="B358" i="16"/>
  <c r="B359" i="16"/>
  <c r="B360" i="16"/>
  <c r="B361" i="16"/>
  <c r="B362" i="16"/>
  <c r="B363" i="16"/>
  <c r="B364" i="16"/>
  <c r="B365" i="16"/>
  <c r="B366" i="16"/>
  <c r="B367" i="16"/>
  <c r="B368" i="16"/>
  <c r="B369" i="16"/>
  <c r="B370" i="16"/>
  <c r="B371" i="16"/>
  <c r="B372" i="16"/>
  <c r="B373" i="16"/>
  <c r="B374" i="16"/>
  <c r="B375" i="16"/>
  <c r="B376" i="16"/>
  <c r="B377" i="16"/>
  <c r="B378" i="16"/>
  <c r="B379" i="16"/>
  <c r="B380" i="16"/>
  <c r="B381" i="16"/>
  <c r="B382" i="16"/>
  <c r="B383" i="16"/>
  <c r="B384" i="16"/>
  <c r="B385" i="16"/>
  <c r="B386" i="16"/>
  <c r="B387" i="16"/>
  <c r="B388" i="16"/>
  <c r="B389" i="16"/>
  <c r="B390" i="16"/>
  <c r="B391" i="16"/>
  <c r="B392" i="16"/>
  <c r="B393" i="16"/>
  <c r="B394" i="16"/>
  <c r="B395" i="16"/>
  <c r="B396" i="16"/>
  <c r="B397" i="16"/>
  <c r="B398" i="16"/>
  <c r="B399" i="16"/>
  <c r="B183" i="16"/>
  <c r="B184" i="16" s="1"/>
  <c r="B185" i="16" s="1"/>
  <c r="B186" i="16" s="1"/>
  <c r="B187" i="16" s="1"/>
  <c r="B188" i="16" s="1"/>
  <c r="B189" i="16" s="1"/>
  <c r="B190" i="16" s="1"/>
  <c r="B191" i="16" s="1"/>
  <c r="B192" i="16" s="1"/>
  <c r="B193" i="16" s="1"/>
  <c r="B194" i="16" s="1"/>
  <c r="F62" i="17" l="1"/>
  <c r="H72" i="18"/>
  <c r="I72" i="18" s="1"/>
  <c r="J72" i="18" s="1"/>
  <c r="H71" i="18"/>
  <c r="I71" i="18" s="1"/>
  <c r="J71" i="18" s="1"/>
  <c r="I70" i="18"/>
  <c r="J70" i="18" s="1"/>
  <c r="H69" i="18"/>
  <c r="I69" i="18" s="1"/>
  <c r="J69" i="18" s="1"/>
  <c r="H67" i="18"/>
  <c r="I67" i="18" s="1"/>
  <c r="J67" i="18" s="1"/>
  <c r="H66" i="18"/>
  <c r="I66" i="18" s="1"/>
  <c r="J66" i="18" s="1"/>
  <c r="I65" i="18"/>
  <c r="J65" i="18" s="1"/>
  <c r="H64" i="18"/>
  <c r="I64" i="18" s="1"/>
  <c r="J64" i="18" s="1"/>
  <c r="H63" i="18"/>
  <c r="I63" i="18" s="1"/>
  <c r="J63" i="18" s="1"/>
  <c r="H62" i="18"/>
  <c r="I62" i="18" s="1"/>
  <c r="J62" i="18" s="1"/>
  <c r="H61" i="18"/>
  <c r="I61" i="18" s="1"/>
  <c r="J61" i="18" s="1"/>
  <c r="H60" i="18"/>
  <c r="I60" i="18" s="1"/>
  <c r="J60" i="18" s="1"/>
  <c r="H59" i="18"/>
  <c r="I59" i="18" s="1"/>
  <c r="J59" i="18" s="1"/>
  <c r="F57" i="18"/>
  <c r="I61" i="17"/>
  <c r="J61" i="17" s="1"/>
  <c r="H60" i="17"/>
  <c r="I60" i="17" s="1"/>
  <c r="J60" i="17" s="1"/>
  <c r="H59" i="17"/>
  <c r="I59" i="17" s="1"/>
  <c r="J59" i="17" s="1"/>
  <c r="H58" i="17"/>
  <c r="I58" i="17" s="1"/>
  <c r="J58" i="17" s="1"/>
  <c r="H57" i="17"/>
  <c r="I57" i="17" s="1"/>
  <c r="J57" i="17" s="1"/>
  <c r="H56" i="17"/>
  <c r="I56" i="17" s="1"/>
  <c r="J56" i="17" s="1"/>
  <c r="H55" i="17"/>
  <c r="I55" i="17" s="1"/>
  <c r="J55" i="17" s="1"/>
  <c r="H54" i="17"/>
  <c r="I54" i="17" s="1"/>
  <c r="J54" i="17" s="1"/>
  <c r="H53" i="17"/>
  <c r="I53" i="17" s="1"/>
  <c r="J53" i="17" s="1"/>
  <c r="H58" i="18"/>
  <c r="I58" i="18" s="1"/>
  <c r="J58" i="18" s="1"/>
  <c r="F58" i="18" s="1"/>
  <c r="H56" i="18"/>
  <c r="I56" i="18" s="1"/>
  <c r="J56" i="18" s="1"/>
  <c r="H55" i="18"/>
  <c r="I55" i="18" s="1"/>
  <c r="J55" i="18" s="1"/>
  <c r="H54" i="18"/>
  <c r="I54" i="18" s="1"/>
  <c r="J54" i="18" s="1"/>
  <c r="J53" i="18"/>
  <c r="F53" i="18" s="1"/>
  <c r="H52" i="18"/>
  <c r="I52" i="18" s="1"/>
  <c r="J52" i="18" s="1"/>
  <c r="H51" i="18"/>
  <c r="I51" i="18" s="1"/>
  <c r="J51" i="18" s="1"/>
  <c r="I52" i="17"/>
  <c r="J52" i="17" s="1"/>
  <c r="I51" i="17"/>
  <c r="J51" i="17" s="1"/>
  <c r="I13" i="15"/>
  <c r="I14" i="15"/>
  <c r="I15" i="15"/>
  <c r="I16" i="15"/>
  <c r="I17" i="15"/>
  <c r="I18" i="15"/>
  <c r="I19" i="15"/>
  <c r="I20" i="15"/>
  <c r="I21" i="15"/>
  <c r="I22" i="15"/>
  <c r="I23" i="15"/>
  <c r="I12" i="15"/>
  <c r="G11" i="20"/>
  <c r="G10" i="20"/>
  <c r="H10" i="20" s="1"/>
  <c r="I10" i="20" s="1"/>
  <c r="J10" i="20" s="1"/>
  <c r="G9" i="20"/>
  <c r="H9" i="20" s="1"/>
  <c r="I9" i="20" s="1"/>
  <c r="J9" i="20" s="1"/>
  <c r="G8" i="20"/>
  <c r="H8" i="20" s="1"/>
  <c r="G7" i="20"/>
  <c r="G6" i="20"/>
  <c r="H6" i="20" s="1"/>
  <c r="I6" i="20" s="1"/>
  <c r="J6" i="20" s="1"/>
  <c r="I5" i="20"/>
  <c r="J5" i="20" s="1"/>
  <c r="H5" i="20"/>
  <c r="G5" i="20"/>
  <c r="G4" i="20"/>
  <c r="H4" i="20" s="1"/>
  <c r="G3" i="20"/>
  <c r="G2" i="20"/>
  <c r="H2" i="20" s="1"/>
  <c r="I2" i="20" s="1"/>
  <c r="J2" i="20" s="1"/>
  <c r="G50" i="18"/>
  <c r="G49" i="18"/>
  <c r="H49" i="18" s="1"/>
  <c r="I49" i="18" s="1"/>
  <c r="J49" i="18" s="1"/>
  <c r="G48" i="18"/>
  <c r="H48" i="18" s="1"/>
  <c r="I48" i="18" s="1"/>
  <c r="J48" i="18" s="1"/>
  <c r="G47" i="18"/>
  <c r="H47" i="18" s="1"/>
  <c r="I47" i="18" s="1"/>
  <c r="G46" i="18"/>
  <c r="G45" i="18"/>
  <c r="H45" i="18" s="1"/>
  <c r="G44" i="18"/>
  <c r="H44" i="18" s="1"/>
  <c r="I44" i="18" s="1"/>
  <c r="G43" i="18"/>
  <c r="G50" i="17"/>
  <c r="G49" i="17"/>
  <c r="H49" i="17" s="1"/>
  <c r="I49" i="17" s="1"/>
  <c r="J49" i="17" s="1"/>
  <c r="G48" i="17"/>
  <c r="G47" i="17"/>
  <c r="H47" i="17" s="1"/>
  <c r="I47" i="17" s="1"/>
  <c r="J47" i="17" s="1"/>
  <c r="G46" i="17"/>
  <c r="G45" i="17"/>
  <c r="H45" i="17" s="1"/>
  <c r="G44" i="17"/>
  <c r="H44" i="17" s="1"/>
  <c r="I44" i="17" s="1"/>
  <c r="J44" i="17" s="1"/>
  <c r="G43" i="17"/>
  <c r="H43" i="17" s="1"/>
  <c r="I43" i="17" s="1"/>
  <c r="G42" i="17"/>
  <c r="G41" i="17"/>
  <c r="H41" i="17" s="1"/>
  <c r="S13" i="20"/>
  <c r="D23" i="15" s="1"/>
  <c r="S12" i="20"/>
  <c r="D22" i="15" s="1"/>
  <c r="S11" i="20"/>
  <c r="D21" i="15" s="1"/>
  <c r="S10" i="20"/>
  <c r="D20" i="15" s="1"/>
  <c r="S9" i="20"/>
  <c r="D19" i="15" s="1"/>
  <c r="S8" i="20"/>
  <c r="D18" i="15" s="1"/>
  <c r="S7" i="20"/>
  <c r="D17" i="15" s="1"/>
  <c r="S6" i="20"/>
  <c r="D16" i="15" s="1"/>
  <c r="S5" i="20"/>
  <c r="D15" i="15" s="1"/>
  <c r="S4" i="20"/>
  <c r="D14" i="15" s="1"/>
  <c r="S3" i="20"/>
  <c r="D13" i="15" s="1"/>
  <c r="S2" i="20"/>
  <c r="D12" i="15" s="1"/>
  <c r="L13" i="15"/>
  <c r="M13" i="15"/>
  <c r="L14" i="15"/>
  <c r="M14" i="15"/>
  <c r="L15" i="15"/>
  <c r="M15" i="15"/>
  <c r="L16" i="15"/>
  <c r="M16" i="15"/>
  <c r="L17" i="15"/>
  <c r="M17" i="15"/>
  <c r="L18" i="15"/>
  <c r="M18" i="15"/>
  <c r="L19" i="15"/>
  <c r="M19" i="15"/>
  <c r="L20" i="15"/>
  <c r="M20" i="15"/>
  <c r="L21" i="15"/>
  <c r="M21" i="15"/>
  <c r="L22" i="15"/>
  <c r="M22" i="15"/>
  <c r="L23" i="15"/>
  <c r="M23" i="15"/>
  <c r="M12" i="15"/>
  <c r="L12" i="15"/>
  <c r="K13" i="15"/>
  <c r="K14" i="15"/>
  <c r="K15" i="15"/>
  <c r="K16" i="15"/>
  <c r="K17" i="15"/>
  <c r="K18" i="15"/>
  <c r="K19" i="15"/>
  <c r="K20" i="15"/>
  <c r="K21" i="15"/>
  <c r="K22" i="15"/>
  <c r="K23" i="15"/>
  <c r="K12" i="15"/>
  <c r="J13" i="15"/>
  <c r="J14" i="15"/>
  <c r="J15" i="15"/>
  <c r="J16" i="15"/>
  <c r="J17" i="15"/>
  <c r="J18" i="15"/>
  <c r="J19" i="15"/>
  <c r="J20" i="15"/>
  <c r="J21" i="15"/>
  <c r="J22" i="15"/>
  <c r="J23" i="15"/>
  <c r="J12" i="15"/>
  <c r="S12" i="17"/>
  <c r="S13" i="17"/>
  <c r="S9" i="17"/>
  <c r="S10" i="17"/>
  <c r="S11" i="17"/>
  <c r="S4" i="18"/>
  <c r="V11" i="19"/>
  <c r="V3" i="19"/>
  <c r="E13" i="15" s="1"/>
  <c r="V4" i="19"/>
  <c r="V5" i="19"/>
  <c r="V6" i="19"/>
  <c r="V7" i="19"/>
  <c r="V8" i="19"/>
  <c r="V9" i="19"/>
  <c r="V10" i="19"/>
  <c r="E21" i="15" s="1"/>
  <c r="V12" i="19"/>
  <c r="E22" i="15" s="1"/>
  <c r="V13" i="19"/>
  <c r="E23" i="15" s="1"/>
  <c r="V2" i="19"/>
  <c r="E12" i="15" s="1"/>
  <c r="J41" i="19"/>
  <c r="J40" i="19"/>
  <c r="J39" i="19"/>
  <c r="J38" i="19"/>
  <c r="J37" i="19"/>
  <c r="J36" i="19"/>
  <c r="J35" i="19"/>
  <c r="J34" i="19"/>
  <c r="J33" i="19"/>
  <c r="J32" i="19"/>
  <c r="J31" i="19"/>
  <c r="J30" i="19"/>
  <c r="J29" i="19"/>
  <c r="J28" i="19"/>
  <c r="J27" i="19"/>
  <c r="J26" i="19"/>
  <c r="J25" i="19"/>
  <c r="J24" i="19"/>
  <c r="J23" i="19"/>
  <c r="J22" i="19"/>
  <c r="J21" i="19"/>
  <c r="J20" i="19"/>
  <c r="J19" i="19"/>
  <c r="J18" i="19"/>
  <c r="J17" i="19"/>
  <c r="J16" i="19"/>
  <c r="J15" i="19"/>
  <c r="J14" i="19"/>
  <c r="J13" i="19"/>
  <c r="J12" i="19"/>
  <c r="K12" i="19" s="1"/>
  <c r="L12" i="19" s="1"/>
  <c r="J11" i="19"/>
  <c r="K11" i="19" s="1"/>
  <c r="L11" i="19" s="1"/>
  <c r="M11" i="19" s="1"/>
  <c r="J10" i="19"/>
  <c r="J9" i="19"/>
  <c r="J8" i="19"/>
  <c r="K8" i="19" s="1"/>
  <c r="L8" i="19" s="1"/>
  <c r="M8" i="19" s="1"/>
  <c r="J7" i="19"/>
  <c r="J6" i="19"/>
  <c r="K6" i="19" s="1"/>
  <c r="L6" i="19" s="1"/>
  <c r="M6" i="19" s="1"/>
  <c r="J5" i="19"/>
  <c r="J4" i="19"/>
  <c r="J3" i="19"/>
  <c r="J2" i="19"/>
  <c r="S2" i="17"/>
  <c r="S7" i="17"/>
  <c r="F72" i="18" l="1"/>
  <c r="F71" i="18"/>
  <c r="F70" i="18"/>
  <c r="F69" i="18"/>
  <c r="F67" i="18"/>
  <c r="F66" i="18"/>
  <c r="F65" i="18"/>
  <c r="F64" i="18"/>
  <c r="F63" i="18"/>
  <c r="F62" i="18"/>
  <c r="F61" i="18"/>
  <c r="F60" i="18"/>
  <c r="F59" i="18"/>
  <c r="F61" i="17"/>
  <c r="F60" i="17"/>
  <c r="F59" i="17"/>
  <c r="F58" i="17"/>
  <c r="F57" i="17"/>
  <c r="F56" i="17"/>
  <c r="F55" i="17"/>
  <c r="F54" i="17"/>
  <c r="F53" i="17"/>
  <c r="F56" i="18"/>
  <c r="F55" i="18"/>
  <c r="F54" i="18"/>
  <c r="F52" i="18"/>
  <c r="F51" i="18"/>
  <c r="F52" i="17"/>
  <c r="F51" i="17"/>
  <c r="F2" i="20"/>
  <c r="I4" i="20"/>
  <c r="J4" i="20" s="1"/>
  <c r="F6" i="20"/>
  <c r="I8" i="20"/>
  <c r="J8" i="20" s="1"/>
  <c r="F10" i="20"/>
  <c r="H3" i="20"/>
  <c r="I3" i="20" s="1"/>
  <c r="J3" i="20" s="1"/>
  <c r="F5" i="20"/>
  <c r="H7" i="20"/>
  <c r="I7" i="20" s="1"/>
  <c r="J7" i="20" s="1"/>
  <c r="F9" i="20"/>
  <c r="H11" i="20"/>
  <c r="I11" i="20" s="1"/>
  <c r="J11" i="20" s="1"/>
  <c r="J44" i="18"/>
  <c r="F44" i="18" s="1"/>
  <c r="F49" i="18"/>
  <c r="J47" i="18"/>
  <c r="F47" i="18" s="1"/>
  <c r="H43" i="18"/>
  <c r="I43" i="18" s="1"/>
  <c r="J43" i="18" s="1"/>
  <c r="I45" i="18"/>
  <c r="J45" i="18" s="1"/>
  <c r="H46" i="18"/>
  <c r="I46" i="18" s="1"/>
  <c r="J46" i="18" s="1"/>
  <c r="F48" i="18"/>
  <c r="H50" i="18"/>
  <c r="I50" i="18" s="1"/>
  <c r="J50" i="18" s="1"/>
  <c r="F47" i="17"/>
  <c r="H48" i="17"/>
  <c r="I48" i="17" s="1"/>
  <c r="J48" i="17" s="1"/>
  <c r="J43" i="17"/>
  <c r="F43" i="17" s="1"/>
  <c r="F49" i="17"/>
  <c r="I41" i="17"/>
  <c r="J41" i="17" s="1"/>
  <c r="H42" i="17"/>
  <c r="I42" i="17" s="1"/>
  <c r="J42" i="17" s="1"/>
  <c r="F44" i="17"/>
  <c r="I45" i="17"/>
  <c r="J45" i="17" s="1"/>
  <c r="H46" i="17"/>
  <c r="I46" i="17" s="1"/>
  <c r="J46" i="17" s="1"/>
  <c r="H50" i="17"/>
  <c r="I50" i="17" s="1"/>
  <c r="J50" i="17" s="1"/>
  <c r="E20" i="15"/>
  <c r="E19" i="15"/>
  <c r="E18" i="15"/>
  <c r="E17" i="15"/>
  <c r="E16" i="15"/>
  <c r="E15" i="15"/>
  <c r="E14" i="15"/>
  <c r="K4" i="19"/>
  <c r="L4" i="19" s="1"/>
  <c r="M4" i="19" s="1"/>
  <c r="K2" i="19"/>
  <c r="L2" i="19" s="1"/>
  <c r="M2" i="19" s="1"/>
  <c r="K5" i="19"/>
  <c r="L5" i="19" s="1"/>
  <c r="M5" i="19" s="1"/>
  <c r="I6" i="19"/>
  <c r="K16" i="19"/>
  <c r="L16" i="19" s="1"/>
  <c r="M16" i="19" s="1"/>
  <c r="K24" i="19"/>
  <c r="L24" i="19" s="1"/>
  <c r="M24" i="19" s="1"/>
  <c r="K32" i="19"/>
  <c r="L32" i="19" s="1"/>
  <c r="M32" i="19" s="1"/>
  <c r="K40" i="19"/>
  <c r="L40" i="19" s="1"/>
  <c r="M40" i="19" s="1"/>
  <c r="K9" i="19"/>
  <c r="L9" i="19" s="1"/>
  <c r="M9" i="19" s="1"/>
  <c r="K18" i="19"/>
  <c r="L18" i="19" s="1"/>
  <c r="M18" i="19" s="1"/>
  <c r="K26" i="19"/>
  <c r="L26" i="19" s="1"/>
  <c r="M26" i="19" s="1"/>
  <c r="K34" i="19"/>
  <c r="L34" i="19" s="1"/>
  <c r="M34" i="19" s="1"/>
  <c r="I34" i="19" s="1"/>
  <c r="K7" i="19"/>
  <c r="L7" i="19" s="1"/>
  <c r="M7" i="19" s="1"/>
  <c r="I8" i="19"/>
  <c r="M12" i="19"/>
  <c r="I12" i="19" s="1"/>
  <c r="K14" i="19"/>
  <c r="L14" i="19" s="1"/>
  <c r="M14" i="19" s="1"/>
  <c r="K22" i="19"/>
  <c r="L22" i="19" s="1"/>
  <c r="M22" i="19" s="1"/>
  <c r="K30" i="19"/>
  <c r="L30" i="19" s="1"/>
  <c r="M30" i="19" s="1"/>
  <c r="K38" i="19"/>
  <c r="L38" i="19" s="1"/>
  <c r="M38" i="19" s="1"/>
  <c r="K3" i="19"/>
  <c r="L3" i="19" s="1"/>
  <c r="M3" i="19" s="1"/>
  <c r="K10" i="19"/>
  <c r="L10" i="19" s="1"/>
  <c r="M10" i="19" s="1"/>
  <c r="K20" i="19"/>
  <c r="L20" i="19" s="1"/>
  <c r="M20" i="19" s="1"/>
  <c r="K28" i="19"/>
  <c r="L28" i="19" s="1"/>
  <c r="M28" i="19" s="1"/>
  <c r="K36" i="19"/>
  <c r="L36" i="19" s="1"/>
  <c r="M36" i="19" s="1"/>
  <c r="I11" i="19"/>
  <c r="K13" i="19"/>
  <c r="L13" i="19" s="1"/>
  <c r="M13" i="19" s="1"/>
  <c r="K15" i="19"/>
  <c r="L15" i="19" s="1"/>
  <c r="M15" i="19" s="1"/>
  <c r="K17" i="19"/>
  <c r="L17" i="19" s="1"/>
  <c r="M17" i="19" s="1"/>
  <c r="K19" i="19"/>
  <c r="L19" i="19" s="1"/>
  <c r="M19" i="19" s="1"/>
  <c r="K21" i="19"/>
  <c r="L21" i="19" s="1"/>
  <c r="M21" i="19" s="1"/>
  <c r="K23" i="19"/>
  <c r="L23" i="19" s="1"/>
  <c r="M23" i="19" s="1"/>
  <c r="K25" i="19"/>
  <c r="L25" i="19" s="1"/>
  <c r="M25" i="19" s="1"/>
  <c r="K27" i="19"/>
  <c r="L27" i="19" s="1"/>
  <c r="M27" i="19" s="1"/>
  <c r="K29" i="19"/>
  <c r="L29" i="19" s="1"/>
  <c r="M29" i="19" s="1"/>
  <c r="K31" i="19"/>
  <c r="L31" i="19" s="1"/>
  <c r="M31" i="19" s="1"/>
  <c r="K33" i="19"/>
  <c r="L33" i="19" s="1"/>
  <c r="M33" i="19" s="1"/>
  <c r="K35" i="19"/>
  <c r="L35" i="19" s="1"/>
  <c r="M35" i="19" s="1"/>
  <c r="K37" i="19"/>
  <c r="L37" i="19" s="1"/>
  <c r="M37" i="19" s="1"/>
  <c r="K39" i="19"/>
  <c r="L39" i="19" s="1"/>
  <c r="M39" i="19" s="1"/>
  <c r="K41" i="19"/>
  <c r="L41" i="19" s="1"/>
  <c r="M41" i="19" s="1"/>
  <c r="G40" i="17"/>
  <c r="F11" i="20" l="1"/>
  <c r="F3" i="20"/>
  <c r="F8" i="20"/>
  <c r="F7" i="20"/>
  <c r="F4" i="20"/>
  <c r="F50" i="18"/>
  <c r="F46" i="18"/>
  <c r="F45" i="18"/>
  <c r="F43" i="18"/>
  <c r="F48" i="17"/>
  <c r="F50" i="17"/>
  <c r="F41" i="17"/>
  <c r="F42" i="17"/>
  <c r="F45" i="17"/>
  <c r="F46" i="17"/>
  <c r="I10" i="19"/>
  <c r="I20" i="19"/>
  <c r="I14" i="19"/>
  <c r="I32" i="19"/>
  <c r="I13" i="19"/>
  <c r="I4" i="19"/>
  <c r="I36" i="19"/>
  <c r="I2" i="19"/>
  <c r="I17" i="19"/>
  <c r="I9" i="19"/>
  <c r="I30" i="19"/>
  <c r="I18" i="19"/>
  <c r="I16" i="19"/>
  <c r="I25" i="19"/>
  <c r="I38" i="19"/>
  <c r="I19" i="19"/>
  <c r="I39" i="19"/>
  <c r="I26" i="19"/>
  <c r="I40" i="19"/>
  <c r="I21" i="19"/>
  <c r="I33" i="19"/>
  <c r="I27" i="19"/>
  <c r="I15" i="19"/>
  <c r="I29" i="19"/>
  <c r="I31" i="19"/>
  <c r="I41" i="19"/>
  <c r="I28" i="19"/>
  <c r="I3" i="19"/>
  <c r="I35" i="19"/>
  <c r="I22" i="19"/>
  <c r="I7" i="19"/>
  <c r="I23" i="19"/>
  <c r="I37" i="19"/>
  <c r="I24" i="19"/>
  <c r="I5" i="19"/>
  <c r="H40" i="17"/>
  <c r="I40" i="17" s="1"/>
  <c r="J40" i="17" s="1"/>
  <c r="E41" i="18"/>
  <c r="G41" i="18" s="1"/>
  <c r="G39" i="17"/>
  <c r="G38" i="17"/>
  <c r="H38" i="17" s="1"/>
  <c r="I38" i="17" s="1"/>
  <c r="G37" i="17"/>
  <c r="H37" i="17" s="1"/>
  <c r="I37" i="17" s="1"/>
  <c r="J37" i="17" s="1"/>
  <c r="G36" i="17"/>
  <c r="H36" i="17" s="1"/>
  <c r="G35" i="17"/>
  <c r="F40" i="17" l="1"/>
  <c r="H41" i="18"/>
  <c r="I41" i="18" s="1"/>
  <c r="J41" i="18" s="1"/>
  <c r="H39" i="17"/>
  <c r="I39" i="17" s="1"/>
  <c r="J39" i="17" s="1"/>
  <c r="J38" i="17"/>
  <c r="F38" i="17" s="1"/>
  <c r="F37" i="17"/>
  <c r="I36" i="17"/>
  <c r="J36" i="17" s="1"/>
  <c r="H35" i="17"/>
  <c r="I35" i="17" s="1"/>
  <c r="J35" i="17" s="1"/>
  <c r="E40" i="18"/>
  <c r="G40" i="18" s="1"/>
  <c r="G34" i="17"/>
  <c r="H34" i="17" s="1"/>
  <c r="G33" i="17"/>
  <c r="H33" i="17" s="1"/>
  <c r="I33" i="17" s="1"/>
  <c r="J33" i="17" s="1"/>
  <c r="G32" i="17"/>
  <c r="H32" i="17" s="1"/>
  <c r="G31" i="17"/>
  <c r="H31" i="17" s="1"/>
  <c r="I31" i="17" s="1"/>
  <c r="J31" i="17" s="1"/>
  <c r="F36" i="17" l="1"/>
  <c r="F41" i="18"/>
  <c r="F39" i="17"/>
  <c r="F35" i="17"/>
  <c r="H40" i="18"/>
  <c r="I40" i="18" s="1"/>
  <c r="J40" i="18" s="1"/>
  <c r="I34" i="17"/>
  <c r="J34" i="17" s="1"/>
  <c r="F33" i="17"/>
  <c r="I32" i="17"/>
  <c r="J32" i="17" s="1"/>
  <c r="F31" i="17"/>
  <c r="G30" i="17"/>
  <c r="G29" i="17"/>
  <c r="G28" i="17"/>
  <c r="H28" i="17" s="1"/>
  <c r="F40" i="18" l="1"/>
  <c r="F34" i="17"/>
  <c r="F32" i="17"/>
  <c r="H30" i="17"/>
  <c r="I30" i="17" s="1"/>
  <c r="J30" i="17" s="1"/>
  <c r="H29" i="17"/>
  <c r="I29" i="17" s="1"/>
  <c r="J29" i="17" s="1"/>
  <c r="I28" i="17"/>
  <c r="J28" i="17" s="1"/>
  <c r="G27" i="17"/>
  <c r="H27" i="17" s="1"/>
  <c r="F30" i="17" l="1"/>
  <c r="F29" i="17"/>
  <c r="F28" i="17"/>
  <c r="I27" i="17"/>
  <c r="J27" i="17" s="1"/>
  <c r="G26" i="17"/>
  <c r="G25" i="17"/>
  <c r="H25" i="17" s="1"/>
  <c r="G24" i="17"/>
  <c r="E39" i="18"/>
  <c r="G39" i="18" s="1"/>
  <c r="G23" i="17"/>
  <c r="H23" i="17" s="1"/>
  <c r="F27" i="17" l="1"/>
  <c r="H26" i="17"/>
  <c r="I26" i="17" s="1"/>
  <c r="J26" i="17" s="1"/>
  <c r="I25" i="17"/>
  <c r="J25" i="17" s="1"/>
  <c r="H24" i="17"/>
  <c r="I24" i="17" s="1"/>
  <c r="J24" i="17" s="1"/>
  <c r="H39" i="18"/>
  <c r="I39" i="18" s="1"/>
  <c r="J39" i="18" s="1"/>
  <c r="I23" i="17"/>
  <c r="J23" i="17" s="1"/>
  <c r="G22" i="17"/>
  <c r="H22" i="17" s="1"/>
  <c r="I22" i="17" s="1"/>
  <c r="J22" i="17" s="1"/>
  <c r="G21" i="17"/>
  <c r="H21" i="17" s="1"/>
  <c r="I21" i="17" s="1"/>
  <c r="J21" i="17" s="1"/>
  <c r="F26" i="17" l="1"/>
  <c r="F25" i="17"/>
  <c r="F24" i="17"/>
  <c r="F39" i="18"/>
  <c r="F23" i="17"/>
  <c r="F22" i="17"/>
  <c r="F21" i="17"/>
  <c r="G20" i="17"/>
  <c r="H20" i="17" s="1"/>
  <c r="I20" i="17" s="1"/>
  <c r="G19" i="17"/>
  <c r="H19" i="17" s="1"/>
  <c r="G18" i="17"/>
  <c r="H18" i="17" s="1"/>
  <c r="I18" i="17" s="1"/>
  <c r="G17" i="17"/>
  <c r="G16" i="17"/>
  <c r="H16" i="17" s="1"/>
  <c r="I16" i="17" s="1"/>
  <c r="J16" i="17" s="1"/>
  <c r="J20" i="17" l="1"/>
  <c r="F20" i="17" s="1"/>
  <c r="I19" i="17"/>
  <c r="J19" i="17" s="1"/>
  <c r="J18" i="17"/>
  <c r="F18" i="17" s="1"/>
  <c r="F16" i="17"/>
  <c r="H17" i="17"/>
  <c r="I17" i="17" s="1"/>
  <c r="J17" i="17" s="1"/>
  <c r="E38" i="18"/>
  <c r="G38" i="18" s="1"/>
  <c r="E37" i="18"/>
  <c r="G37" i="18" s="1"/>
  <c r="H37" i="18" s="1"/>
  <c r="I37" i="18" s="1"/>
  <c r="J37" i="18" s="1"/>
  <c r="G15" i="17"/>
  <c r="G12" i="17"/>
  <c r="G11" i="17"/>
  <c r="H11" i="17" s="1"/>
  <c r="G10" i="17"/>
  <c r="G9" i="17"/>
  <c r="H9" i="17" s="1"/>
  <c r="G8" i="17"/>
  <c r="G7" i="17"/>
  <c r="H7" i="17" s="1"/>
  <c r="G6" i="17"/>
  <c r="G5" i="17"/>
  <c r="H5" i="17" s="1"/>
  <c r="I5" i="17" s="1"/>
  <c r="J5" i="17" s="1"/>
  <c r="G4" i="17"/>
  <c r="H4" i="17" s="1"/>
  <c r="G14" i="17"/>
  <c r="H14" i="17" s="1"/>
  <c r="I14" i="17" s="1"/>
  <c r="J14" i="17" s="1"/>
  <c r="G13" i="17"/>
  <c r="H13" i="17" s="1"/>
  <c r="I13" i="17" s="1"/>
  <c r="J13" i="17" s="1"/>
  <c r="F19" i="17" l="1"/>
  <c r="F17" i="17"/>
  <c r="H38" i="18"/>
  <c r="I38" i="18" s="1"/>
  <c r="J38" i="18" s="1"/>
  <c r="F37" i="18"/>
  <c r="H15" i="17"/>
  <c r="I15" i="17" s="1"/>
  <c r="J15" i="17" s="1"/>
  <c r="H12" i="17"/>
  <c r="I12" i="17" s="1"/>
  <c r="J12" i="17" s="1"/>
  <c r="I11" i="17"/>
  <c r="J11" i="17" s="1"/>
  <c r="H10" i="17"/>
  <c r="I10" i="17" s="1"/>
  <c r="J10" i="17" s="1"/>
  <c r="I9" i="17"/>
  <c r="J9" i="17" s="1"/>
  <c r="H8" i="17"/>
  <c r="I8" i="17" s="1"/>
  <c r="J8" i="17" s="1"/>
  <c r="I7" i="17"/>
  <c r="J7" i="17" s="1"/>
  <c r="H6" i="17"/>
  <c r="I6" i="17" s="1"/>
  <c r="J6" i="17" s="1"/>
  <c r="F5" i="17"/>
  <c r="I4" i="17"/>
  <c r="J4" i="17" s="1"/>
  <c r="F14" i="17"/>
  <c r="F13" i="17"/>
  <c r="G13" i="15"/>
  <c r="H13" i="15"/>
  <c r="G14" i="15"/>
  <c r="H14" i="15"/>
  <c r="G15" i="15"/>
  <c r="H15" i="15"/>
  <c r="G16" i="15"/>
  <c r="H16" i="15"/>
  <c r="G17" i="15"/>
  <c r="H17" i="15"/>
  <c r="G18" i="15"/>
  <c r="H18" i="15"/>
  <c r="G19" i="15"/>
  <c r="H19" i="15"/>
  <c r="G20" i="15"/>
  <c r="H20" i="15"/>
  <c r="G21" i="15"/>
  <c r="H21" i="15"/>
  <c r="G22" i="15"/>
  <c r="H22" i="15"/>
  <c r="G23" i="15"/>
  <c r="H23" i="15"/>
  <c r="H12" i="15"/>
  <c r="G12" i="15"/>
  <c r="S2" i="18"/>
  <c r="C12" i="15" s="1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2" i="18"/>
  <c r="N13" i="15" l="1"/>
  <c r="F38" i="18"/>
  <c r="F15" i="17"/>
  <c r="F12" i="17"/>
  <c r="F11" i="17"/>
  <c r="F10" i="17"/>
  <c r="F9" i="17"/>
  <c r="F8" i="17"/>
  <c r="F7" i="17"/>
  <c r="F6" i="17"/>
  <c r="F4" i="17"/>
  <c r="N15" i="15"/>
  <c r="N19" i="15"/>
  <c r="N20" i="15"/>
  <c r="N21" i="15"/>
  <c r="N17" i="15"/>
  <c r="N23" i="15"/>
  <c r="N14" i="15"/>
  <c r="N16" i="15"/>
  <c r="N18" i="15"/>
  <c r="N22" i="15"/>
  <c r="G36" i="18"/>
  <c r="H36" i="18" s="1"/>
  <c r="I36" i="18" s="1"/>
  <c r="J36" i="18" s="1"/>
  <c r="F36" i="18" l="1"/>
  <c r="G2" i="17" l="1"/>
  <c r="H2" i="17" s="1"/>
  <c r="I2" i="17" s="1"/>
  <c r="J2" i="17" s="1"/>
  <c r="G3" i="17"/>
  <c r="H3" i="17" s="1"/>
  <c r="I3" i="17" s="1"/>
  <c r="J3" i="17" s="1"/>
  <c r="G19" i="18"/>
  <c r="H19" i="18" s="1"/>
  <c r="I19" i="18" s="1"/>
  <c r="J19" i="18" s="1"/>
  <c r="G20" i="18"/>
  <c r="H20" i="18" s="1"/>
  <c r="I20" i="18" s="1"/>
  <c r="J20" i="18" s="1"/>
  <c r="G21" i="18"/>
  <c r="H21" i="18" s="1"/>
  <c r="I21" i="18" s="1"/>
  <c r="G22" i="18"/>
  <c r="G23" i="18"/>
  <c r="H23" i="18" s="1"/>
  <c r="I23" i="18" s="1"/>
  <c r="J23" i="18" s="1"/>
  <c r="G24" i="18"/>
  <c r="H24" i="18" s="1"/>
  <c r="I24" i="18" s="1"/>
  <c r="G25" i="18"/>
  <c r="G26" i="18"/>
  <c r="H26" i="18" s="1"/>
  <c r="I26" i="18" s="1"/>
  <c r="J26" i="18" s="1"/>
  <c r="G27" i="18"/>
  <c r="H27" i="18" s="1"/>
  <c r="I27" i="18" s="1"/>
  <c r="G28" i="18"/>
  <c r="G29" i="18"/>
  <c r="H29" i="18" s="1"/>
  <c r="I29" i="18" s="1"/>
  <c r="J29" i="18" s="1"/>
  <c r="G30" i="18"/>
  <c r="H30" i="18" s="1"/>
  <c r="I30" i="18" s="1"/>
  <c r="J30" i="18" s="1"/>
  <c r="G31" i="18"/>
  <c r="H31" i="18" s="1"/>
  <c r="I31" i="18" s="1"/>
  <c r="G32" i="18"/>
  <c r="G33" i="18"/>
  <c r="H33" i="18" s="1"/>
  <c r="I33" i="18" s="1"/>
  <c r="J33" i="18" s="1"/>
  <c r="G34" i="18"/>
  <c r="H34" i="18" s="1"/>
  <c r="I34" i="18" s="1"/>
  <c r="G35" i="18"/>
  <c r="J31" i="18" l="1"/>
  <c r="F31" i="18" s="1"/>
  <c r="J24" i="18"/>
  <c r="F24" i="18" s="1"/>
  <c r="J21" i="18"/>
  <c r="F21" i="18" s="1"/>
  <c r="J34" i="18"/>
  <c r="F34" i="18" s="1"/>
  <c r="J27" i="18"/>
  <c r="F27" i="18" s="1"/>
  <c r="H35" i="18"/>
  <c r="I35" i="18" s="1"/>
  <c r="J35" i="18" s="1"/>
  <c r="F33" i="18"/>
  <c r="H32" i="18"/>
  <c r="I32" i="18" s="1"/>
  <c r="J32" i="18" s="1"/>
  <c r="F30" i="18"/>
  <c r="H28" i="18"/>
  <c r="I28" i="18" s="1"/>
  <c r="J28" i="18" s="1"/>
  <c r="H25" i="18"/>
  <c r="I25" i="18" s="1"/>
  <c r="J25" i="18" s="1"/>
  <c r="F23" i="18"/>
  <c r="H22" i="18"/>
  <c r="I22" i="18" s="1"/>
  <c r="J22" i="18" s="1"/>
  <c r="F20" i="18"/>
  <c r="F29" i="18"/>
  <c r="F26" i="18"/>
  <c r="F19" i="18"/>
  <c r="F28" i="18" l="1"/>
  <c r="F25" i="18"/>
  <c r="F32" i="18"/>
  <c r="F35" i="18"/>
  <c r="F22" i="18"/>
  <c r="S10" i="18" l="1"/>
  <c r="C20" i="15" s="1"/>
  <c r="G18" i="18"/>
  <c r="G17" i="18"/>
  <c r="H18" i="18" l="1"/>
  <c r="H17" i="18"/>
  <c r="G16" i="18"/>
  <c r="G15" i="18"/>
  <c r="G14" i="18"/>
  <c r="G13" i="18"/>
  <c r="G12" i="18"/>
  <c r="G11" i="18"/>
  <c r="H11" i="18" s="1"/>
  <c r="G10" i="18"/>
  <c r="G9" i="18"/>
  <c r="G8" i="18"/>
  <c r="G7" i="18"/>
  <c r="G6" i="18"/>
  <c r="G4" i="18"/>
  <c r="I17" i="18" l="1"/>
  <c r="J17" i="18" s="1"/>
  <c r="I11" i="18"/>
  <c r="J11" i="18" s="1"/>
  <c r="I18" i="18"/>
  <c r="J18" i="18" s="1"/>
  <c r="H16" i="18"/>
  <c r="H15" i="18"/>
  <c r="H14" i="18"/>
  <c r="H13" i="18"/>
  <c r="H12" i="18"/>
  <c r="H10" i="18"/>
  <c r="H9" i="18"/>
  <c r="I9" i="18" s="1"/>
  <c r="J9" i="18" s="1"/>
  <c r="H8" i="18"/>
  <c r="H7" i="18"/>
  <c r="I7" i="18" s="1"/>
  <c r="J7" i="18" s="1"/>
  <c r="H6" i="18"/>
  <c r="H4" i="18"/>
  <c r="I4" i="18" l="1"/>
  <c r="J4" i="18" s="1"/>
  <c r="I14" i="18"/>
  <c r="J14" i="18" s="1"/>
  <c r="I10" i="18"/>
  <c r="J10" i="18" s="1"/>
  <c r="I12" i="18"/>
  <c r="J12" i="18" s="1"/>
  <c r="F11" i="18"/>
  <c r="I6" i="18"/>
  <c r="J6" i="18" s="1"/>
  <c r="I15" i="18"/>
  <c r="J15" i="18" s="1"/>
  <c r="F18" i="18"/>
  <c r="I8" i="18"/>
  <c r="J8" i="18" s="1"/>
  <c r="I13" i="18"/>
  <c r="J13" i="18" s="1"/>
  <c r="F17" i="18"/>
  <c r="F9" i="18"/>
  <c r="F7" i="18"/>
  <c r="I16" i="18"/>
  <c r="J16" i="18" s="1"/>
  <c r="F8" i="18" l="1"/>
  <c r="F13" i="18"/>
  <c r="F16" i="18"/>
  <c r="F6" i="18"/>
  <c r="F12" i="18"/>
  <c r="F14" i="18"/>
  <c r="F15" i="18"/>
  <c r="F10" i="18"/>
  <c r="F4" i="18"/>
  <c r="F2" i="17" l="1"/>
  <c r="F3" i="17"/>
  <c r="S13" i="18"/>
  <c r="C23" i="15" s="1"/>
  <c r="S12" i="18"/>
  <c r="C22" i="15" s="1"/>
  <c r="B23" i="15"/>
  <c r="B22" i="15"/>
  <c r="S11" i="18"/>
  <c r="C21" i="15" s="1"/>
  <c r="S9" i="18"/>
  <c r="C19" i="15" s="1"/>
  <c r="S8" i="18"/>
  <c r="C18" i="15" s="1"/>
  <c r="S7" i="18"/>
  <c r="C17" i="15" s="1"/>
  <c r="S6" i="18"/>
  <c r="C16" i="15" s="1"/>
  <c r="G5" i="18"/>
  <c r="S5" i="18"/>
  <c r="C15" i="15" s="1"/>
  <c r="C14" i="15"/>
  <c r="S3" i="18"/>
  <c r="C13" i="15" s="1"/>
  <c r="G3" i="18"/>
  <c r="G2" i="18"/>
  <c r="H2" i="18" s="1"/>
  <c r="B21" i="15"/>
  <c r="B20" i="15"/>
  <c r="F20" i="15" s="1"/>
  <c r="B19" i="15"/>
  <c r="S8" i="17"/>
  <c r="B18" i="15" s="1"/>
  <c r="B17" i="15"/>
  <c r="S6" i="17"/>
  <c r="B16" i="15" s="1"/>
  <c r="S5" i="17"/>
  <c r="B15" i="15" s="1"/>
  <c r="S4" i="17"/>
  <c r="B14" i="15" s="1"/>
  <c r="S3" i="17"/>
  <c r="B13" i="15" s="1"/>
  <c r="B12" i="15"/>
  <c r="F14" i="15" l="1"/>
  <c r="F19" i="15"/>
  <c r="F22" i="15"/>
  <c r="F13" i="15"/>
  <c r="F16" i="15"/>
  <c r="F21" i="15"/>
  <c r="F23" i="15"/>
  <c r="F17" i="15"/>
  <c r="F15" i="15"/>
  <c r="F18" i="15"/>
  <c r="H5" i="18"/>
  <c r="I5" i="18" s="1"/>
  <c r="J5" i="18" s="1"/>
  <c r="I2" i="18"/>
  <c r="J2" i="18" s="1"/>
  <c r="H3" i="18"/>
  <c r="I3" i="18" s="1"/>
  <c r="J3" i="18" s="1"/>
  <c r="F5" i="18" l="1"/>
  <c r="F3" i="18"/>
  <c r="F2" i="18"/>
  <c r="F12" i="15" l="1"/>
  <c r="N12" i="15"/>
  <c r="I140" i="6"/>
  <c r="I139" i="6"/>
  <c r="J139" i="6" s="1"/>
  <c r="K139" i="6" s="1"/>
  <c r="L139" i="6" s="1"/>
  <c r="I108" i="6"/>
  <c r="I107" i="6"/>
  <c r="I157" i="6"/>
  <c r="I156" i="6"/>
  <c r="J156" i="6" s="1"/>
  <c r="I155" i="6"/>
  <c r="J155" i="6" s="1"/>
  <c r="K155" i="6" s="1"/>
  <c r="L155" i="6" s="1"/>
  <c r="I154" i="6"/>
  <c r="J154" i="6" s="1"/>
  <c r="K154" i="6" s="1"/>
  <c r="L154" i="6" s="1"/>
  <c r="H154" i="6" s="1"/>
  <c r="I153" i="6"/>
  <c r="I152" i="6"/>
  <c r="J152" i="6" s="1"/>
  <c r="I151" i="6"/>
  <c r="J151" i="6" s="1"/>
  <c r="K151" i="6" s="1"/>
  <c r="L151" i="6" s="1"/>
  <c r="H96" i="6"/>
  <c r="H97" i="6"/>
  <c r="H158" i="6"/>
  <c r="H159" i="6"/>
  <c r="I138" i="6"/>
  <c r="J138" i="6" s="1"/>
  <c r="K138" i="6" s="1"/>
  <c r="L138" i="6" s="1"/>
  <c r="I137" i="6"/>
  <c r="J137" i="6" s="1"/>
  <c r="K137" i="6" s="1"/>
  <c r="L137" i="6" s="1"/>
  <c r="I117" i="6"/>
  <c r="I118" i="6"/>
  <c r="J118" i="6" s="1"/>
  <c r="K118" i="6" s="1"/>
  <c r="L118" i="6" s="1"/>
  <c r="M118" i="6" s="1"/>
  <c r="N118" i="6" s="1"/>
  <c r="O118" i="6" s="1"/>
  <c r="P118" i="6" s="1"/>
  <c r="I119" i="6"/>
  <c r="I120" i="6"/>
  <c r="J120" i="6" s="1"/>
  <c r="K120" i="6" s="1"/>
  <c r="L120" i="6" s="1"/>
  <c r="M120" i="6" s="1"/>
  <c r="N120" i="6" s="1"/>
  <c r="O120" i="6" s="1"/>
  <c r="P120" i="6" s="1"/>
  <c r="I105" i="6"/>
  <c r="J105" i="6" s="1"/>
  <c r="K105" i="6" s="1"/>
  <c r="L105" i="6" s="1"/>
  <c r="I106" i="6"/>
  <c r="J106" i="6" s="1"/>
  <c r="K106" i="6" s="1"/>
  <c r="L106" i="6" s="1"/>
  <c r="I150" i="6"/>
  <c r="J150" i="6" s="1"/>
  <c r="K150" i="6" s="1"/>
  <c r="L150" i="6" s="1"/>
  <c r="I149" i="6"/>
  <c r="J149" i="6" s="1"/>
  <c r="K149" i="6" s="1"/>
  <c r="L149" i="6" s="1"/>
  <c r="I148" i="6"/>
  <c r="J148" i="6" s="1"/>
  <c r="K148" i="6" s="1"/>
  <c r="L148" i="6" s="1"/>
  <c r="I147" i="6"/>
  <c r="J147" i="6" s="1"/>
  <c r="K147" i="6" s="1"/>
  <c r="L147" i="6" s="1"/>
  <c r="I146" i="6"/>
  <c r="J146" i="6" s="1"/>
  <c r="K146" i="6" s="1"/>
  <c r="L146" i="6" s="1"/>
  <c r="I145" i="6"/>
  <c r="J145" i="6" s="1"/>
  <c r="K145" i="6" s="1"/>
  <c r="L145" i="6" s="1"/>
  <c r="I144" i="6"/>
  <c r="J144" i="6" s="1"/>
  <c r="K144" i="6" s="1"/>
  <c r="L144" i="6" s="1"/>
  <c r="I143" i="6"/>
  <c r="J143" i="6" s="1"/>
  <c r="K143" i="6" s="1"/>
  <c r="L143" i="6" s="1"/>
  <c r="I142" i="6"/>
  <c r="J142" i="6" s="1"/>
  <c r="K142" i="6" s="1"/>
  <c r="L142" i="6" s="1"/>
  <c r="I141" i="6"/>
  <c r="J141" i="6" s="1"/>
  <c r="K141" i="6" s="1"/>
  <c r="L141" i="6" s="1"/>
  <c r="I136" i="6"/>
  <c r="J136" i="6" s="1"/>
  <c r="K136" i="6" s="1"/>
  <c r="L136" i="6" s="1"/>
  <c r="I135" i="6"/>
  <c r="J135" i="6" s="1"/>
  <c r="K135" i="6" s="1"/>
  <c r="L135" i="6" s="1"/>
  <c r="I134" i="6"/>
  <c r="J134" i="6" s="1"/>
  <c r="K134" i="6" s="1"/>
  <c r="L134" i="6" s="1"/>
  <c r="I133" i="6"/>
  <c r="J133" i="6" s="1"/>
  <c r="K133" i="6" s="1"/>
  <c r="L133" i="6" s="1"/>
  <c r="I132" i="6"/>
  <c r="J132" i="6" s="1"/>
  <c r="K132" i="6" s="1"/>
  <c r="L132" i="6" s="1"/>
  <c r="I131" i="6"/>
  <c r="J131" i="6" s="1"/>
  <c r="K131" i="6" s="1"/>
  <c r="L131" i="6" s="1"/>
  <c r="I130" i="6"/>
  <c r="J130" i="6" s="1"/>
  <c r="K130" i="6" s="1"/>
  <c r="L130" i="6" s="1"/>
  <c r="I129" i="6"/>
  <c r="J129" i="6" s="1"/>
  <c r="K129" i="6" s="1"/>
  <c r="L129" i="6" s="1"/>
  <c r="I128" i="6"/>
  <c r="J128" i="6" s="1"/>
  <c r="K128" i="6" s="1"/>
  <c r="L128" i="6" s="1"/>
  <c r="I127" i="6"/>
  <c r="J127" i="6" s="1"/>
  <c r="K127" i="6" s="1"/>
  <c r="L127" i="6" s="1"/>
  <c r="I126" i="6"/>
  <c r="J126" i="6" s="1"/>
  <c r="K126" i="6" s="1"/>
  <c r="L126" i="6" s="1"/>
  <c r="I125" i="6"/>
  <c r="J125" i="6" s="1"/>
  <c r="K125" i="6" s="1"/>
  <c r="L125" i="6" s="1"/>
  <c r="I124" i="6"/>
  <c r="J124" i="6" s="1"/>
  <c r="K124" i="6" s="1"/>
  <c r="L124" i="6" s="1"/>
  <c r="I123" i="6"/>
  <c r="J123" i="6" s="1"/>
  <c r="K123" i="6" s="1"/>
  <c r="L123" i="6" s="1"/>
  <c r="I122" i="6"/>
  <c r="J122" i="6" s="1"/>
  <c r="K122" i="6" s="1"/>
  <c r="L122" i="6" s="1"/>
  <c r="I121" i="6"/>
  <c r="J121" i="6" s="1"/>
  <c r="K121" i="6" s="1"/>
  <c r="L121" i="6" s="1"/>
  <c r="I116" i="6"/>
  <c r="J116" i="6" s="1"/>
  <c r="K116" i="6" s="1"/>
  <c r="L116" i="6" s="1"/>
  <c r="M116" i="6" s="1"/>
  <c r="N116" i="6" s="1"/>
  <c r="O116" i="6" s="1"/>
  <c r="P116" i="6" s="1"/>
  <c r="I115" i="6"/>
  <c r="J115" i="6" s="1"/>
  <c r="K115" i="6" s="1"/>
  <c r="L115" i="6" s="1"/>
  <c r="M115" i="6" s="1"/>
  <c r="N115" i="6" s="1"/>
  <c r="O115" i="6" s="1"/>
  <c r="P115" i="6" s="1"/>
  <c r="I114" i="6"/>
  <c r="J114" i="6" s="1"/>
  <c r="K114" i="6" s="1"/>
  <c r="L114" i="6" s="1"/>
  <c r="M114" i="6" s="1"/>
  <c r="N114" i="6" s="1"/>
  <c r="O114" i="6" s="1"/>
  <c r="P114" i="6" s="1"/>
  <c r="I113" i="6"/>
  <c r="J113" i="6" s="1"/>
  <c r="K113" i="6" s="1"/>
  <c r="L113" i="6" s="1"/>
  <c r="M113" i="6" s="1"/>
  <c r="N113" i="6" s="1"/>
  <c r="O113" i="6" s="1"/>
  <c r="P113" i="6" s="1"/>
  <c r="I112" i="6"/>
  <c r="J112" i="6" s="1"/>
  <c r="K112" i="6" s="1"/>
  <c r="L112" i="6" s="1"/>
  <c r="M112" i="6" s="1"/>
  <c r="N112" i="6" s="1"/>
  <c r="O112" i="6" s="1"/>
  <c r="P112" i="6" s="1"/>
  <c r="I111" i="6"/>
  <c r="J111" i="6" s="1"/>
  <c r="K111" i="6" s="1"/>
  <c r="L111" i="6" s="1"/>
  <c r="M111" i="6" s="1"/>
  <c r="N111" i="6" s="1"/>
  <c r="O111" i="6" s="1"/>
  <c r="P111" i="6" s="1"/>
  <c r="I110" i="6"/>
  <c r="J110" i="6" s="1"/>
  <c r="K110" i="6" s="1"/>
  <c r="L110" i="6" s="1"/>
  <c r="M110" i="6" s="1"/>
  <c r="N110" i="6" s="1"/>
  <c r="O110" i="6" s="1"/>
  <c r="P110" i="6" s="1"/>
  <c r="I109" i="6"/>
  <c r="J109" i="6" s="1"/>
  <c r="K109" i="6" s="1"/>
  <c r="L109" i="6" s="1"/>
  <c r="M109" i="6" s="1"/>
  <c r="N109" i="6" s="1"/>
  <c r="O109" i="6" s="1"/>
  <c r="P109" i="6" s="1"/>
  <c r="I104" i="6"/>
  <c r="J104" i="6" s="1"/>
  <c r="K104" i="6" s="1"/>
  <c r="L104" i="6" s="1"/>
  <c r="I103" i="6"/>
  <c r="J103" i="6" s="1"/>
  <c r="K103" i="6" s="1"/>
  <c r="L103" i="6" s="1"/>
  <c r="I102" i="6"/>
  <c r="J102" i="6" s="1"/>
  <c r="K102" i="6" s="1"/>
  <c r="L102" i="6" s="1"/>
  <c r="I101" i="6"/>
  <c r="J101" i="6" s="1"/>
  <c r="K101" i="6" s="1"/>
  <c r="L101" i="6" s="1"/>
  <c r="I100" i="6"/>
  <c r="J100" i="6" s="1"/>
  <c r="K100" i="6" s="1"/>
  <c r="L100" i="6" s="1"/>
  <c r="I99" i="6"/>
  <c r="J99" i="6" s="1"/>
  <c r="K99" i="6" s="1"/>
  <c r="L99" i="6" s="1"/>
  <c r="I98" i="6"/>
  <c r="J98" i="6" s="1"/>
  <c r="K98" i="6" s="1"/>
  <c r="L98" i="6" s="1"/>
  <c r="I86" i="6"/>
  <c r="J86" i="6" s="1"/>
  <c r="K86" i="6" s="1"/>
  <c r="L86" i="6" s="1"/>
  <c r="I87" i="6"/>
  <c r="J87" i="6" s="1"/>
  <c r="K87" i="6" s="1"/>
  <c r="L87" i="6" s="1"/>
  <c r="I88" i="6"/>
  <c r="J88" i="6" s="1"/>
  <c r="K88" i="6" s="1"/>
  <c r="L88" i="6" s="1"/>
  <c r="I89" i="6"/>
  <c r="J89" i="6" s="1"/>
  <c r="K89" i="6" s="1"/>
  <c r="L89" i="6" s="1"/>
  <c r="I90" i="6"/>
  <c r="J90" i="6" s="1"/>
  <c r="K90" i="6" s="1"/>
  <c r="L90" i="6" s="1"/>
  <c r="I91" i="6"/>
  <c r="J91" i="6" s="1"/>
  <c r="K91" i="6" s="1"/>
  <c r="L91" i="6" s="1"/>
  <c r="I92" i="6"/>
  <c r="J92" i="6" s="1"/>
  <c r="K92" i="6" s="1"/>
  <c r="L92" i="6" s="1"/>
  <c r="I93" i="6"/>
  <c r="J93" i="6" s="1"/>
  <c r="K93" i="6" s="1"/>
  <c r="L93" i="6" s="1"/>
  <c r="I94" i="6"/>
  <c r="J94" i="6" s="1"/>
  <c r="K94" i="6" s="1"/>
  <c r="L94" i="6" s="1"/>
  <c r="I95" i="6"/>
  <c r="J95" i="6" s="1"/>
  <c r="K95" i="6" s="1"/>
  <c r="L95" i="6" s="1"/>
  <c r="I11" i="6"/>
  <c r="J11" i="6" s="1"/>
  <c r="K11" i="6" s="1"/>
  <c r="L11" i="6" s="1"/>
  <c r="I12" i="6"/>
  <c r="J12" i="6" s="1"/>
  <c r="K12" i="6" s="1"/>
  <c r="L12" i="6" s="1"/>
  <c r="I13" i="6"/>
  <c r="J13" i="6" s="1"/>
  <c r="K13" i="6" s="1"/>
  <c r="L13" i="6" s="1"/>
  <c r="I14" i="6"/>
  <c r="J14" i="6" s="1"/>
  <c r="K14" i="6" s="1"/>
  <c r="L14" i="6" s="1"/>
  <c r="I15" i="6"/>
  <c r="J15" i="6" s="1"/>
  <c r="K15" i="6" s="1"/>
  <c r="L15" i="6" s="1"/>
  <c r="I16" i="6"/>
  <c r="J16" i="6" s="1"/>
  <c r="K16" i="6" s="1"/>
  <c r="L16" i="6" s="1"/>
  <c r="I17" i="6"/>
  <c r="J17" i="6" s="1"/>
  <c r="K17" i="6" s="1"/>
  <c r="L17" i="6" s="1"/>
  <c r="I18" i="6"/>
  <c r="J18" i="6" s="1"/>
  <c r="K18" i="6" s="1"/>
  <c r="L18" i="6" s="1"/>
  <c r="I19" i="6"/>
  <c r="J19" i="6" s="1"/>
  <c r="K19" i="6" s="1"/>
  <c r="L19" i="6" s="1"/>
  <c r="I20" i="6"/>
  <c r="J20" i="6" s="1"/>
  <c r="K20" i="6" s="1"/>
  <c r="L20" i="6" s="1"/>
  <c r="M20" i="6" s="1"/>
  <c r="N20" i="6" s="1"/>
  <c r="O20" i="6" s="1"/>
  <c r="P20" i="6" s="1"/>
  <c r="I21" i="6"/>
  <c r="J21" i="6" s="1"/>
  <c r="K21" i="6" s="1"/>
  <c r="L21" i="6" s="1"/>
  <c r="M21" i="6" s="1"/>
  <c r="N21" i="6" s="1"/>
  <c r="O21" i="6" s="1"/>
  <c r="P21" i="6" s="1"/>
  <c r="I22" i="6"/>
  <c r="J22" i="6" s="1"/>
  <c r="K22" i="6" s="1"/>
  <c r="L22" i="6" s="1"/>
  <c r="M22" i="6" s="1"/>
  <c r="N22" i="6" s="1"/>
  <c r="O22" i="6" s="1"/>
  <c r="P22" i="6" s="1"/>
  <c r="I23" i="6"/>
  <c r="J23" i="6" s="1"/>
  <c r="K23" i="6" s="1"/>
  <c r="L23" i="6" s="1"/>
  <c r="M23" i="6" s="1"/>
  <c r="N23" i="6" s="1"/>
  <c r="O23" i="6" s="1"/>
  <c r="P23" i="6" s="1"/>
  <c r="I24" i="6"/>
  <c r="J24" i="6" s="1"/>
  <c r="K24" i="6" s="1"/>
  <c r="L24" i="6" s="1"/>
  <c r="I25" i="6"/>
  <c r="J25" i="6" s="1"/>
  <c r="K25" i="6" s="1"/>
  <c r="L25" i="6" s="1"/>
  <c r="I26" i="6"/>
  <c r="J26" i="6" s="1"/>
  <c r="K26" i="6" s="1"/>
  <c r="L26" i="6" s="1"/>
  <c r="I27" i="6"/>
  <c r="J27" i="6" s="1"/>
  <c r="K27" i="6" s="1"/>
  <c r="L27" i="6" s="1"/>
  <c r="I28" i="6"/>
  <c r="J28" i="6" s="1"/>
  <c r="K28" i="6" s="1"/>
  <c r="L28" i="6" s="1"/>
  <c r="I29" i="6"/>
  <c r="J29" i="6" s="1"/>
  <c r="K29" i="6" s="1"/>
  <c r="L29" i="6" s="1"/>
  <c r="I30" i="6"/>
  <c r="J30" i="6" s="1"/>
  <c r="K30" i="6" s="1"/>
  <c r="L30" i="6" s="1"/>
  <c r="I31" i="6"/>
  <c r="J31" i="6" s="1"/>
  <c r="K31" i="6" s="1"/>
  <c r="L31" i="6" s="1"/>
  <c r="I32" i="6"/>
  <c r="J32" i="6" s="1"/>
  <c r="K32" i="6" s="1"/>
  <c r="L32" i="6" s="1"/>
  <c r="I33" i="6"/>
  <c r="J33" i="6" s="1"/>
  <c r="K33" i="6" s="1"/>
  <c r="L33" i="6" s="1"/>
  <c r="I34" i="6"/>
  <c r="J34" i="6" s="1"/>
  <c r="K34" i="6" s="1"/>
  <c r="L34" i="6" s="1"/>
  <c r="I35" i="6"/>
  <c r="J35" i="6" s="1"/>
  <c r="K35" i="6" s="1"/>
  <c r="L35" i="6" s="1"/>
  <c r="M35" i="6" s="1"/>
  <c r="N35" i="6" s="1"/>
  <c r="O35" i="6" s="1"/>
  <c r="P35" i="6" s="1"/>
  <c r="I36" i="6"/>
  <c r="J36" i="6" s="1"/>
  <c r="K36" i="6" s="1"/>
  <c r="L36" i="6" s="1"/>
  <c r="M36" i="6" s="1"/>
  <c r="N36" i="6" s="1"/>
  <c r="O36" i="6" s="1"/>
  <c r="P36" i="6" s="1"/>
  <c r="I37" i="6"/>
  <c r="J37" i="6" s="1"/>
  <c r="K37" i="6" s="1"/>
  <c r="L37" i="6" s="1"/>
  <c r="M37" i="6" s="1"/>
  <c r="N37" i="6" s="1"/>
  <c r="O37" i="6" s="1"/>
  <c r="P37" i="6" s="1"/>
  <c r="I38" i="6"/>
  <c r="J38" i="6" s="1"/>
  <c r="K38" i="6" s="1"/>
  <c r="L38" i="6" s="1"/>
  <c r="M38" i="6" s="1"/>
  <c r="N38" i="6" s="1"/>
  <c r="O38" i="6" s="1"/>
  <c r="P38" i="6" s="1"/>
  <c r="I39" i="6"/>
  <c r="J39" i="6" s="1"/>
  <c r="K39" i="6" s="1"/>
  <c r="L39" i="6" s="1"/>
  <c r="I40" i="6"/>
  <c r="J40" i="6" s="1"/>
  <c r="K40" i="6" s="1"/>
  <c r="L40" i="6" s="1"/>
  <c r="I41" i="6"/>
  <c r="J41" i="6" s="1"/>
  <c r="K41" i="6" s="1"/>
  <c r="L41" i="6" s="1"/>
  <c r="I42" i="6"/>
  <c r="J42" i="6" s="1"/>
  <c r="K42" i="6" s="1"/>
  <c r="L42" i="6" s="1"/>
  <c r="I43" i="6"/>
  <c r="J43" i="6" s="1"/>
  <c r="K43" i="6" s="1"/>
  <c r="L43" i="6" s="1"/>
  <c r="I44" i="6"/>
  <c r="J44" i="6" s="1"/>
  <c r="K44" i="6" s="1"/>
  <c r="L44" i="6" s="1"/>
  <c r="I45" i="6"/>
  <c r="J45" i="6" s="1"/>
  <c r="K45" i="6" s="1"/>
  <c r="L45" i="6" s="1"/>
  <c r="I46" i="6"/>
  <c r="J46" i="6" s="1"/>
  <c r="K46" i="6" s="1"/>
  <c r="L46" i="6" s="1"/>
  <c r="I47" i="6"/>
  <c r="J47" i="6" s="1"/>
  <c r="K47" i="6" s="1"/>
  <c r="L47" i="6" s="1"/>
  <c r="I48" i="6"/>
  <c r="J48" i="6" s="1"/>
  <c r="K48" i="6" s="1"/>
  <c r="L48" i="6" s="1"/>
  <c r="I49" i="6"/>
  <c r="J49" i="6" s="1"/>
  <c r="K49" i="6" s="1"/>
  <c r="L49" i="6" s="1"/>
  <c r="I50" i="6"/>
  <c r="J50" i="6" s="1"/>
  <c r="K50" i="6" s="1"/>
  <c r="L50" i="6" s="1"/>
  <c r="I51" i="6"/>
  <c r="J51" i="6" s="1"/>
  <c r="K51" i="6" s="1"/>
  <c r="L51" i="6" s="1"/>
  <c r="I52" i="6"/>
  <c r="J52" i="6" s="1"/>
  <c r="K52" i="6" s="1"/>
  <c r="L52" i="6" s="1"/>
  <c r="I53" i="6"/>
  <c r="J53" i="6" s="1"/>
  <c r="K53" i="6" s="1"/>
  <c r="L53" i="6" s="1"/>
  <c r="I54" i="6"/>
  <c r="J54" i="6" s="1"/>
  <c r="K54" i="6" s="1"/>
  <c r="L54" i="6" s="1"/>
  <c r="I55" i="6"/>
  <c r="J55" i="6" s="1"/>
  <c r="K55" i="6" s="1"/>
  <c r="L55" i="6" s="1"/>
  <c r="I56" i="6"/>
  <c r="J56" i="6" s="1"/>
  <c r="K56" i="6" s="1"/>
  <c r="L56" i="6" s="1"/>
  <c r="I57" i="6"/>
  <c r="J57" i="6" s="1"/>
  <c r="K57" i="6" s="1"/>
  <c r="L57" i="6" s="1"/>
  <c r="I58" i="6"/>
  <c r="J58" i="6" s="1"/>
  <c r="K58" i="6" s="1"/>
  <c r="L58" i="6" s="1"/>
  <c r="I59" i="6"/>
  <c r="J59" i="6" s="1"/>
  <c r="K59" i="6" s="1"/>
  <c r="L59" i="6" s="1"/>
  <c r="I60" i="6"/>
  <c r="J60" i="6" s="1"/>
  <c r="K60" i="6" s="1"/>
  <c r="L60" i="6" s="1"/>
  <c r="I61" i="6"/>
  <c r="J61" i="6" s="1"/>
  <c r="K61" i="6" s="1"/>
  <c r="L61" i="6" s="1"/>
  <c r="I62" i="6"/>
  <c r="J62" i="6" s="1"/>
  <c r="K62" i="6" s="1"/>
  <c r="L62" i="6" s="1"/>
  <c r="M62" i="6" s="1"/>
  <c r="N62" i="6" s="1"/>
  <c r="O62" i="6" s="1"/>
  <c r="P62" i="6" s="1"/>
  <c r="I63" i="6"/>
  <c r="J63" i="6" s="1"/>
  <c r="K63" i="6" s="1"/>
  <c r="L63" i="6" s="1"/>
  <c r="M63" i="6" s="1"/>
  <c r="N63" i="6" s="1"/>
  <c r="O63" i="6" s="1"/>
  <c r="P63" i="6" s="1"/>
  <c r="I64" i="6"/>
  <c r="J64" i="6" s="1"/>
  <c r="K64" i="6" s="1"/>
  <c r="L64" i="6" s="1"/>
  <c r="M64" i="6" s="1"/>
  <c r="N64" i="6" s="1"/>
  <c r="O64" i="6" s="1"/>
  <c r="P64" i="6" s="1"/>
  <c r="I65" i="6"/>
  <c r="J65" i="6" s="1"/>
  <c r="K65" i="6" s="1"/>
  <c r="L65" i="6" s="1"/>
  <c r="M65" i="6" s="1"/>
  <c r="N65" i="6" s="1"/>
  <c r="O65" i="6" s="1"/>
  <c r="P65" i="6" s="1"/>
  <c r="I66" i="6"/>
  <c r="J66" i="6" s="1"/>
  <c r="K66" i="6" s="1"/>
  <c r="L66" i="6" s="1"/>
  <c r="M66" i="6" s="1"/>
  <c r="N66" i="6" s="1"/>
  <c r="O66" i="6" s="1"/>
  <c r="P66" i="6" s="1"/>
  <c r="I67" i="6"/>
  <c r="J67" i="6" s="1"/>
  <c r="K67" i="6" s="1"/>
  <c r="L67" i="6" s="1"/>
  <c r="M67" i="6" s="1"/>
  <c r="N67" i="6" s="1"/>
  <c r="O67" i="6" s="1"/>
  <c r="P67" i="6" s="1"/>
  <c r="I68" i="6"/>
  <c r="J68" i="6" s="1"/>
  <c r="K68" i="6" s="1"/>
  <c r="L68" i="6" s="1"/>
  <c r="M68" i="6" s="1"/>
  <c r="N68" i="6" s="1"/>
  <c r="O68" i="6" s="1"/>
  <c r="P68" i="6" s="1"/>
  <c r="I69" i="6"/>
  <c r="J69" i="6" s="1"/>
  <c r="K69" i="6" s="1"/>
  <c r="L69" i="6" s="1"/>
  <c r="M69" i="6" s="1"/>
  <c r="N69" i="6" s="1"/>
  <c r="O69" i="6" s="1"/>
  <c r="P69" i="6" s="1"/>
  <c r="I70" i="6"/>
  <c r="J70" i="6" s="1"/>
  <c r="K70" i="6" s="1"/>
  <c r="L70" i="6" s="1"/>
  <c r="I71" i="6"/>
  <c r="J71" i="6" s="1"/>
  <c r="K71" i="6" s="1"/>
  <c r="L71" i="6" s="1"/>
  <c r="I72" i="6"/>
  <c r="J72" i="6" s="1"/>
  <c r="K72" i="6" s="1"/>
  <c r="L72" i="6" s="1"/>
  <c r="I73" i="6"/>
  <c r="J73" i="6" s="1"/>
  <c r="K73" i="6" s="1"/>
  <c r="L73" i="6" s="1"/>
  <c r="I74" i="6"/>
  <c r="J74" i="6" s="1"/>
  <c r="K74" i="6" s="1"/>
  <c r="L74" i="6" s="1"/>
  <c r="I75" i="6"/>
  <c r="J75" i="6" s="1"/>
  <c r="K75" i="6" s="1"/>
  <c r="L75" i="6" s="1"/>
  <c r="I76" i="6"/>
  <c r="J76" i="6" s="1"/>
  <c r="K76" i="6" s="1"/>
  <c r="L76" i="6" s="1"/>
  <c r="I77" i="6"/>
  <c r="J77" i="6" s="1"/>
  <c r="K77" i="6" s="1"/>
  <c r="L77" i="6" s="1"/>
  <c r="I78" i="6"/>
  <c r="J78" i="6" s="1"/>
  <c r="K78" i="6" s="1"/>
  <c r="L78" i="6" s="1"/>
  <c r="I79" i="6"/>
  <c r="J79" i="6" s="1"/>
  <c r="K79" i="6" s="1"/>
  <c r="L79" i="6" s="1"/>
  <c r="I80" i="6"/>
  <c r="J80" i="6" s="1"/>
  <c r="K80" i="6" s="1"/>
  <c r="L80" i="6" s="1"/>
  <c r="I81" i="6"/>
  <c r="J81" i="6" s="1"/>
  <c r="K81" i="6" s="1"/>
  <c r="L81" i="6" s="1"/>
  <c r="I82" i="6"/>
  <c r="J82" i="6" s="1"/>
  <c r="K82" i="6" s="1"/>
  <c r="L82" i="6" s="1"/>
  <c r="I83" i="6"/>
  <c r="J83" i="6" s="1"/>
  <c r="K83" i="6" s="1"/>
  <c r="L83" i="6" s="1"/>
  <c r="I84" i="6"/>
  <c r="J84" i="6" s="1"/>
  <c r="K84" i="6" s="1"/>
  <c r="L84" i="6" s="1"/>
  <c r="I85" i="6"/>
  <c r="J85" i="6" s="1"/>
  <c r="K85" i="6" s="1"/>
  <c r="L85" i="6" s="1"/>
  <c r="I4" i="6"/>
  <c r="J4" i="6" s="1"/>
  <c r="K4" i="6" s="1"/>
  <c r="L4" i="6" s="1"/>
  <c r="I5" i="6"/>
  <c r="J5" i="6" s="1"/>
  <c r="K5" i="6" s="1"/>
  <c r="L5" i="6" s="1"/>
  <c r="I6" i="6"/>
  <c r="J6" i="6" s="1"/>
  <c r="K6" i="6" s="1"/>
  <c r="L6" i="6" s="1"/>
  <c r="I7" i="6"/>
  <c r="J7" i="6" s="1"/>
  <c r="K7" i="6" s="1"/>
  <c r="L7" i="6" s="1"/>
  <c r="I8" i="6"/>
  <c r="J8" i="6" s="1"/>
  <c r="K8" i="6" s="1"/>
  <c r="L8" i="6" s="1"/>
  <c r="M8" i="6" s="1"/>
  <c r="N8" i="6" s="1"/>
  <c r="O8" i="6" s="1"/>
  <c r="P8" i="6" s="1"/>
  <c r="I9" i="6"/>
  <c r="J9" i="6" s="1"/>
  <c r="K9" i="6" s="1"/>
  <c r="L9" i="6" s="1"/>
  <c r="M9" i="6" s="1"/>
  <c r="N9" i="6" s="1"/>
  <c r="O9" i="6" s="1"/>
  <c r="P9" i="6" s="1"/>
  <c r="I10" i="6"/>
  <c r="J10" i="6" s="1"/>
  <c r="K10" i="6" s="1"/>
  <c r="L10" i="6" s="1"/>
  <c r="M10" i="6" s="1"/>
  <c r="N10" i="6" s="1"/>
  <c r="O10" i="6" s="1"/>
  <c r="P10" i="6" s="1"/>
  <c r="I3" i="6"/>
  <c r="J3" i="6" s="1"/>
  <c r="K3" i="6" s="1"/>
  <c r="L3" i="6" s="1"/>
  <c r="H94" i="6" l="1"/>
  <c r="H146" i="6"/>
  <c r="H139" i="6"/>
  <c r="J140" i="6"/>
  <c r="K140" i="6" s="1"/>
  <c r="L140" i="6" s="1"/>
  <c r="H102" i="6"/>
  <c r="H6" i="6"/>
  <c r="H142" i="6"/>
  <c r="H98" i="6"/>
  <c r="H90" i="6"/>
  <c r="H118" i="6"/>
  <c r="H120" i="6"/>
  <c r="H86" i="6"/>
  <c r="H106" i="6"/>
  <c r="H10" i="6"/>
  <c r="J108" i="6"/>
  <c r="K108" i="6" s="1"/>
  <c r="L108" i="6" s="1"/>
  <c r="J107" i="6"/>
  <c r="K107" i="6" s="1"/>
  <c r="L107" i="6" s="1"/>
  <c r="J119" i="6"/>
  <c r="K119" i="6" s="1"/>
  <c r="L119" i="6" s="1"/>
  <c r="M119" i="6" s="1"/>
  <c r="N119" i="6" s="1"/>
  <c r="O119" i="6" s="1"/>
  <c r="P119" i="6" s="1"/>
  <c r="J117" i="6"/>
  <c r="K117" i="6" s="1"/>
  <c r="L117" i="6" s="1"/>
  <c r="M117" i="6" s="1"/>
  <c r="N117" i="6" s="1"/>
  <c r="O117" i="6" s="1"/>
  <c r="P117" i="6" s="1"/>
  <c r="H3" i="6"/>
  <c r="H147" i="6"/>
  <c r="H143" i="6"/>
  <c r="H137" i="6"/>
  <c r="H133" i="6"/>
  <c r="H129" i="6"/>
  <c r="H125" i="6"/>
  <c r="H121" i="6"/>
  <c r="H113" i="6"/>
  <c r="H109" i="6"/>
  <c r="H103" i="6"/>
  <c r="H99" i="6"/>
  <c r="H95" i="6"/>
  <c r="H91" i="6"/>
  <c r="H87" i="6"/>
  <c r="H83" i="6"/>
  <c r="H79" i="6"/>
  <c r="H75" i="6"/>
  <c r="H71" i="6"/>
  <c r="H67" i="6"/>
  <c r="H63" i="6"/>
  <c r="H59" i="6"/>
  <c r="H55" i="6"/>
  <c r="H51" i="6"/>
  <c r="H47" i="6"/>
  <c r="H43" i="6"/>
  <c r="H39" i="6"/>
  <c r="H35" i="6"/>
  <c r="H31" i="6"/>
  <c r="H27" i="6"/>
  <c r="H23" i="6"/>
  <c r="H19" i="6"/>
  <c r="H15" i="6"/>
  <c r="H11" i="6"/>
  <c r="H7" i="6"/>
  <c r="H136" i="6"/>
  <c r="H128" i="6"/>
  <c r="H124" i="6"/>
  <c r="H116" i="6"/>
  <c r="H82" i="6"/>
  <c r="H74" i="6"/>
  <c r="H66" i="6"/>
  <c r="H58" i="6"/>
  <c r="H50" i="6"/>
  <c r="H42" i="6"/>
  <c r="H34" i="6"/>
  <c r="H26" i="6"/>
  <c r="H18" i="6"/>
  <c r="H145" i="6"/>
  <c r="H141" i="6"/>
  <c r="H135" i="6"/>
  <c r="H131" i="6"/>
  <c r="H127" i="6"/>
  <c r="H123" i="6"/>
  <c r="H115" i="6"/>
  <c r="H111" i="6"/>
  <c r="H105" i="6"/>
  <c r="H101" i="6"/>
  <c r="H93" i="6"/>
  <c r="H89" i="6"/>
  <c r="H85" i="6"/>
  <c r="H81" i="6"/>
  <c r="H77" i="6"/>
  <c r="H73" i="6"/>
  <c r="H69" i="6"/>
  <c r="H65" i="6"/>
  <c r="H61" i="6"/>
  <c r="H57" i="6"/>
  <c r="H53" i="6"/>
  <c r="H49" i="6"/>
  <c r="H45" i="6"/>
  <c r="H41" i="6"/>
  <c r="H37" i="6"/>
  <c r="H33" i="6"/>
  <c r="H29" i="6"/>
  <c r="H25" i="6"/>
  <c r="H21" i="6"/>
  <c r="H17" i="6"/>
  <c r="H13" i="6"/>
  <c r="H9" i="6"/>
  <c r="H5" i="6"/>
  <c r="H132" i="6"/>
  <c r="H112" i="6"/>
  <c r="H78" i="6"/>
  <c r="H70" i="6"/>
  <c r="H62" i="6"/>
  <c r="H54" i="6"/>
  <c r="H46" i="6"/>
  <c r="H38" i="6"/>
  <c r="H30" i="6"/>
  <c r="H22" i="6"/>
  <c r="H14" i="6"/>
  <c r="H149" i="6"/>
  <c r="H144" i="6"/>
  <c r="H138" i="6"/>
  <c r="H134" i="6"/>
  <c r="H130" i="6"/>
  <c r="H126" i="6"/>
  <c r="H122" i="6"/>
  <c r="H114" i="6"/>
  <c r="H110" i="6"/>
  <c r="H104" i="6"/>
  <c r="H100" i="6"/>
  <c r="H92" i="6"/>
  <c r="H88" i="6"/>
  <c r="H84" i="6"/>
  <c r="H80" i="6"/>
  <c r="H76" i="6"/>
  <c r="H72" i="6"/>
  <c r="H68" i="6"/>
  <c r="H64" i="6"/>
  <c r="H60" i="6"/>
  <c r="H56" i="6"/>
  <c r="H52" i="6"/>
  <c r="H48" i="6"/>
  <c r="H44" i="6"/>
  <c r="H40" i="6"/>
  <c r="H36" i="6"/>
  <c r="H32" i="6"/>
  <c r="H28" i="6"/>
  <c r="H24" i="6"/>
  <c r="H20" i="6"/>
  <c r="H16" i="6"/>
  <c r="H12" i="6"/>
  <c r="H8" i="6"/>
  <c r="H4" i="6"/>
  <c r="H148" i="6"/>
  <c r="H150" i="6"/>
  <c r="H155" i="6"/>
  <c r="H151" i="6"/>
  <c r="K152" i="6"/>
  <c r="L152" i="6" s="1"/>
  <c r="J153" i="6"/>
  <c r="K153" i="6" s="1"/>
  <c r="L153" i="6" s="1"/>
  <c r="K156" i="6"/>
  <c r="L156" i="6" s="1"/>
  <c r="J157" i="6"/>
  <c r="K157" i="6" s="1"/>
  <c r="L157" i="6" s="1"/>
  <c r="H140" i="6" l="1"/>
  <c r="H108" i="6"/>
  <c r="H107" i="6"/>
  <c r="H119" i="6"/>
  <c r="H117" i="6"/>
  <c r="H152" i="6"/>
  <c r="H156" i="6"/>
  <c r="H157" i="6"/>
  <c r="H15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tc={95C9FE16-131C-4F0A-BEC3-782DF4D4DABF}</author>
  </authors>
  <commentList>
    <comment ref="J2" authorId="0" shapeId="0" xr:uid="{95C9FE16-131C-4F0A-BEC3-782DF4D4DABF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Cantidad de Alumnas que se han instricto al menos a un Workshop</t>
        </r>
      </text>
    </comment>
  </commentList>
</comments>
</file>

<file path=xl/sharedStrings.xml><?xml version="1.0" encoding="utf-8"?>
<sst xmlns="http://schemas.openxmlformats.org/spreadsheetml/2006/main" count="3119" uniqueCount="1060">
  <si>
    <t>Nombre</t>
  </si>
  <si>
    <t>Mónica Neumann</t>
  </si>
  <si>
    <t>Paulina Valenzuela</t>
  </si>
  <si>
    <t>Instagram</t>
  </si>
  <si>
    <t>Josefa Contreras</t>
  </si>
  <si>
    <t>Pago</t>
  </si>
  <si>
    <t>Cata Abarca</t>
  </si>
  <si>
    <t>Khaterine Mardones</t>
  </si>
  <si>
    <t>Cintia</t>
  </si>
  <si>
    <t>Antonia</t>
  </si>
  <si>
    <t>Javi Olid</t>
  </si>
  <si>
    <t>Josefa</t>
  </si>
  <si>
    <t>Estefi</t>
  </si>
  <si>
    <t>Danae</t>
  </si>
  <si>
    <t>Marcela Aguilar</t>
  </si>
  <si>
    <t>Anabel De La Fuente</t>
  </si>
  <si>
    <t>Gigi</t>
  </si>
  <si>
    <t>Lorena Aguilar</t>
  </si>
  <si>
    <t>Gigi (14 de mayo última clase de abril)</t>
  </si>
  <si>
    <t>Grupo 1</t>
  </si>
  <si>
    <t>Grupo 2</t>
  </si>
  <si>
    <t>Grupo 3</t>
  </si>
  <si>
    <t>Grupo 4</t>
  </si>
  <si>
    <t>Catalina Muñoz</t>
  </si>
  <si>
    <t>Amira Lama</t>
  </si>
  <si>
    <t>Paulina Obreque</t>
  </si>
  <si>
    <t>Florencia Megias</t>
  </si>
  <si>
    <t xml:space="preserve">Constanza </t>
  </si>
  <si>
    <t>Yorka</t>
  </si>
  <si>
    <t>Nathaly Chacama</t>
  </si>
  <si>
    <t>Natalia Fajardo</t>
  </si>
  <si>
    <t>Alba Ureña</t>
  </si>
  <si>
    <t>Daniela Terrazas</t>
  </si>
  <si>
    <t>Grupo</t>
  </si>
  <si>
    <t>Grupo 5</t>
  </si>
  <si>
    <t>Rafaela Reyes</t>
  </si>
  <si>
    <t>Valentina Loiza</t>
  </si>
  <si>
    <t>Inicio</t>
  </si>
  <si>
    <t>Día 1</t>
  </si>
  <si>
    <t>Día 2</t>
  </si>
  <si>
    <t>Clases Semanales</t>
  </si>
  <si>
    <t>Clases Mensuales</t>
  </si>
  <si>
    <t>Ciclo 1</t>
  </si>
  <si>
    <t>Ciclo 2</t>
  </si>
  <si>
    <t>Particular</t>
  </si>
  <si>
    <t>Basico</t>
  </si>
  <si>
    <t>Intermedio</t>
  </si>
  <si>
    <t>Ciclo 3</t>
  </si>
  <si>
    <t>Ciclo 4</t>
  </si>
  <si>
    <t>Claudia Pizarro</t>
  </si>
  <si>
    <t>Camila Alvarado</t>
  </si>
  <si>
    <t>Patricia Clavería</t>
  </si>
  <si>
    <t>Josefina</t>
  </si>
  <si>
    <t>Antonia Trelles</t>
  </si>
  <si>
    <t>Thiare</t>
  </si>
  <si>
    <t>Antonia Lama</t>
  </si>
  <si>
    <t>Paulina</t>
  </si>
  <si>
    <t>Valeria Pontillo</t>
  </si>
  <si>
    <t>Pamela Garrido</t>
  </si>
  <si>
    <t>Camila Rebolledo</t>
  </si>
  <si>
    <t>México</t>
  </si>
  <si>
    <t>Jesiree Leyton</t>
  </si>
  <si>
    <t>Claudia Alvarado</t>
  </si>
  <si>
    <t>Contacto Alumnas</t>
  </si>
  <si>
    <t>Teléfono</t>
  </si>
  <si>
    <t>Mail</t>
  </si>
  <si>
    <t>País/ciudad/comuna</t>
  </si>
  <si>
    <t>Fernanda López</t>
  </si>
  <si>
    <t>Catalina Abarca</t>
  </si>
  <si>
    <t xml:space="preserve">Paulina Valenzuela </t>
  </si>
  <si>
    <t>Katherine Mardones</t>
  </si>
  <si>
    <t>Antonia Romero</t>
  </si>
  <si>
    <t>Antonia Brito</t>
  </si>
  <si>
    <t>Javiera Olid</t>
  </si>
  <si>
    <t>Valentina Pontillo</t>
  </si>
  <si>
    <t>Constanza</t>
  </si>
  <si>
    <t>Camila Baeza</t>
  </si>
  <si>
    <t xml:space="preserve">Paulina Díaz </t>
  </si>
  <si>
    <t xml:space="preserve">Danae </t>
  </si>
  <si>
    <t xml:space="preserve">Estefanía </t>
  </si>
  <si>
    <t>claudia2844@hotmail.com</t>
  </si>
  <si>
    <t>frnnd.lpz.rgrd@gmail.com</t>
  </si>
  <si>
    <t>camilapazrebolledo98@gmail.com</t>
  </si>
  <si>
    <t>claudiaaperalta54</t>
  </si>
  <si>
    <t>Undinefer</t>
  </si>
  <si>
    <t>rubia._.paz</t>
  </si>
  <si>
    <t>catalinaf.munozg@gmail.com</t>
  </si>
  <si>
    <t xml:space="preserve">catalina.abarca.13@gmail.com </t>
  </si>
  <si>
    <t xml:space="preserve">aguilarguzman@gmail.com </t>
  </si>
  <si>
    <t>anto.brito@hotmail.com</t>
  </si>
  <si>
    <t>javi.olid.s@gmail.com</t>
  </si>
  <si>
    <t>valeloiza@gmail.com</t>
  </si>
  <si>
    <t xml:space="preserve"> cintia.sanocky@gmail.com</t>
  </si>
  <si>
    <t>Cintia Sanocky</t>
  </si>
  <si>
    <t>heidychinchon@gmail.com</t>
  </si>
  <si>
    <t>kmardones@udec.cl</t>
  </si>
  <si>
    <t>pvalenzuela33@gmail.com</t>
  </si>
  <si>
    <t>claudiapizarro29@gmail.com</t>
  </si>
  <si>
    <t xml:space="preserve">antoolama@gmail.com </t>
  </si>
  <si>
    <t>to.anto.bts23@gmail.com</t>
  </si>
  <si>
    <t>jesireelh@gmail.com</t>
  </si>
  <si>
    <t xml:space="preserve"> thiarequilaman98@gmail.com</t>
  </si>
  <si>
    <t>joo.pizarro.q@gmail.com</t>
  </si>
  <si>
    <t>Josefina Pizarro</t>
  </si>
  <si>
    <t>camila.a.balfor@gmail.com</t>
  </si>
  <si>
    <t>pclaverianavas@gmail.com</t>
  </si>
  <si>
    <t xml:space="preserve">pamegarridogo@gmail.com </t>
  </si>
  <si>
    <t>diaz.lopez.paulina@gmail.com</t>
  </si>
  <si>
    <t>Stephanie Ramos</t>
  </si>
  <si>
    <t>s.ramosbrito@gmail.com</t>
  </si>
  <si>
    <t>yeya.2002@hotmail.com</t>
  </si>
  <si>
    <t>rafaela.reyes.kau@gmail.com</t>
  </si>
  <si>
    <t>daterrazas@uc.cl</t>
  </si>
  <si>
    <t>Paula Troncoso</t>
  </si>
  <si>
    <t>María Luisa</t>
  </si>
  <si>
    <t>Valentina Rivera</t>
  </si>
  <si>
    <t>Loreto Pinto</t>
  </si>
  <si>
    <t>Fabiola Saez</t>
  </si>
  <si>
    <t>paulatroncosokirsten@gmail.com</t>
  </si>
  <si>
    <t>ptroncok</t>
  </si>
  <si>
    <t>fabiola.saez.ftss@gmail.com</t>
  </si>
  <si>
    <t>tamarafaby</t>
  </si>
  <si>
    <t>valerivera2000@gmail.com</t>
  </si>
  <si>
    <t>_valeriveraaa</t>
  </si>
  <si>
    <t>mlfarias31@hotmail.com</t>
  </si>
  <si>
    <t>María Luisa Farías</t>
  </si>
  <si>
    <t>loretopinto@vtr.net</t>
  </si>
  <si>
    <t>loreto.p.mendez</t>
  </si>
  <si>
    <t>Janet Awad</t>
  </si>
  <si>
    <t>scatalina386@gmail.com</t>
  </si>
  <si>
    <t>catalina concurso</t>
  </si>
  <si>
    <t>Daniela Cornejo</t>
  </si>
  <si>
    <t>Juana Bravo</t>
  </si>
  <si>
    <t>jbravoramirez@msn.com</t>
  </si>
  <si>
    <t xml:space="preserve">New Jersey </t>
  </si>
  <si>
    <t>Awad.janet</t>
  </si>
  <si>
    <t>Santiago</t>
  </si>
  <si>
    <t>awad.janet@gmail.com</t>
  </si>
  <si>
    <t>dcornejocea@yahoo.com</t>
  </si>
  <si>
    <t>@dcornejocea</t>
  </si>
  <si>
    <t>Online</t>
  </si>
  <si>
    <t>clau_pizarro29</t>
  </si>
  <si>
    <t>Paola Espinoza</t>
  </si>
  <si>
    <t>paespino@yahoo.com</t>
  </si>
  <si>
    <t>27pao72</t>
  </si>
  <si>
    <t>online</t>
  </si>
  <si>
    <t>Valeconstanza.95</t>
  </si>
  <si>
    <t>tammypau82@gmail.com</t>
  </si>
  <si>
    <t>Tamara Faundez Muñoz</t>
  </si>
  <si>
    <t>@tammypau</t>
  </si>
  <si>
    <t>Talca</t>
  </si>
  <si>
    <t>Tamara Faundez</t>
  </si>
  <si>
    <t xml:space="preserve">Mariela Curiel Herrera </t>
  </si>
  <si>
    <t>licmarycuriel@gmail.com</t>
  </si>
  <si>
    <t xml:space="preserve">mariela.curiel.herrera7 </t>
  </si>
  <si>
    <t>karla.b.arias.c@gmail.com</t>
  </si>
  <si>
    <t>Karla Arias Cuevas</t>
  </si>
  <si>
    <t>@karlitabeatrizarias</t>
  </si>
  <si>
    <t>cata.apraiz@gmail.com</t>
  </si>
  <si>
    <t>Catalina Apraiz Cerda</t>
  </si>
  <si>
    <t>Catapraiz</t>
  </si>
  <si>
    <t xml:space="preserve">Claudia Osorio </t>
  </si>
  <si>
    <t xml:space="preserve">56 993533194 </t>
  </si>
  <si>
    <t>c_osorio_v@yahoo.es</t>
  </si>
  <si>
    <t>_toanto__</t>
  </si>
  <si>
    <t>cami.abalfor</t>
  </si>
  <si>
    <t>joo_pq</t>
  </si>
  <si>
    <t>rafaa_reyess</t>
  </si>
  <si>
    <t>Mariela Curiel</t>
  </si>
  <si>
    <t>Karla Arias</t>
  </si>
  <si>
    <t>Catalina Apraiz</t>
  </si>
  <si>
    <t>N</t>
  </si>
  <si>
    <t xml:space="preserve">Camila Baeza </t>
  </si>
  <si>
    <t>Ciclo 5</t>
  </si>
  <si>
    <t>Termino</t>
  </si>
  <si>
    <t>Natalia landeros</t>
  </si>
  <si>
    <t>Fernanda Landeros Pérez</t>
  </si>
  <si>
    <t>natalialanderos@udec.cl</t>
  </si>
  <si>
    <t>@nandafernanda_</t>
  </si>
  <si>
    <t>natuchi_7</t>
  </si>
  <si>
    <t>Curicó</t>
  </si>
  <si>
    <t>Claudia Osorio</t>
  </si>
  <si>
    <t>andreita2001.hg@gmail.com</t>
  </si>
  <si>
    <t xml:space="preserve">Andrea Hernández González </t>
  </si>
  <si>
    <t>andreaaahg_</t>
  </si>
  <si>
    <t>Ciclo</t>
  </si>
  <si>
    <t>Ciclo 6</t>
  </si>
  <si>
    <t>Ciclo 7</t>
  </si>
  <si>
    <t>Ciclo 8</t>
  </si>
  <si>
    <t>Ciclo 9</t>
  </si>
  <si>
    <t>Ciclo 10</t>
  </si>
  <si>
    <t>Monto</t>
  </si>
  <si>
    <t>Total</t>
  </si>
  <si>
    <t>carolinaaguirre211@gmail.com</t>
  </si>
  <si>
    <t>Carolina Aguirre</t>
  </si>
  <si>
    <t>Carolina_aguirre15</t>
  </si>
  <si>
    <t>Andrea Hernández</t>
  </si>
  <si>
    <t xml:space="preserve">Andrea Gutiérrez Martínez </t>
  </si>
  <si>
    <t>@andrearteydeco</t>
  </si>
  <si>
    <t>andragutierrez@vtr.net</t>
  </si>
  <si>
    <t xml:space="preserve">Antofagasta </t>
  </si>
  <si>
    <t>Zulay Pacheco Martinez</t>
  </si>
  <si>
    <t>zupama@gmail.com</t>
  </si>
  <si>
    <t>56 953142439</t>
  </si>
  <si>
    <t>Zulay1216</t>
  </si>
  <si>
    <t>carla.guerrero.s12</t>
  </si>
  <si>
    <t>c.guerrero.s@gmail.com</t>
  </si>
  <si>
    <t>Carla Guerrero Silva</t>
  </si>
  <si>
    <t>carolina.catrileo@gmail.com</t>
  </si>
  <si>
    <t>Carolina catrileo valenzuela</t>
  </si>
  <si>
    <t>carolina.catrileov</t>
  </si>
  <si>
    <t>marce.aguilar.g</t>
  </si>
  <si>
    <t>coabarca</t>
  </si>
  <si>
    <t>gerlachpaulina</t>
  </si>
  <si>
    <t>ypinoa@gmail.com</t>
  </si>
  <si>
    <t>Yanira Pino Ahumada</t>
  </si>
  <si>
    <t>y_a.n.i.r.a</t>
  </si>
  <si>
    <t>Viña del mar</t>
  </si>
  <si>
    <t>Yanira Pino</t>
  </si>
  <si>
    <t>carolina.atala@gmail.com</t>
  </si>
  <si>
    <t>Carolina Atala Salim-Hanna</t>
  </si>
  <si>
    <t>@caritoatala</t>
  </si>
  <si>
    <t>Carolina Atala</t>
  </si>
  <si>
    <t>Winifer calcaño</t>
  </si>
  <si>
    <t>Calca.oo</t>
  </si>
  <si>
    <t>República Dominicana</t>
  </si>
  <si>
    <t>winicalca@hotmail.com</t>
  </si>
  <si>
    <t>laramegias</t>
  </si>
  <si>
    <t>c.muñoz</t>
  </si>
  <si>
    <t>a dog named chester</t>
  </si>
  <si>
    <t>online o grabaciónes</t>
  </si>
  <si>
    <t>Roxana Evelyn Huenchuán Álvarez</t>
  </si>
  <si>
    <t>roxana.huenchuan.a@gmail.com</t>
  </si>
  <si>
    <t>roxana.h.a</t>
  </si>
  <si>
    <t>Roxana Huechucán</t>
  </si>
  <si>
    <t>pauletteseguel2003@gmail.com</t>
  </si>
  <si>
    <t>Rocío Cárdenas Seguel</t>
  </si>
  <si>
    <t>569 34120344</t>
  </si>
  <si>
    <t>@pau_lettex</t>
  </si>
  <si>
    <t>Rocío Cárdenas</t>
  </si>
  <si>
    <t>_mayrabetsabe_</t>
  </si>
  <si>
    <t>Mayra Lopez Riquelme</t>
  </si>
  <si>
    <t>mayra.lopez.riquelme@gmail.com</t>
  </si>
  <si>
    <t>leyton09</t>
  </si>
  <si>
    <t>beactriz.1707@gmail.com</t>
  </si>
  <si>
    <t>Beatriz campusano</t>
  </si>
  <si>
    <t>estonoesyoga</t>
  </si>
  <si>
    <t>transportetiaoriana@yahoo.com</t>
  </si>
  <si>
    <t>Oriana Vallejos Domínguez</t>
  </si>
  <si>
    <t>yanikaa.barreda@gmail.com</t>
  </si>
  <si>
    <t>Yánika Barreda</t>
  </si>
  <si>
    <t>@_.ven.us._</t>
  </si>
  <si>
    <t>Iquique</t>
  </si>
  <si>
    <t>cruz.corina.v@gmail.com</t>
  </si>
  <si>
    <t xml:space="preserve">Corina cruz vidal </t>
  </si>
  <si>
    <t>Calama</t>
  </si>
  <si>
    <t>corizabeth2019</t>
  </si>
  <si>
    <t>lore.elgueta@gmail.com</t>
  </si>
  <si>
    <t>Lorena Elgueta Toro</t>
  </si>
  <si>
    <t>lorelgueta</t>
  </si>
  <si>
    <t>Chillán</t>
  </si>
  <si>
    <t>csantib35@gmail.com</t>
  </si>
  <si>
    <t>Carolina Santibáñez Salas</t>
  </si>
  <si>
    <t>capitanafloribella</t>
  </si>
  <si>
    <t>Buin</t>
  </si>
  <si>
    <t>jimenafi@gmail.com</t>
  </si>
  <si>
    <t>Jimena Figueroa</t>
  </si>
  <si>
    <t>@jimenafi</t>
  </si>
  <si>
    <t>2 y 3</t>
  </si>
  <si>
    <t>Vanessavasquezstuardo@gmail.com</t>
  </si>
  <si>
    <t>Vanessa Andrea Vásquez Stuardo</t>
  </si>
  <si>
    <t>vanevvs</t>
  </si>
  <si>
    <t>p.bustamante.a@gmail.com</t>
  </si>
  <si>
    <t>Patricia Bustamante Alcayaga</t>
  </si>
  <si>
    <t>Patricia Bustamante</t>
  </si>
  <si>
    <t>eltallerdejuliana@yahoo.cl</t>
  </si>
  <si>
    <t xml:space="preserve">Juliana Pimentel Berger </t>
  </si>
  <si>
    <t xml:space="preserve">Ju Berger </t>
  </si>
  <si>
    <t>cortesnatalia.nicol@gmail.com</t>
  </si>
  <si>
    <t xml:space="preserve">Natalia Cortés Aguirre </t>
  </si>
  <si>
    <t>natitanatinicol</t>
  </si>
  <si>
    <t>La Serena</t>
  </si>
  <si>
    <t>Natalia Cortés</t>
  </si>
  <si>
    <t>paudl108</t>
  </si>
  <si>
    <t>aburtocarla@gmail.com</t>
  </si>
  <si>
    <t>Carla Aburto Gajardo</t>
  </si>
  <si>
    <t>Carla.aburto</t>
  </si>
  <si>
    <t>Valparaíso</t>
  </si>
  <si>
    <t>geni.riquelme@gmail.com</t>
  </si>
  <si>
    <t>Génesis Riquelme Durán</t>
  </si>
  <si>
    <t>Genesis_tairi</t>
  </si>
  <si>
    <t>patriciambal</t>
  </si>
  <si>
    <t>saixela79@gmail.com</t>
  </si>
  <si>
    <t xml:space="preserve">Alexia Sofía Provenza </t>
  </si>
  <si>
    <t>1 832 5307579</t>
  </si>
  <si>
    <t>Alexiasofiacoach</t>
  </si>
  <si>
    <t>EEUU, Houston, tx</t>
  </si>
  <si>
    <t>patriciaduran20@gmail.com</t>
  </si>
  <si>
    <t xml:space="preserve">Patricia Cecilia Durán González </t>
  </si>
  <si>
    <t>569 99396248</t>
  </si>
  <si>
    <t>@patycecy20</t>
  </si>
  <si>
    <t>Concepción, chile</t>
  </si>
  <si>
    <t>Patricia Durán</t>
  </si>
  <si>
    <t>allisaguilar7@gmail.com</t>
  </si>
  <si>
    <t>Allison Aguilar Leon</t>
  </si>
  <si>
    <t>569 69063081</t>
  </si>
  <si>
    <t>allis.ag</t>
  </si>
  <si>
    <t>macarena.c.carrasco@gmail.com</t>
  </si>
  <si>
    <t>569 58309116</t>
  </si>
  <si>
    <t>Makarenaalex</t>
  </si>
  <si>
    <t>Rancagua</t>
  </si>
  <si>
    <t>traduccion.crodriguez@gmail.com</t>
  </si>
  <si>
    <t>Carolina Rodríguez González</t>
  </si>
  <si>
    <t>@carol.sunshine.rod</t>
  </si>
  <si>
    <t>Macarena Contreras</t>
  </si>
  <si>
    <t>nia.varelo.tv@gmail.com</t>
  </si>
  <si>
    <t xml:space="preserve">Tania Varelo Pizarro </t>
  </si>
  <si>
    <t>Nia lunet</t>
  </si>
  <si>
    <t>Cabildo, Chile</t>
  </si>
  <si>
    <t>javiquispe2311@gmail.com</t>
  </si>
  <si>
    <t>Javiera Quispe Mamani</t>
  </si>
  <si>
    <t>javi.qm_</t>
  </si>
  <si>
    <t>arica</t>
  </si>
  <si>
    <t>marielapresman@gmail.com</t>
  </si>
  <si>
    <t xml:space="preserve">Mariela Presman </t>
  </si>
  <si>
    <t>52 55 4377 4338</t>
  </si>
  <si>
    <t>Marie Presman</t>
  </si>
  <si>
    <t>carolinajbenitez@gmail.com</t>
  </si>
  <si>
    <t>Carolina Benítez Muñoz</t>
  </si>
  <si>
    <t>Carolinna.bm</t>
  </si>
  <si>
    <t>camila.alvarado.leon@gmail.com</t>
  </si>
  <si>
    <t>Camila Alvarado León</t>
  </si>
  <si>
    <t>@_justdr3am</t>
  </si>
  <si>
    <t>patricia.jorquera@live.com</t>
  </si>
  <si>
    <t xml:space="preserve">Patricia Jorquera Silva </t>
  </si>
  <si>
    <t>spjorquerasilva</t>
  </si>
  <si>
    <t>cata.hs99@gmail.com</t>
  </si>
  <si>
    <t>Catalina Hernández Silva</t>
  </si>
  <si>
    <t>catahs</t>
  </si>
  <si>
    <t>puerto varas</t>
  </si>
  <si>
    <t>victoriaurraf@gmail.com</t>
  </si>
  <si>
    <t xml:space="preserve">Victoria Alejandra Urra Fuentes </t>
  </si>
  <si>
    <t xml:space="preserve">56 935394573 </t>
  </si>
  <si>
    <t xml:space="preserve">4irotkyv. 1894 </t>
  </si>
  <si>
    <t>Victoria Urra</t>
  </si>
  <si>
    <t>Margarita García Páez</t>
  </si>
  <si>
    <t>palomitasyalgodon@hotmail.com</t>
  </si>
  <si>
    <t>56 994441905</t>
  </si>
  <si>
    <t>Garverfran</t>
  </si>
  <si>
    <t>lorna.contreras93@gmail.com</t>
  </si>
  <si>
    <t>Lorna Contreras Martínez</t>
  </si>
  <si>
    <t>Lorna Contreras</t>
  </si>
  <si>
    <t>Fernanda lópez</t>
  </si>
  <si>
    <t>florencia.blm@gmail.com</t>
  </si>
  <si>
    <t>Florencia López Mena</t>
  </si>
  <si>
    <t>flxx__qlx</t>
  </si>
  <si>
    <t>valdivia</t>
  </si>
  <si>
    <t>Paulina Díaz</t>
  </si>
  <si>
    <t xml:space="preserve">María Mercedes Gracia Salame </t>
  </si>
  <si>
    <t>593 987561824</t>
  </si>
  <si>
    <t>mamgrcias</t>
  </si>
  <si>
    <t>mamgarcias@gmail.com</t>
  </si>
  <si>
    <t>Guayaquil, Ecuador</t>
  </si>
  <si>
    <t>pt9808174@gmail.com</t>
  </si>
  <si>
    <t>Patricia Tapia Castro</t>
  </si>
  <si>
    <t>PATTY_T.C</t>
  </si>
  <si>
    <t>Linares, Chile</t>
  </si>
  <si>
    <t>bianca.nav03@gmail.com</t>
  </si>
  <si>
    <t>Bianca Navarrete Brandt</t>
  </si>
  <si>
    <t>Bianqui.3</t>
  </si>
  <si>
    <t>San Antonio, Chile</t>
  </si>
  <si>
    <t>Macarena Contreras Carrasco</t>
  </si>
  <si>
    <t>tanita.ovalle64@gmail.com</t>
  </si>
  <si>
    <t>Roxana Marin Pérez</t>
  </si>
  <si>
    <t>roxana.marin.9250</t>
  </si>
  <si>
    <t>santiago</t>
  </si>
  <si>
    <t>Roxana Marín</t>
  </si>
  <si>
    <t>nacaore@gmail.com</t>
  </si>
  <si>
    <t>Camila Orellana</t>
  </si>
  <si>
    <t xml:space="preserve">narmys_on </t>
  </si>
  <si>
    <t>Australia</t>
  </si>
  <si>
    <t>3 y 4</t>
  </si>
  <si>
    <t>litz.maureira@gmail.com</t>
  </si>
  <si>
    <t>Litz Maureira Venegoni</t>
  </si>
  <si>
    <t>@litz_mv</t>
  </si>
  <si>
    <t>carlainostroz@gmail.com</t>
  </si>
  <si>
    <t xml:space="preserve">Carla Inostroza </t>
  </si>
  <si>
    <t>Carli.nutri</t>
  </si>
  <si>
    <t>@sophie.c.s</t>
  </si>
  <si>
    <t>sofycs@gmail.com</t>
  </si>
  <si>
    <t>Sofía Carrasco</t>
  </si>
  <si>
    <t>ela.torres.r@gmail.com</t>
  </si>
  <si>
    <t>Elizabeth Torres Roa</t>
  </si>
  <si>
    <t>Katshumi</t>
  </si>
  <si>
    <t>nicolcita.love.17@gmail.com</t>
  </si>
  <si>
    <t xml:space="preserve">Nicole Romo Contreras </t>
  </si>
  <si>
    <t xml:space="preserve">Nicole.romo.c </t>
  </si>
  <si>
    <t>aliciaqueza@gmail.com</t>
  </si>
  <si>
    <t>Alicia Quezada</t>
  </si>
  <si>
    <t>ali_carolin42</t>
  </si>
  <si>
    <t>569 99438998</t>
  </si>
  <si>
    <t>Margarita García</t>
  </si>
  <si>
    <t>luan.melo.guzman@gmail.com</t>
  </si>
  <si>
    <t xml:space="preserve">Luan Melo Guzmán </t>
  </si>
  <si>
    <t>Luanmelog</t>
  </si>
  <si>
    <t>Punta Arenas</t>
  </si>
  <si>
    <t>yalilesoler@hotmail.com</t>
  </si>
  <si>
    <t xml:space="preserve">Yalile Soler González </t>
  </si>
  <si>
    <t>Vallenar</t>
  </si>
  <si>
    <t>karenpaula40@hotmail.com</t>
  </si>
  <si>
    <t>Karen cortes kriskovic</t>
  </si>
  <si>
    <t xml:space="preserve">Karen_kriskovic </t>
  </si>
  <si>
    <t>natalia.fajardo@usach.cl</t>
  </si>
  <si>
    <t>Natalia Fajardo Muñoz</t>
  </si>
  <si>
    <t>murielguerreroa@gmail.com</t>
  </si>
  <si>
    <t>Muriel Guerrero Ahumada</t>
  </si>
  <si>
    <t>murielguerreroa</t>
  </si>
  <si>
    <t>cpcr95@gmail.com</t>
  </si>
  <si>
    <t xml:space="preserve">Camila conejero rojas </t>
  </si>
  <si>
    <t>Camiconejero</t>
  </si>
  <si>
    <t>sandravalactriz@gmail.com</t>
  </si>
  <si>
    <t>Sandra Rayen Valenzuela Gonzalez</t>
  </si>
  <si>
    <t>@raya_mantarraya</t>
  </si>
  <si>
    <t>teno, chile</t>
  </si>
  <si>
    <t>brenfl81@gmail.com</t>
  </si>
  <si>
    <t>Brenda Domínguez Flores</t>
  </si>
  <si>
    <t>52 7228960349</t>
  </si>
  <si>
    <t>@brennfl</t>
  </si>
  <si>
    <t>marisolsotocastro1@gmail.com</t>
  </si>
  <si>
    <t>Marisol Soto Castro</t>
  </si>
  <si>
    <t>m_sun_sc</t>
  </si>
  <si>
    <t>Paine, chile</t>
  </si>
  <si>
    <t>vsvilch@gmail.com</t>
  </si>
  <si>
    <t>Victoria Vilch</t>
  </si>
  <si>
    <t>vsvilch</t>
  </si>
  <si>
    <t>Técnica 1</t>
  </si>
  <si>
    <t>Técnica 2</t>
  </si>
  <si>
    <t>Workshop</t>
  </si>
  <si>
    <t>Ciclo 11</t>
  </si>
  <si>
    <t>Ciclo 12</t>
  </si>
  <si>
    <t>vania.hermosilla@gmail.com</t>
  </si>
  <si>
    <t>Vania Hermosilla Hernández</t>
  </si>
  <si>
    <t>@nativa_cl</t>
  </si>
  <si>
    <t>Cobquecura, Chile</t>
  </si>
  <si>
    <t>Mariela Presman</t>
  </si>
  <si>
    <t>Tania Varelo</t>
  </si>
  <si>
    <t>Ps.carlagutierrez@gmail.com</t>
  </si>
  <si>
    <t xml:space="preserve">Carla Valenzuela </t>
  </si>
  <si>
    <t xml:space="preserve">569 33562828 </t>
  </si>
  <si>
    <t xml:space="preserve">Carlavalenzuelaofficial </t>
  </si>
  <si>
    <t>lanaartesana.big@gmail.com</t>
  </si>
  <si>
    <t xml:space="preserve">Brenda Ibáñez González </t>
  </si>
  <si>
    <t>Lana_arte_sana</t>
  </si>
  <si>
    <t>panguipulli</t>
  </si>
  <si>
    <t>Brenda Ibáñez</t>
  </si>
  <si>
    <t>carivonne@gmail.com</t>
  </si>
  <si>
    <t xml:space="preserve">Carolina May </t>
  </si>
  <si>
    <t>carolinailsart.la_may</t>
  </si>
  <si>
    <t>Carolina May</t>
  </si>
  <si>
    <t>Tesubame</t>
  </si>
  <si>
    <t>cynthiaoyarzundiaz@gmail.com</t>
  </si>
  <si>
    <t>Cynthia Oyarzún Díaz</t>
  </si>
  <si>
    <t>@cynderella_van_kasteel</t>
  </si>
  <si>
    <t>W ritmologia</t>
  </si>
  <si>
    <t>Florencia López</t>
  </si>
  <si>
    <t>Tamara Faúndez</t>
  </si>
  <si>
    <t>monserrat7788</t>
  </si>
  <si>
    <t>dguinezo@gmail.com</t>
  </si>
  <si>
    <t xml:space="preserve">Daniela Andrea Guíñez Orellana </t>
  </si>
  <si>
    <t xml:space="preserve">Danielaguinez </t>
  </si>
  <si>
    <t>cmunozp@sfa.cl</t>
  </si>
  <si>
    <t>569 99491460</t>
  </si>
  <si>
    <t>Catitapazm</t>
  </si>
  <si>
    <t>Catalina Muñoz Parada</t>
  </si>
  <si>
    <t>raquel.solange.c@gmail.com</t>
  </si>
  <si>
    <t>Raquel Cuadra Rivas</t>
  </si>
  <si>
    <t>Coelemu</t>
  </si>
  <si>
    <t>yasna.munoz.vargas@gmail.com</t>
  </si>
  <si>
    <t>Yasna Muñoz</t>
  </si>
  <si>
    <t xml:space="preserve">yasneitor </t>
  </si>
  <si>
    <t>Temuco</t>
  </si>
  <si>
    <t>clauv_14</t>
  </si>
  <si>
    <t>heidelinde.m@hotmail.com</t>
  </si>
  <si>
    <t>Heidelinde Matzke Madrid</t>
  </si>
  <si>
    <t>52 7226068294</t>
  </si>
  <si>
    <t>heidelindematzke</t>
  </si>
  <si>
    <t>Nicole Romo</t>
  </si>
  <si>
    <t>Yalile</t>
  </si>
  <si>
    <t>Claudia Alvardo</t>
  </si>
  <si>
    <t>vania.ssuarez@gmail.com</t>
  </si>
  <si>
    <t>Vania Silva Suárez</t>
  </si>
  <si>
    <t>Ainav_severla</t>
  </si>
  <si>
    <t>Corina Cruz</t>
  </si>
  <si>
    <t>ximena.figueroa.lorenzi@gmail.com</t>
  </si>
  <si>
    <t>Ximena Figueroa lorenzi</t>
  </si>
  <si>
    <t>Xifigueroa</t>
  </si>
  <si>
    <t>Limache</t>
  </si>
  <si>
    <t>Karen Cortes</t>
  </si>
  <si>
    <t>andreacancino.t@gmail.com</t>
  </si>
  <si>
    <t>Andrea Cancino Thompson</t>
  </si>
  <si>
    <t>@andre.cancino</t>
  </si>
  <si>
    <t>Andrea Cancino</t>
  </si>
  <si>
    <t>Allison Aguilar</t>
  </si>
  <si>
    <t>nicofran18@hotmail.com</t>
  </si>
  <si>
    <t xml:space="preserve">Paula Nicolette Santibáñez Jaramillo </t>
  </si>
  <si>
    <t xml:space="preserve">paula.nicolette </t>
  </si>
  <si>
    <t>Puerto Montt</t>
  </si>
  <si>
    <t>michelle.pilar.iv@gmail.com</t>
  </si>
  <si>
    <t xml:space="preserve">Michelle Inostroza Vargas </t>
  </si>
  <si>
    <t>Michelle_inostroza_v</t>
  </si>
  <si>
    <t>Purranque, chile</t>
  </si>
  <si>
    <t>jardinesdras@gmail.com</t>
  </si>
  <si>
    <t>Ivonne baruel González</t>
  </si>
  <si>
    <t>g.isglobarte@gmail.com</t>
  </si>
  <si>
    <t xml:space="preserve">Gloria Lagos Grandón </t>
  </si>
  <si>
    <t>glorie_lagosg</t>
  </si>
  <si>
    <t>ishagonzalez79@gmail.com</t>
  </si>
  <si>
    <t>María Isabel González Herrera</t>
  </si>
  <si>
    <t>González Herrera mariaisabel</t>
  </si>
  <si>
    <t>Muriel guerrero</t>
  </si>
  <si>
    <t>astargo.francisca@gmail.com</t>
  </si>
  <si>
    <t>Francisca Pérez</t>
  </si>
  <si>
    <t>naguajardo.n@gmail.com</t>
  </si>
  <si>
    <t xml:space="preserve">Nicole Guajardo Navarrete </t>
  </si>
  <si>
    <t>nicoleta_agn</t>
  </si>
  <si>
    <t>Nicole Guajardo</t>
  </si>
  <si>
    <t>frannievalenzuelat@gmail.com</t>
  </si>
  <si>
    <t>Francisca Valenzuela Tapia</t>
  </si>
  <si>
    <t>Frannie.banani</t>
  </si>
  <si>
    <t>Mi</t>
  </si>
  <si>
    <t>Vi</t>
  </si>
  <si>
    <t>Al insertar filas, hazlo sobre esta fila</t>
  </si>
  <si>
    <t>Mi y Vi</t>
  </si>
  <si>
    <t>Día</t>
  </si>
  <si>
    <t xml:space="preserve">Bunny Scarlette Rivera Rocha </t>
  </si>
  <si>
    <t xml:space="preserve">Bunny Rivera Rocha </t>
  </si>
  <si>
    <t>Bunny.topografo@gmail.com</t>
  </si>
  <si>
    <t xml:space="preserve">Bunny Scarlette </t>
  </si>
  <si>
    <t>iquique</t>
  </si>
  <si>
    <t>camii.9454@gmail.com</t>
  </si>
  <si>
    <t>Camila carvallo</t>
  </si>
  <si>
    <t>Camiladelourdess</t>
  </si>
  <si>
    <t>maribanezm@gmail.com</t>
  </si>
  <si>
    <t xml:space="preserve">Maricarmen Ibáñez Montecino </t>
  </si>
  <si>
    <t xml:space="preserve">@maribanezm </t>
  </si>
  <si>
    <t xml:space="preserve">Maricarmen Ibáñez </t>
  </si>
  <si>
    <t>cazn1994@gmail.com</t>
  </si>
  <si>
    <t>Celeste Zambrano Núñez</t>
  </si>
  <si>
    <t>celesteazn</t>
  </si>
  <si>
    <t xml:space="preserve">Celeste Zambrano </t>
  </si>
  <si>
    <t>valenzuela.michelle@gmail.com</t>
  </si>
  <si>
    <t xml:space="preserve">Michelle Valenzuela Pavez </t>
  </si>
  <si>
    <t>@michelle8913</t>
  </si>
  <si>
    <t>Los ángeles, chile</t>
  </si>
  <si>
    <t>Michelle Valenzuela</t>
  </si>
  <si>
    <t>Natalia.isabelm@gmail.com</t>
  </si>
  <si>
    <t>Natalia muñoz</t>
  </si>
  <si>
    <t>Nattimunozm_</t>
  </si>
  <si>
    <t>puchilemu</t>
  </si>
  <si>
    <t>dannis308@hotmail.com</t>
  </si>
  <si>
    <t xml:space="preserve">Dannisella Candia Bustos </t>
  </si>
  <si>
    <t>dannisellacandia</t>
  </si>
  <si>
    <t>chañaral</t>
  </si>
  <si>
    <t>Dannisella Candia</t>
  </si>
  <si>
    <t>cbelenhernandezj@gmail.com</t>
  </si>
  <si>
    <t xml:space="preserve">Belén Hernández </t>
  </si>
  <si>
    <t>Blauliess</t>
  </si>
  <si>
    <t>camilalorcanavarrete@gmail.com</t>
  </si>
  <si>
    <t>Camila Lorca Navarrete</t>
  </si>
  <si>
    <t>camelia.ln</t>
  </si>
  <si>
    <t>Camila Lorca</t>
  </si>
  <si>
    <t>catalinaalvarado1223@gmail.com</t>
  </si>
  <si>
    <t>Catalina Alvarado Delgado</t>
  </si>
  <si>
    <t>catalina_ad</t>
  </si>
  <si>
    <t>antofagasta</t>
  </si>
  <si>
    <t>Catalina Alvarado</t>
  </si>
  <si>
    <t>evelynaldridge@hotmail.com</t>
  </si>
  <si>
    <t>Evelyn Aldridge Hernandez</t>
  </si>
  <si>
    <t>@evelynaldridgeh</t>
  </si>
  <si>
    <t>punta arenas</t>
  </si>
  <si>
    <t>Evelyn Aldridge</t>
  </si>
  <si>
    <t>lessly.paredes.s@gmail.com</t>
  </si>
  <si>
    <t>Lessly Paredes Sanchez</t>
  </si>
  <si>
    <t>Lesslyparedes</t>
  </si>
  <si>
    <t>villa alemana</t>
  </si>
  <si>
    <t>Lessly Paredes</t>
  </si>
  <si>
    <t>irismoliagui@gmail.com</t>
  </si>
  <si>
    <t>Iris molina aguilera</t>
  </si>
  <si>
    <t>Iris.molinaagui</t>
  </si>
  <si>
    <t>angol</t>
  </si>
  <si>
    <t>Iris molina</t>
  </si>
  <si>
    <t>antonia.romero@uc.cl</t>
  </si>
  <si>
    <t>a.dessin.rh</t>
  </si>
  <si>
    <t>mmfernanda5@gmail.com</t>
  </si>
  <si>
    <t>María Fernanda Mery</t>
  </si>
  <si>
    <t>carolinaandrea33@gmail.com</t>
  </si>
  <si>
    <t>Carolina Salazar</t>
  </si>
  <si>
    <t>viña del mar</t>
  </si>
  <si>
    <t>antonella.santorsola@gmail.com</t>
  </si>
  <si>
    <t>Antonella Santórsola Oviedo</t>
  </si>
  <si>
    <t>nomellamo_antonia</t>
  </si>
  <si>
    <t>San fernando</t>
  </si>
  <si>
    <t>Antonella Santórsola</t>
  </si>
  <si>
    <t>jennifersepulvedarojas@gmail.com</t>
  </si>
  <si>
    <t>Jennifer Sepúlveda Rojas</t>
  </si>
  <si>
    <t>Jennifersepulvedarojas</t>
  </si>
  <si>
    <t>Jennifer Sepúlveda</t>
  </si>
  <si>
    <t>carla.psicologa.tfloral@gmail.com</t>
  </si>
  <si>
    <t>Carla Muñoz Lloyd-Jones</t>
  </si>
  <si>
    <t>Castro</t>
  </si>
  <si>
    <t>Carla Muñoz</t>
  </si>
  <si>
    <t>valentina27.ldr@gmail.com</t>
  </si>
  <si>
    <t xml:space="preserve">Valentina Lizama del Río </t>
  </si>
  <si>
    <t>vltna.ldr</t>
  </si>
  <si>
    <t>Valentina Lizama</t>
  </si>
  <si>
    <t>sofia_iturrieta@yahoo.es</t>
  </si>
  <si>
    <t>Sofiy83</t>
  </si>
  <si>
    <t>valparaíso</t>
  </si>
  <si>
    <t>Sofia Iturrieta</t>
  </si>
  <si>
    <t>cmarinaballay@gmail.com</t>
  </si>
  <si>
    <t>Carolina_marinaballay</t>
  </si>
  <si>
    <t>m_moreno_morales@hotmail.com</t>
  </si>
  <si>
    <t xml:space="preserve">Laura Zuñiga </t>
  </si>
  <si>
    <t xml:space="preserve">_laura_14321_ </t>
  </si>
  <si>
    <t>santiago/curacabí</t>
  </si>
  <si>
    <t>kari.zambrano20@gmail.com</t>
  </si>
  <si>
    <t xml:space="preserve">Karina Zambrano Pérez </t>
  </si>
  <si>
    <t>ale.espinosa92@gmail.com</t>
  </si>
  <si>
    <t>Alejandra Espinosa Pino</t>
  </si>
  <si>
    <t>ale.ladyinred</t>
  </si>
  <si>
    <t>talagante</t>
  </si>
  <si>
    <t>Alejandra Espinosa</t>
  </si>
  <si>
    <t>enviar grabadas</t>
  </si>
  <si>
    <t>Bianca Navarrete</t>
  </si>
  <si>
    <t>rominaguzman7@gmail.com</t>
  </si>
  <si>
    <t xml:space="preserve">Romina Guzmán </t>
  </si>
  <si>
    <t xml:space="preserve">@marketingastrologico </t>
  </si>
  <si>
    <t>josefinatrinidad2004@gmail.com</t>
  </si>
  <si>
    <t>Josefina Torres Vidal</t>
  </si>
  <si>
    <t>incondicionalidad</t>
  </si>
  <si>
    <t>temuco</t>
  </si>
  <si>
    <t>Josefina Torres</t>
  </si>
  <si>
    <t>v.castrosalinas@gmail.com</t>
  </si>
  <si>
    <t>Verito_83</t>
  </si>
  <si>
    <t>concepcion</t>
  </si>
  <si>
    <t>Verónica castro</t>
  </si>
  <si>
    <t>ruthdorat.to@gmail.com</t>
  </si>
  <si>
    <t>Ruth Dorat Coronado</t>
  </si>
  <si>
    <t>Tuti.dorat</t>
  </si>
  <si>
    <t>Ruth Dorat</t>
  </si>
  <si>
    <t>macadib@hotmail.com</t>
  </si>
  <si>
    <t xml:space="preserve">Macarena Dib </t>
  </si>
  <si>
    <t>569 84501502</t>
  </si>
  <si>
    <t>@macaolidib</t>
  </si>
  <si>
    <t>quedó abonado $7.000 para otro mes</t>
  </si>
  <si>
    <t>Yuliholguin24@hotmail.com</t>
  </si>
  <si>
    <t>Yulieth holguin</t>
  </si>
  <si>
    <t>Ovalle</t>
  </si>
  <si>
    <t>Velo</t>
  </si>
  <si>
    <t>Interpretación</t>
  </si>
  <si>
    <t>Ritmología</t>
  </si>
  <si>
    <t>Si</t>
  </si>
  <si>
    <t>Sa</t>
  </si>
  <si>
    <t>Camila Casanova</t>
  </si>
  <si>
    <t>Workshops</t>
  </si>
  <si>
    <t>Carolina Catrileo</t>
  </si>
  <si>
    <t>Mercedes García</t>
  </si>
  <si>
    <t>Gloria Lagos</t>
  </si>
  <si>
    <t>Naty Hermosilla</t>
  </si>
  <si>
    <t>anotar datos</t>
  </si>
  <si>
    <t>abonar $12.000 a otro mes</t>
  </si>
  <si>
    <t>Jocelyn Arancibia</t>
  </si>
  <si>
    <t>Paula Reyes</t>
  </si>
  <si>
    <t>Daniela Cortés</t>
  </si>
  <si>
    <t>Maricarmen Ibañez</t>
  </si>
  <si>
    <t>Michelle Inostroza</t>
  </si>
  <si>
    <t>Alicia quezada</t>
  </si>
  <si>
    <t>Sandra Gallardo</t>
  </si>
  <si>
    <t>Lilibeth León Hernández</t>
  </si>
  <si>
    <t xml:space="preserve">Lilibeth León </t>
  </si>
  <si>
    <t>Valentina Domínguez</t>
  </si>
  <si>
    <t>Nicole Constenla</t>
  </si>
  <si>
    <t>nico.constenla@hotmail.com</t>
  </si>
  <si>
    <t>Nicole Constenla Jofre</t>
  </si>
  <si>
    <t>Chiniki7</t>
  </si>
  <si>
    <t>w f</t>
  </si>
  <si>
    <t>vpdominguez91@gmail.com</t>
  </si>
  <si>
    <t>valecoxib</t>
  </si>
  <si>
    <t xml:space="preserve">santiago </t>
  </si>
  <si>
    <t>lilibeth.leon@gmail.com</t>
  </si>
  <si>
    <t>@lalibeth__</t>
  </si>
  <si>
    <t>paula.reyes.silva@gmail.com</t>
  </si>
  <si>
    <t>paulareyes91</t>
  </si>
  <si>
    <t>dany2.0.dc57@gmail.com</t>
  </si>
  <si>
    <t>Daniela Cortés Sepulveda</t>
  </si>
  <si>
    <t>daniela_cortes04</t>
  </si>
  <si>
    <t>5ta región</t>
  </si>
  <si>
    <t>Estado</t>
  </si>
  <si>
    <t>Alumna Activa</t>
  </si>
  <si>
    <t>Orden</t>
  </si>
  <si>
    <t>Alumna Inactiva</t>
  </si>
  <si>
    <t>joanndonoso@hotmail.com</t>
  </si>
  <si>
    <t>Joann Donoso Lemus</t>
  </si>
  <si>
    <t>Joannfdonosol</t>
  </si>
  <si>
    <t>Santa cruz</t>
  </si>
  <si>
    <t>Joann Donoso</t>
  </si>
  <si>
    <t>javiera.bolados@gmail.com</t>
  </si>
  <si>
    <t>Javiera Bolados</t>
  </si>
  <si>
    <t>569 89063072</t>
  </si>
  <si>
    <t>javiera.bolados</t>
  </si>
  <si>
    <t>sandrisga85@gmail.com</t>
  </si>
  <si>
    <t xml:space="preserve">grabación </t>
  </si>
  <si>
    <t xml:space="preserve">Grabación </t>
  </si>
  <si>
    <t>grabación</t>
  </si>
  <si>
    <t>ritmo8@hotmail.com</t>
  </si>
  <si>
    <t>Ana de la Fuente Parra</t>
  </si>
  <si>
    <t>España</t>
  </si>
  <si>
    <t>Ana de la Fuente</t>
  </si>
  <si>
    <t>Técnica 3</t>
  </si>
  <si>
    <t>Ma - Ju</t>
  </si>
  <si>
    <t>Danae Asalgado</t>
  </si>
  <si>
    <t>Estefanía Lagos</t>
  </si>
  <si>
    <t>Camila</t>
  </si>
  <si>
    <t>Ju</t>
  </si>
  <si>
    <t>Natalie Varas</t>
  </si>
  <si>
    <t>natalie.varas.a@gmail.com</t>
  </si>
  <si>
    <t>Natalie Varas A</t>
  </si>
  <si>
    <t>naty__varas</t>
  </si>
  <si>
    <t>técnica 1</t>
  </si>
  <si>
    <t xml:space="preserve">técnica 1 </t>
  </si>
  <si>
    <t>técnica 1 y 2</t>
  </si>
  <si>
    <t>técnica 2</t>
  </si>
  <si>
    <t>técnica 2 y W ritmología</t>
  </si>
  <si>
    <t xml:space="preserve">Ma </t>
  </si>
  <si>
    <t>eliana.gallardo.garrido@gmail.com</t>
  </si>
  <si>
    <t>Fernanda Muñoz Gallardo</t>
  </si>
  <si>
    <t>Metropolitana, El Bosque.</t>
  </si>
  <si>
    <t>_flaquiifer_</t>
  </si>
  <si>
    <t>Fernanda Muñoz</t>
  </si>
  <si>
    <t>palomaromina@gmail.com</t>
  </si>
  <si>
    <t xml:space="preserve">Paloma Romina Mansilla Rodríguez </t>
  </si>
  <si>
    <t>Maule</t>
  </si>
  <si>
    <t>@palomaromina</t>
  </si>
  <si>
    <t>Paloma Mansilla</t>
  </si>
  <si>
    <t xml:space="preserve"> Ju</t>
  </si>
  <si>
    <t>Carolina Marín</t>
  </si>
  <si>
    <t>preguntar día</t>
  </si>
  <si>
    <t>Ma</t>
  </si>
  <si>
    <t>cnunezgamboa@gmail.com</t>
  </si>
  <si>
    <t>Cinthya Núñez</t>
  </si>
  <si>
    <t>Metropolitana</t>
  </si>
  <si>
    <t>Claudia Ulloa Benavente</t>
  </si>
  <si>
    <t>claudiaulloab@gmail.com</t>
  </si>
  <si>
    <t>clau_84ub</t>
  </si>
  <si>
    <t>Parral</t>
  </si>
  <si>
    <t xml:space="preserve">Claudia Ulloa </t>
  </si>
  <si>
    <t>orielevillegasa@gmail.com</t>
  </si>
  <si>
    <t xml:space="preserve">Oriele Villegas Ardiles </t>
  </si>
  <si>
    <t xml:space="preserve">Tarapacá </t>
  </si>
  <si>
    <t>Oriele Villegas</t>
  </si>
  <si>
    <t>técnica 2 y 3</t>
  </si>
  <si>
    <t>c.contrerasneyez@gmail.com</t>
  </si>
  <si>
    <t>RM padre hurtado</t>
  </si>
  <si>
    <t>Aaaaadrea_20</t>
  </si>
  <si>
    <t>Catalina Contreras Neyez</t>
  </si>
  <si>
    <t>Catalina Contreras</t>
  </si>
  <si>
    <t xml:space="preserve">Michelle Inostroza </t>
  </si>
  <si>
    <t>Sofía Iturrieta Ramirez</t>
  </si>
  <si>
    <t>Sofía Iturrieta</t>
  </si>
  <si>
    <t>danielariffo19@gmail.com</t>
  </si>
  <si>
    <t xml:space="preserve">Daniela scarlett Riffo Mardonez </t>
  </si>
  <si>
    <t xml:space="preserve">Daniela Riffo </t>
  </si>
  <si>
    <t>dra.c.veliz@gmail.com</t>
  </si>
  <si>
    <t>Carolina Veliz Herrera</t>
  </si>
  <si>
    <t xml:space="preserve">Metropolitana </t>
  </si>
  <si>
    <t>Carolina Veliz</t>
  </si>
  <si>
    <t>carola_velizh</t>
  </si>
  <si>
    <t>clau.acsv@gmail.com</t>
  </si>
  <si>
    <t>Claudia Acevedo</t>
  </si>
  <si>
    <t>Viña del Mar, Chile.</t>
  </si>
  <si>
    <t>Cetaceacosmica</t>
  </si>
  <si>
    <t>claudiamelladuran@gmail.com</t>
  </si>
  <si>
    <t>Claudia Mella</t>
  </si>
  <si>
    <t>Nataly Hermosilla</t>
  </si>
  <si>
    <t>natalypaz2511@gmail.com</t>
  </si>
  <si>
    <t>Nataly Hermosilla Villablanca</t>
  </si>
  <si>
    <t>Natyhermosilla</t>
  </si>
  <si>
    <t>técnica 3</t>
  </si>
  <si>
    <t>pauulapalacios@gmail.com</t>
  </si>
  <si>
    <t>Paula Palacios</t>
  </si>
  <si>
    <t>virgolunar</t>
  </si>
  <si>
    <t>Daniela Guíñez</t>
  </si>
  <si>
    <t>jpincheiraclark@gmail.com</t>
  </si>
  <si>
    <t>Johanna Pincheira Clark</t>
  </si>
  <si>
    <t>569 56348858</t>
  </si>
  <si>
    <t>@Jopinclark</t>
  </si>
  <si>
    <t>Johanna Pincheira</t>
  </si>
  <si>
    <t>Fecha de nacimiento</t>
  </si>
  <si>
    <t>Edad</t>
  </si>
  <si>
    <t>Ocupación</t>
  </si>
  <si>
    <t>Estudiante de Educación en párbulos.</t>
  </si>
  <si>
    <t>Periodista</t>
  </si>
  <si>
    <t>Psicóloga</t>
  </si>
  <si>
    <t>Terapeuta ocupacional</t>
  </si>
  <si>
    <t>Profesora de yoga</t>
  </si>
  <si>
    <t>Profesora de educación media</t>
  </si>
  <si>
    <t>Estudiante</t>
  </si>
  <si>
    <t>Estudiante de odontología</t>
  </si>
  <si>
    <t>Estudiante de pedagogía</t>
  </si>
  <si>
    <t>Estudiante de college UC</t>
  </si>
  <si>
    <t>Relacionadora pública</t>
  </si>
  <si>
    <t>Mamá de 2 hijas</t>
  </si>
  <si>
    <t>Estudiante de veterinaria</t>
  </si>
  <si>
    <t>Recién egresada del colegio</t>
  </si>
  <si>
    <t>Mamá de 1 hija</t>
  </si>
  <si>
    <t>Estudiante de cine</t>
  </si>
  <si>
    <t>Ingeniera</t>
  </si>
  <si>
    <t>Sin hijos</t>
  </si>
  <si>
    <t>Transportista escolar</t>
  </si>
  <si>
    <t>Actriz y profesora de yoga</t>
  </si>
  <si>
    <t>Mamá de 4 hijas</t>
  </si>
  <si>
    <t>Divorsiada. Ella expresó que la danza árabe la está ayudando en ese proceso de volver a empoderarse y autoconocerce</t>
  </si>
  <si>
    <t>Ingeniería. Emprendedora. (hace figuras de fieltro)</t>
  </si>
  <si>
    <t>Mamá de 3 hijos</t>
  </si>
  <si>
    <t>Nutricionista/ nutrición en el embarazo</t>
  </si>
  <si>
    <t>Peluquera</t>
  </si>
  <si>
    <t>Estudiante de nutrición</t>
  </si>
  <si>
    <t>mamá de 2 hijas</t>
  </si>
  <si>
    <t>San Javier, Chile</t>
  </si>
  <si>
    <t>Puente alto</t>
  </si>
  <si>
    <t>Las Condes</t>
  </si>
  <si>
    <t>Santiago, Maipú</t>
  </si>
  <si>
    <t>Peñalolén</t>
  </si>
  <si>
    <t>Mamá e hija</t>
  </si>
  <si>
    <t>Catalina Abarca Aguilar</t>
  </si>
  <si>
    <t>Huechuraba</t>
  </si>
  <si>
    <t>Brasilera viviendo el Chile</t>
  </si>
  <si>
    <t>Melipilla</t>
  </si>
  <si>
    <t>Panamá</t>
  </si>
  <si>
    <t>Santiago, Puente Alto</t>
  </si>
  <si>
    <t>Puente Alto</t>
  </si>
  <si>
    <t>Circo</t>
  </si>
  <si>
    <t>santiago, conchalí</t>
  </si>
  <si>
    <t>florenciamegias@gmail.com</t>
  </si>
  <si>
    <t>Talcahuano</t>
  </si>
  <si>
    <t>alba_1292@hotmail.com</t>
  </si>
  <si>
    <t>La florida, santiago</t>
  </si>
  <si>
    <t>Santiago, San Bernardo</t>
  </si>
  <si>
    <t>Mamá de 1 hijo</t>
  </si>
  <si>
    <t>valepontillolassen@gmail.com</t>
  </si>
  <si>
    <t>Santiago, San miguel</t>
  </si>
  <si>
    <t>Santiago, santiago centro</t>
  </si>
  <si>
    <t>Ecuatoriana</t>
  </si>
  <si>
    <t>Santiago, Las condes</t>
  </si>
  <si>
    <t>23-03-</t>
  </si>
  <si>
    <t>fernanda.landeros@mayor.cl</t>
  </si>
  <si>
    <t>katymluna</t>
  </si>
  <si>
    <t>Hualpén, Concepción</t>
  </si>
  <si>
    <t>mamá</t>
  </si>
  <si>
    <t>Santiago, Macul</t>
  </si>
  <si>
    <t>Camila Alvarado Balfor</t>
  </si>
  <si>
    <t>Puerto Williams, Cabo De Hornos</t>
  </si>
  <si>
    <t>Santiago, Vitacura</t>
  </si>
  <si>
    <t>16-12-</t>
  </si>
  <si>
    <t>mamá. Hace zumba, ballroom.</t>
  </si>
  <si>
    <t>Independencia, Santiago</t>
  </si>
  <si>
    <t>antoolama</t>
  </si>
  <si>
    <t>Santiago, Ñuñoa</t>
  </si>
  <si>
    <t>Purto Montt</t>
  </si>
  <si>
    <t>Intereses, hijos, cometarios extras.</t>
  </si>
  <si>
    <t>03-11-</t>
  </si>
  <si>
    <t>Santiago, Peñalolén</t>
  </si>
  <si>
    <t>Santiago, La Florida</t>
  </si>
  <si>
    <t>Santiago, Estación Central</t>
  </si>
  <si>
    <t>Paine, Santiago</t>
  </si>
  <si>
    <t>Santiago, San Miguel</t>
  </si>
  <si>
    <t>Santiago, Isla De Maipo</t>
  </si>
  <si>
    <t>Yasna Muñoz Vargas</t>
  </si>
  <si>
    <t>Santiago, Pudahuel</t>
  </si>
  <si>
    <t>Santiago, San Joaquín</t>
  </si>
  <si>
    <t>Santiago, El bosque</t>
  </si>
  <si>
    <t>Santiago, La Pintana</t>
  </si>
  <si>
    <t>Santiago, Peñaflor</t>
  </si>
  <si>
    <t>Santiago, Quinta Normal</t>
  </si>
  <si>
    <t>Santiago, Lo Barnechea</t>
  </si>
  <si>
    <t>Grupo Inicial</t>
  </si>
  <si>
    <t>Curso Actual</t>
  </si>
  <si>
    <t>trabajadora (no sé más detalles)</t>
  </si>
  <si>
    <t>Emprendedora</t>
  </si>
  <si>
    <t>Estudiante universitaria</t>
  </si>
  <si>
    <t>Profesora de lenguaje</t>
  </si>
  <si>
    <t>mamá de 3 hijos</t>
  </si>
  <si>
    <t>Estudiante de intérprete en flauta traversa</t>
  </si>
  <si>
    <t>Tiene 1 hijo.</t>
  </si>
  <si>
    <t>Tiene hijos</t>
  </si>
  <si>
    <t>no tiene hijos.</t>
  </si>
  <si>
    <t>Profesora de inglés</t>
  </si>
  <si>
    <t>constanza.carrenor@gmail.com</t>
  </si>
  <si>
    <t>Constanza Carreño Ramírez</t>
  </si>
  <si>
    <t>Coti.c.ramirez</t>
  </si>
  <si>
    <t>RM</t>
  </si>
  <si>
    <t>Estudiante de Ingeniería civil mecánica</t>
  </si>
  <si>
    <t>Constanza Carreño</t>
  </si>
  <si>
    <t>riffopolet@gmail.com</t>
  </si>
  <si>
    <t xml:space="preserve">Polet Riffo Agurto </t>
  </si>
  <si>
    <t>@polemiau</t>
  </si>
  <si>
    <t>Villarica, Chile</t>
  </si>
  <si>
    <t>Polet Riffo</t>
  </si>
  <si>
    <t>Tiene turnos, así que participará a veces los martes y otras veces los jueves</t>
  </si>
  <si>
    <t>valealbornozgomez12@gmail.com</t>
  </si>
  <si>
    <t>Valentina Albornoz Gómez</t>
  </si>
  <si>
    <t>terrible.moti</t>
  </si>
  <si>
    <t>talca</t>
  </si>
  <si>
    <t>Valentina Albornoz</t>
  </si>
  <si>
    <t>Luan Melo</t>
  </si>
  <si>
    <t>naty.arriaran.b@gmail.com</t>
  </si>
  <si>
    <t>Natalia Arriarán</t>
  </si>
  <si>
    <t>narriaran</t>
  </si>
  <si>
    <t>Ñuñoa</t>
  </si>
  <si>
    <t>patanunezm@gmail.com</t>
  </si>
  <si>
    <t>Patricia Nuñez</t>
  </si>
  <si>
    <t>@patanunezm</t>
  </si>
  <si>
    <t>Santiago Centro</t>
  </si>
  <si>
    <t>Patricia Nuñez Muñoz</t>
  </si>
  <si>
    <t>Emprendedora, tiene una pastelería</t>
  </si>
  <si>
    <t>enviar clases</t>
  </si>
  <si>
    <t>Estudiante de licenciatura en letras hispánicas</t>
  </si>
  <si>
    <t>Natalia Muñoz</t>
  </si>
  <si>
    <t>nicol.1996.jorquera@hotmail.com</t>
  </si>
  <si>
    <t>Nicol Jorquera Araya</t>
  </si>
  <si>
    <t>nicol_jorqueraa</t>
  </si>
  <si>
    <t>Nicol Jorquera</t>
  </si>
  <si>
    <t>javiera.onat.tapia@gmail.com</t>
  </si>
  <si>
    <t>Javiera Oñat Tapia</t>
  </si>
  <si>
    <t>javionat</t>
  </si>
  <si>
    <t>Quilpue</t>
  </si>
  <si>
    <t xml:space="preserve">Javiera Oñat </t>
  </si>
  <si>
    <t>dayrapoblete1@gmail.com</t>
  </si>
  <si>
    <t>Dayra Santa María Poblete</t>
  </si>
  <si>
    <t>Adaliadalia18</t>
  </si>
  <si>
    <t>Lo espejo, Santiago</t>
  </si>
  <si>
    <t>Dayra Santa María</t>
  </si>
  <si>
    <t>ampuerokaterin7@gmail.com</t>
  </si>
  <si>
    <t xml:space="preserve">Katerin Ampuero Poblete </t>
  </si>
  <si>
    <t>@_.kvterin.a</t>
  </si>
  <si>
    <t>Macul</t>
  </si>
  <si>
    <t>Katerin Ampuero</t>
  </si>
  <si>
    <t>marianyprado@gmail.com</t>
  </si>
  <si>
    <t>Mariany Prado</t>
  </si>
  <si>
    <t>@marianyprado</t>
  </si>
  <si>
    <t>andreacanouet@gmail.com</t>
  </si>
  <si>
    <t>Andrea Canouet Perez</t>
  </si>
  <si>
    <t>andrea_canouet_perez</t>
  </si>
  <si>
    <t>Andrea Canouet</t>
  </si>
  <si>
    <t>michellekader@gmail.com</t>
  </si>
  <si>
    <t>Michelle Abd-El-Kader</t>
  </si>
  <si>
    <t>michellekader</t>
  </si>
  <si>
    <t>gisrudulfo@gmail.com</t>
  </si>
  <si>
    <t>Gissel Rudulfo</t>
  </si>
  <si>
    <t>gisejanet_r</t>
  </si>
  <si>
    <t>magdalena.tadini@gmail.com</t>
  </si>
  <si>
    <t>Magdalena Tadini</t>
  </si>
  <si>
    <t>Francia</t>
  </si>
  <si>
    <t>magda_tadini</t>
  </si>
  <si>
    <t>montserrat.rci@gmail.com</t>
  </si>
  <si>
    <t>Montserrat canales</t>
  </si>
  <si>
    <t>montse_canales</t>
  </si>
  <si>
    <t>Stoledo.orrego@gmail.com</t>
  </si>
  <si>
    <t>Sofi_toled01</t>
  </si>
  <si>
    <t>Sofía Toledo Orrego</t>
  </si>
  <si>
    <t>Sofía Toledo</t>
  </si>
  <si>
    <t>$7.000 abonado a abril</t>
  </si>
  <si>
    <t>marjoriepcastillo@gmail.com</t>
  </si>
  <si>
    <t>Marjorie Peña</t>
  </si>
  <si>
    <t>Marjorie Peña Castillo</t>
  </si>
  <si>
    <t>marjo_pc</t>
  </si>
  <si>
    <t>Viña del Mar</t>
  </si>
  <si>
    <t>ivettesophia1997@gmail.com</t>
  </si>
  <si>
    <t xml:space="preserve">Ivette González González </t>
  </si>
  <si>
    <t>I. Sophia21</t>
  </si>
  <si>
    <t>Copiapó</t>
  </si>
  <si>
    <t>Ivette González</t>
  </si>
  <si>
    <t>Montserrat Canales</t>
  </si>
  <si>
    <t>Roxana Huenchuán</t>
  </si>
  <si>
    <t>Karen Cortés</t>
  </si>
  <si>
    <t>caro.castro@live.com</t>
  </si>
  <si>
    <t>Carolina Castro Briones</t>
  </si>
  <si>
    <t>Caro.castrob</t>
  </si>
  <si>
    <t>Coronel, Concepción</t>
  </si>
  <si>
    <t>Carolina Castro</t>
  </si>
  <si>
    <t>vivergu@gmail.com</t>
  </si>
  <si>
    <t xml:space="preserve">Vivian Vergara Gutierrez </t>
  </si>
  <si>
    <t>vivipili_vg</t>
  </si>
  <si>
    <t>Vivian Vergara</t>
  </si>
  <si>
    <t>puricela@gmail.com</t>
  </si>
  <si>
    <t>Maricela Cuevas Farias</t>
  </si>
  <si>
    <t>@puricela</t>
  </si>
  <si>
    <t>Maricela Cuevas</t>
  </si>
  <si>
    <t>maitesaavedra29@gmail.com</t>
  </si>
  <si>
    <t xml:space="preserve">María Teresa Saavedra </t>
  </si>
  <si>
    <t>_.Mari._S</t>
  </si>
  <si>
    <t>Pudahuel</t>
  </si>
  <si>
    <t>ingridgarrido592@gmail.com</t>
  </si>
  <si>
    <t xml:space="preserve">Ingrid Garrido </t>
  </si>
  <si>
    <t>Juky jukity</t>
  </si>
  <si>
    <t>fernanda.gaete.fajardo@gmail.com</t>
  </si>
  <si>
    <t>Fernanda Gaete</t>
  </si>
  <si>
    <t>Ma34fda</t>
  </si>
  <si>
    <t>Tocopilla</t>
  </si>
  <si>
    <t>alejandra.ramirez.osorio@gmail.com</t>
  </si>
  <si>
    <t>Alejandra Ramírez Osorio</t>
  </si>
  <si>
    <t>Mariaalejandraramirezosorio</t>
  </si>
  <si>
    <t>San Felipe</t>
  </si>
  <si>
    <t>Alejandra Ramírez</t>
  </si>
  <si>
    <t>nunez.pamela@gmail.com</t>
  </si>
  <si>
    <t>Pamela Nuñez Farías</t>
  </si>
  <si>
    <t>Pamelafarias2103</t>
  </si>
  <si>
    <t>Lampa</t>
  </si>
  <si>
    <t>Pamela Nuñez</t>
  </si>
  <si>
    <t>giselleconstanzasoto@gmail.com</t>
  </si>
  <si>
    <t>Giselle Soto Valderrama</t>
  </si>
  <si>
    <t>Giselleconstanzasoto</t>
  </si>
  <si>
    <t>Quinta normal</t>
  </si>
  <si>
    <t>Giselle Soto</t>
  </si>
  <si>
    <t>fernandamoreno.fonoaudiologa@gmail.com</t>
  </si>
  <si>
    <t>fonoaudióloga</t>
  </si>
  <si>
    <t>Fernanda Moreno Soto</t>
  </si>
  <si>
    <t>Araucanía</t>
  </si>
  <si>
    <t>@fermorenos</t>
  </si>
  <si>
    <t>Fernanda Moreno</t>
  </si>
  <si>
    <t>sora189@hotmail.com</t>
  </si>
  <si>
    <t>Soraya Farah</t>
  </si>
  <si>
    <t>sor.farah</t>
  </si>
  <si>
    <t>chicaoary@gmail.com</t>
  </si>
  <si>
    <t>Aracely Chicao Fica</t>
  </si>
  <si>
    <t>569 65336124</t>
  </si>
  <si>
    <t>Ary knowles</t>
  </si>
  <si>
    <t>Perquenco, temuco</t>
  </si>
  <si>
    <t>Aracely Chicao</t>
  </si>
  <si>
    <t xml:space="preserve">Yalile </t>
  </si>
  <si>
    <t xml:space="preserve">Karina Zambrano </t>
  </si>
  <si>
    <t>Clases grabadas</t>
  </si>
  <si>
    <t>Celeste Zambrano</t>
  </si>
  <si>
    <t>cobrar diferencia</t>
  </si>
  <si>
    <t>cambiar de grupo!</t>
  </si>
  <si>
    <t>Ganadora: Bárbara Arévalo</t>
  </si>
  <si>
    <t>barbara.chile94@gmail.com</t>
  </si>
  <si>
    <t>barbaratravels_</t>
  </si>
  <si>
    <t>Ganadora: Constanza Cisternas</t>
  </si>
  <si>
    <t>c.cisternas.na@gmail.com</t>
  </si>
  <si>
    <t>consttanttin_e</t>
  </si>
  <si>
    <t>Ganadora: Cristina Vidal</t>
  </si>
  <si>
    <t>cristinavidalfuenzalida@gmail.com</t>
  </si>
  <si>
    <t>crispividalfuenzalida90</t>
  </si>
  <si>
    <t>Cantidad de meses activa</t>
  </si>
  <si>
    <t>Fecha de pago de la inscripción</t>
  </si>
  <si>
    <t>Fecha de inscripción a la ficha</t>
  </si>
  <si>
    <t>Vive en zona rural</t>
  </si>
  <si>
    <t>Alguien pagó la clase por ella</t>
  </si>
  <si>
    <t>Alguien pagó su inscripción por 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</si>
</sst>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&quot;$&quot;\-#,##0"/>
    <numFmt numFmtId="42" formatCode="_ &quot;$&quot;* #,##0_ ;_ &quot;$&quot;* \-#,##0_ ;_ &quot;$&quot;* &quot;-&quot;_ ;_ @_ "/>
    <numFmt numFmtId="41" formatCode="_ * #,##0_ ;_ * \-#,##0_ ;_ * &quot;-&quot;_ ;_ @_ "/>
    <numFmt numFmtId="164" formatCode="&quot;$&quot;\ #,##0;[Red]\-&quot;$&quot;\ #,##0"/>
  </numFmts>
  <fonts count="1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80008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137F5B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02124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80008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B9FF"/>
        <bgColor indexed="64"/>
      </patternFill>
    </fill>
    <fill>
      <patternFill patternType="solid">
        <fgColor rgb="FFDCC5ED"/>
        <bgColor indexed="64"/>
      </patternFill>
    </fill>
    <fill>
      <patternFill patternType="solid">
        <fgColor rgb="FFA1F1D6"/>
        <bgColor indexed="64"/>
      </patternFill>
    </fill>
    <fill>
      <patternFill patternType="solid">
        <fgColor rgb="FFFCBCC4"/>
        <bgColor indexed="64"/>
      </patternFill>
    </fill>
    <fill>
      <patternFill patternType="solid">
        <fgColor rgb="FFF86C7D"/>
        <bgColor indexed="64"/>
      </patternFill>
    </fill>
    <fill>
      <patternFill patternType="solid">
        <fgColor rgb="FFFEC7B8"/>
        <bgColor indexed="64"/>
      </patternFill>
    </fill>
    <fill>
      <patternFill patternType="solid">
        <fgColor rgb="FFFC8B6C"/>
        <bgColor indexed="64"/>
      </patternFill>
    </fill>
    <fill>
      <patternFill patternType="solid">
        <fgColor rgb="FFE3FBB3"/>
        <bgColor indexed="64"/>
      </patternFill>
    </fill>
    <fill>
      <patternFill patternType="solid">
        <fgColor rgb="FFC9F86C"/>
        <bgColor indexed="64"/>
      </patternFill>
    </fill>
    <fill>
      <patternFill patternType="solid">
        <fgColor rgb="FFFCC0E8"/>
        <bgColor indexed="64"/>
      </patternFill>
    </fill>
    <fill>
      <patternFill patternType="solid">
        <fgColor rgb="FFF74FBF"/>
        <bgColor indexed="64"/>
      </patternFill>
    </fill>
    <fill>
      <patternFill patternType="solid">
        <fgColor rgb="FFB0FAEF"/>
        <bgColor indexed="64"/>
      </patternFill>
    </fill>
    <fill>
      <patternFill patternType="solid">
        <fgColor rgb="FF0FEBCC"/>
        <bgColor indexed="64"/>
      </patternFill>
    </fill>
    <fill>
      <patternFill patternType="solid">
        <fgColor rgb="FFF2D3FD"/>
        <bgColor indexed="64"/>
      </patternFill>
    </fill>
    <fill>
      <patternFill patternType="solid">
        <fgColor rgb="FFDF94FA"/>
        <bgColor indexed="64"/>
      </patternFill>
    </fill>
    <fill>
      <patternFill patternType="solid">
        <fgColor rgb="FFCF95DF"/>
        <bgColor indexed="64"/>
      </patternFill>
    </fill>
    <fill>
      <patternFill patternType="solid">
        <fgColor rgb="FF46E2B9"/>
        <bgColor indexed="64"/>
      </patternFill>
    </fill>
    <fill>
      <patternFill patternType="solid">
        <fgColor rgb="FFF04ED1"/>
        <bgColor indexed="64"/>
      </patternFill>
    </fill>
    <fill>
      <patternFill patternType="solid">
        <fgColor rgb="FFF9BDB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2" fontId="11" fillId="0" borderId="0" applyFont="0" applyFill="0" applyBorder="0" applyAlignment="0" applyProtection="0"/>
    <xf numFmtId="41" fontId="11" fillId="0" borderId="0" applyFont="0" applyFill="0" applyBorder="0" applyAlignment="0" applyProtection="0"/>
  </cellStyleXfs>
  <cellXfs count="25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0" fillId="6" borderId="4" xfId="0" applyFill="1" applyBorder="1" applyAlignment="1">
      <alignment horizontal="left" vertical="center"/>
    </xf>
    <xf numFmtId="0" fontId="0" fillId="6" borderId="7" xfId="0" applyFill="1" applyBorder="1" applyAlignment="1">
      <alignment horizontal="left" vertical="center"/>
    </xf>
    <xf numFmtId="0" fontId="1" fillId="7" borderId="7" xfId="0" applyFont="1" applyFill="1" applyBorder="1" applyAlignment="1">
      <alignment horizontal="center"/>
    </xf>
    <xf numFmtId="0" fontId="0" fillId="6" borderId="7" xfId="0" applyFill="1" applyBorder="1" applyAlignment="1">
      <alignment horizontal="center" vertical="center"/>
    </xf>
    <xf numFmtId="14" fontId="0" fillId="6" borderId="7" xfId="0" applyNumberFormat="1" applyFill="1" applyBorder="1" applyAlignment="1">
      <alignment horizontal="center" vertical="center"/>
    </xf>
    <xf numFmtId="6" fontId="0" fillId="6" borderId="7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1" fillId="7" borderId="0" xfId="0" applyFont="1" applyFill="1" applyAlignment="1">
      <alignment horizontal="center"/>
    </xf>
    <xf numFmtId="0" fontId="0" fillId="6" borderId="0" xfId="0" applyFill="1" applyAlignment="1">
      <alignment horizontal="center" vertical="center"/>
    </xf>
    <xf numFmtId="14" fontId="0" fillId="6" borderId="0" xfId="0" applyNumberFormat="1" applyFill="1" applyAlignment="1">
      <alignment horizontal="center" vertical="center"/>
    </xf>
    <xf numFmtId="6" fontId="0" fillId="6" borderId="0" xfId="0" applyNumberFormat="1" applyFill="1" applyAlignment="1">
      <alignment horizontal="center" vertical="center"/>
    </xf>
    <xf numFmtId="0" fontId="0" fillId="8" borderId="4" xfId="0" applyFill="1" applyBorder="1" applyAlignment="1">
      <alignment horizontal="left" vertical="center"/>
    </xf>
    <xf numFmtId="0" fontId="0" fillId="8" borderId="7" xfId="0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/>
    </xf>
    <xf numFmtId="14" fontId="0" fillId="8" borderId="7" xfId="0" applyNumberFormat="1" applyFill="1" applyBorder="1" applyAlignment="1">
      <alignment horizontal="center" vertical="center"/>
    </xf>
    <xf numFmtId="164" fontId="0" fillId="8" borderId="7" xfId="0" applyNumberFormat="1" applyFill="1" applyBorder="1" applyAlignment="1">
      <alignment horizontal="center" vertical="center"/>
    </xf>
    <xf numFmtId="0" fontId="0" fillId="8" borderId="2" xfId="0" applyFill="1" applyBorder="1" applyAlignment="1">
      <alignment horizontal="left" vertical="center"/>
    </xf>
    <xf numFmtId="0" fontId="0" fillId="8" borderId="0" xfId="0" applyFill="1" applyAlignment="1">
      <alignment horizontal="center" vertical="center"/>
    </xf>
    <xf numFmtId="0" fontId="1" fillId="9" borderId="0" xfId="0" applyFont="1" applyFill="1" applyAlignment="1">
      <alignment horizontal="center"/>
    </xf>
    <xf numFmtId="14" fontId="0" fillId="8" borderId="0" xfId="0" applyNumberFormat="1" applyFill="1" applyAlignment="1">
      <alignment horizontal="center" vertical="center"/>
    </xf>
    <xf numFmtId="164" fontId="0" fillId="8" borderId="0" xfId="0" applyNumberFormat="1" applyFill="1" applyAlignment="1">
      <alignment horizontal="center" vertical="center"/>
    </xf>
    <xf numFmtId="0" fontId="0" fillId="8" borderId="5" xfId="0" applyFill="1" applyBorder="1" applyAlignment="1">
      <alignment horizontal="left" vertical="center"/>
    </xf>
    <xf numFmtId="0" fontId="0" fillId="8" borderId="8" xfId="0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/>
    </xf>
    <xf numFmtId="14" fontId="0" fillId="8" borderId="8" xfId="0" applyNumberFormat="1" applyFill="1" applyBorder="1" applyAlignment="1">
      <alignment horizontal="center" vertical="center"/>
    </xf>
    <xf numFmtId="164" fontId="0" fillId="8" borderId="8" xfId="0" applyNumberFormat="1" applyFill="1" applyBorder="1" applyAlignment="1">
      <alignment horizontal="center" vertical="center"/>
    </xf>
    <xf numFmtId="0" fontId="0" fillId="10" borderId="4" xfId="0" applyFill="1" applyBorder="1" applyAlignment="1">
      <alignment horizontal="left" vertical="center"/>
    </xf>
    <xf numFmtId="0" fontId="0" fillId="10" borderId="7" xfId="0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/>
    </xf>
    <xf numFmtId="14" fontId="0" fillId="10" borderId="7" xfId="0" applyNumberFormat="1" applyFill="1" applyBorder="1" applyAlignment="1">
      <alignment horizontal="center" vertical="center"/>
    </xf>
    <xf numFmtId="164" fontId="1" fillId="10" borderId="7" xfId="0" applyNumberFormat="1" applyFont="1" applyFill="1" applyBorder="1" applyAlignment="1">
      <alignment horizontal="center" vertical="center"/>
    </xf>
    <xf numFmtId="0" fontId="0" fillId="10" borderId="2" xfId="0" applyFill="1" applyBorder="1" applyAlignment="1">
      <alignment horizontal="left" vertical="center"/>
    </xf>
    <xf numFmtId="0" fontId="0" fillId="10" borderId="0" xfId="0" applyFill="1" applyAlignment="1">
      <alignment horizontal="center" vertical="center"/>
    </xf>
    <xf numFmtId="0" fontId="1" fillId="11" borderId="0" xfId="0" applyFont="1" applyFill="1" applyAlignment="1">
      <alignment horizontal="center"/>
    </xf>
    <xf numFmtId="14" fontId="0" fillId="10" borderId="0" xfId="0" applyNumberFormat="1" applyFill="1" applyAlignment="1">
      <alignment horizontal="center" vertical="center"/>
    </xf>
    <xf numFmtId="164" fontId="1" fillId="10" borderId="0" xfId="0" applyNumberFormat="1" applyFont="1" applyFill="1" applyAlignment="1">
      <alignment horizontal="center" vertical="center"/>
    </xf>
    <xf numFmtId="0" fontId="0" fillId="10" borderId="5" xfId="0" applyFill="1" applyBorder="1" applyAlignment="1">
      <alignment horizontal="left" vertical="center"/>
    </xf>
    <xf numFmtId="0" fontId="0" fillId="10" borderId="8" xfId="0" applyFill="1" applyBorder="1" applyAlignment="1">
      <alignment horizontal="center" vertical="center"/>
    </xf>
    <xf numFmtId="0" fontId="1" fillId="11" borderId="8" xfId="0" applyFont="1" applyFill="1" applyBorder="1" applyAlignment="1">
      <alignment horizontal="center"/>
    </xf>
    <xf numFmtId="14" fontId="0" fillId="10" borderId="8" xfId="0" applyNumberFormat="1" applyFill="1" applyBorder="1" applyAlignment="1">
      <alignment horizontal="center" vertical="center"/>
    </xf>
    <xf numFmtId="164" fontId="1" fillId="10" borderId="8" xfId="0" applyNumberFormat="1" applyFont="1" applyFill="1" applyBorder="1" applyAlignment="1">
      <alignment horizontal="center" vertical="center"/>
    </xf>
    <xf numFmtId="164" fontId="0" fillId="10" borderId="7" xfId="0" applyNumberFormat="1" applyFill="1" applyBorder="1" applyAlignment="1">
      <alignment horizontal="center" vertical="center"/>
    </xf>
    <xf numFmtId="0" fontId="0" fillId="12" borderId="9" xfId="0" applyFill="1" applyBorder="1" applyAlignment="1">
      <alignment horizontal="left" vertical="center"/>
    </xf>
    <xf numFmtId="0" fontId="0" fillId="12" borderId="10" xfId="0" applyFill="1" applyBorder="1" applyAlignment="1">
      <alignment horizontal="center" vertical="center"/>
    </xf>
    <xf numFmtId="0" fontId="1" fillId="13" borderId="10" xfId="0" applyFont="1" applyFill="1" applyBorder="1" applyAlignment="1">
      <alignment horizontal="center"/>
    </xf>
    <xf numFmtId="14" fontId="0" fillId="12" borderId="10" xfId="0" applyNumberFormat="1" applyFill="1" applyBorder="1" applyAlignment="1">
      <alignment horizontal="center" vertical="center"/>
    </xf>
    <xf numFmtId="164" fontId="0" fillId="12" borderId="10" xfId="0" applyNumberFormat="1" applyFill="1" applyBorder="1" applyAlignment="1">
      <alignment horizontal="center" vertical="center"/>
    </xf>
    <xf numFmtId="0" fontId="0" fillId="14" borderId="4" xfId="0" applyFill="1" applyBorder="1" applyAlignment="1">
      <alignment horizontal="left" vertical="center"/>
    </xf>
    <xf numFmtId="0" fontId="0" fillId="14" borderId="7" xfId="0" applyFill="1" applyBorder="1" applyAlignment="1">
      <alignment horizontal="center" vertical="center"/>
    </xf>
    <xf numFmtId="0" fontId="1" fillId="15" borderId="7" xfId="0" applyFont="1" applyFill="1" applyBorder="1" applyAlignment="1">
      <alignment horizontal="center"/>
    </xf>
    <xf numFmtId="14" fontId="0" fillId="14" borderId="7" xfId="0" applyNumberFormat="1" applyFill="1" applyBorder="1" applyAlignment="1">
      <alignment horizontal="center" vertical="center"/>
    </xf>
    <xf numFmtId="164" fontId="0" fillId="14" borderId="7" xfId="0" applyNumberFormat="1" applyFill="1" applyBorder="1" applyAlignment="1">
      <alignment horizontal="center" vertical="center"/>
    </xf>
    <xf numFmtId="0" fontId="0" fillId="14" borderId="2" xfId="0" applyFill="1" applyBorder="1" applyAlignment="1">
      <alignment horizontal="left" vertical="center"/>
    </xf>
    <xf numFmtId="0" fontId="0" fillId="14" borderId="0" xfId="0" applyFill="1" applyAlignment="1">
      <alignment horizontal="center" vertical="center"/>
    </xf>
    <xf numFmtId="0" fontId="1" fillId="15" borderId="0" xfId="0" applyFont="1" applyFill="1" applyAlignment="1">
      <alignment horizontal="center"/>
    </xf>
    <xf numFmtId="14" fontId="0" fillId="14" borderId="0" xfId="0" applyNumberFormat="1" applyFill="1" applyAlignment="1">
      <alignment horizontal="center" vertical="center"/>
    </xf>
    <xf numFmtId="164" fontId="0" fillId="14" borderId="0" xfId="0" applyNumberFormat="1" applyFill="1" applyAlignment="1">
      <alignment horizontal="center" vertical="center"/>
    </xf>
    <xf numFmtId="6" fontId="0" fillId="14" borderId="0" xfId="0" applyNumberFormat="1" applyFill="1" applyAlignment="1">
      <alignment horizontal="center" vertical="center"/>
    </xf>
    <xf numFmtId="0" fontId="0" fillId="14" borderId="5" xfId="0" applyFill="1" applyBorder="1" applyAlignment="1">
      <alignment horizontal="left" vertical="center"/>
    </xf>
    <xf numFmtId="0" fontId="0" fillId="14" borderId="8" xfId="0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/>
    </xf>
    <xf numFmtId="14" fontId="0" fillId="14" borderId="8" xfId="0" applyNumberFormat="1" applyFill="1" applyBorder="1" applyAlignment="1">
      <alignment horizontal="center" vertical="center"/>
    </xf>
    <xf numFmtId="6" fontId="0" fillId="14" borderId="8" xfId="0" applyNumberFormat="1" applyFill="1" applyBorder="1" applyAlignment="1">
      <alignment horizontal="center" vertical="center"/>
    </xf>
    <xf numFmtId="0" fontId="0" fillId="12" borderId="4" xfId="0" applyFill="1" applyBorder="1" applyAlignment="1">
      <alignment horizontal="left" vertical="center"/>
    </xf>
    <xf numFmtId="0" fontId="0" fillId="12" borderId="7" xfId="0" applyFill="1" applyBorder="1" applyAlignment="1">
      <alignment horizontal="center" vertical="center"/>
    </xf>
    <xf numFmtId="0" fontId="1" fillId="13" borderId="7" xfId="0" applyFont="1" applyFill="1" applyBorder="1" applyAlignment="1">
      <alignment horizontal="center"/>
    </xf>
    <xf numFmtId="14" fontId="0" fillId="12" borderId="7" xfId="0" applyNumberFormat="1" applyFill="1" applyBorder="1" applyAlignment="1">
      <alignment horizontal="center" vertical="center"/>
    </xf>
    <xf numFmtId="164" fontId="0" fillId="12" borderId="7" xfId="0" applyNumberFormat="1" applyFill="1" applyBorder="1" applyAlignment="1">
      <alignment horizontal="center" vertical="center"/>
    </xf>
    <xf numFmtId="0" fontId="0" fillId="12" borderId="5" xfId="0" applyFill="1" applyBorder="1" applyAlignment="1">
      <alignment horizontal="left" vertical="center"/>
    </xf>
    <xf numFmtId="0" fontId="0" fillId="12" borderId="8" xfId="0" applyFill="1" applyBorder="1" applyAlignment="1">
      <alignment horizontal="center" vertical="center"/>
    </xf>
    <xf numFmtId="0" fontId="1" fillId="13" borderId="8" xfId="0" applyFont="1" applyFill="1" applyBorder="1" applyAlignment="1">
      <alignment horizontal="center"/>
    </xf>
    <xf numFmtId="6" fontId="0" fillId="12" borderId="8" xfId="0" applyNumberFormat="1" applyFill="1" applyBorder="1" applyAlignment="1">
      <alignment horizontal="center" vertical="center"/>
    </xf>
    <xf numFmtId="164" fontId="1" fillId="6" borderId="0" xfId="0" applyNumberFormat="1" applyFont="1" applyFill="1" applyAlignment="1">
      <alignment horizontal="center" vertical="center"/>
    </xf>
    <xf numFmtId="0" fontId="1" fillId="8" borderId="4" xfId="0" applyFont="1" applyFill="1" applyBorder="1" applyAlignment="1">
      <alignment horizontal="left"/>
    </xf>
    <xf numFmtId="0" fontId="1" fillId="8" borderId="7" xfId="0" applyFont="1" applyFill="1" applyBorder="1" applyAlignment="1">
      <alignment horizontal="left"/>
    </xf>
    <xf numFmtId="0" fontId="1" fillId="8" borderId="7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 vertical="center"/>
    </xf>
    <xf numFmtId="14" fontId="1" fillId="8" borderId="7" xfId="0" applyNumberFormat="1" applyFont="1" applyFill="1" applyBorder="1" applyAlignment="1">
      <alignment horizontal="center"/>
    </xf>
    <xf numFmtId="6" fontId="0" fillId="8" borderId="7" xfId="0" applyNumberForma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left"/>
    </xf>
    <xf numFmtId="0" fontId="1" fillId="8" borderId="5" xfId="0" applyFont="1" applyFill="1" applyBorder="1" applyAlignment="1">
      <alignment horizontal="left"/>
    </xf>
    <xf numFmtId="0" fontId="1" fillId="8" borderId="8" xfId="0" applyFont="1" applyFill="1" applyBorder="1" applyAlignment="1">
      <alignment horizontal="left"/>
    </xf>
    <xf numFmtId="0" fontId="1" fillId="8" borderId="8" xfId="0" applyFont="1" applyFill="1" applyBorder="1" applyAlignment="1">
      <alignment horizontal="center"/>
    </xf>
    <xf numFmtId="14" fontId="1" fillId="8" borderId="8" xfId="0" applyNumberFormat="1" applyFont="1" applyFill="1" applyBorder="1" applyAlignment="1">
      <alignment horizontal="center"/>
    </xf>
    <xf numFmtId="6" fontId="0" fillId="8" borderId="8" xfId="0" applyNumberFormat="1" applyFill="1" applyBorder="1" applyAlignment="1">
      <alignment horizontal="center" vertical="center"/>
    </xf>
    <xf numFmtId="0" fontId="0" fillId="10" borderId="2" xfId="0" applyFill="1" applyBorder="1"/>
    <xf numFmtId="0" fontId="0" fillId="10" borderId="5" xfId="0" applyFill="1" applyBorder="1"/>
    <xf numFmtId="0" fontId="0" fillId="10" borderId="8" xfId="0" applyFill="1" applyBorder="1" applyAlignment="1">
      <alignment horizontal="center"/>
    </xf>
    <xf numFmtId="164" fontId="0" fillId="10" borderId="8" xfId="0" applyNumberForma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left"/>
    </xf>
    <xf numFmtId="0" fontId="1" fillId="8" borderId="0" xfId="0" applyFont="1" applyFill="1" applyBorder="1" applyAlignment="1">
      <alignment horizontal="left"/>
    </xf>
    <xf numFmtId="0" fontId="1" fillId="9" borderId="0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14" fontId="1" fillId="8" borderId="0" xfId="0" applyNumberFormat="1" applyFont="1" applyFill="1" applyBorder="1" applyAlignment="1">
      <alignment horizontal="center"/>
    </xf>
    <xf numFmtId="6" fontId="0" fillId="8" borderId="0" xfId="0" applyNumberForma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left"/>
    </xf>
    <xf numFmtId="0" fontId="0" fillId="10" borderId="0" xfId="0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14" fontId="0" fillId="10" borderId="0" xfId="0" applyNumberFormat="1" applyFill="1" applyBorder="1" applyAlignment="1">
      <alignment horizontal="center" vertical="center"/>
    </xf>
    <xf numFmtId="164" fontId="0" fillId="10" borderId="0" xfId="0" applyNumberForma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1" fillId="15" borderId="0" xfId="0" applyFont="1" applyFill="1" applyBorder="1" applyAlignment="1">
      <alignment horizontal="center"/>
    </xf>
    <xf numFmtId="14" fontId="0" fillId="14" borderId="0" xfId="0" applyNumberFormat="1" applyFill="1" applyBorder="1" applyAlignment="1">
      <alignment horizontal="center" vertical="center"/>
    </xf>
    <xf numFmtId="164" fontId="0" fillId="14" borderId="0" xfId="0" applyNumberFormat="1" applyFill="1" applyBorder="1" applyAlignment="1">
      <alignment horizontal="center" vertical="center"/>
    </xf>
    <xf numFmtId="0" fontId="0" fillId="14" borderId="0" xfId="0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0" fillId="6" borderId="0" xfId="0" applyFill="1" applyBorder="1" applyAlignment="1">
      <alignment horizontal="left" vertical="center"/>
    </xf>
    <xf numFmtId="0" fontId="1" fillId="7" borderId="0" xfId="0" applyFont="1" applyFill="1" applyBorder="1" applyAlignment="1">
      <alignment horizontal="center"/>
    </xf>
    <xf numFmtId="0" fontId="0" fillId="6" borderId="0" xfId="0" applyFill="1" applyBorder="1" applyAlignment="1">
      <alignment horizontal="center" vertical="center"/>
    </xf>
    <xf numFmtId="14" fontId="0" fillId="6" borderId="0" xfId="0" applyNumberFormat="1" applyFill="1" applyBorder="1" applyAlignment="1">
      <alignment horizontal="center" vertical="center"/>
    </xf>
    <xf numFmtId="6" fontId="0" fillId="6" borderId="0" xfId="0" applyNumberFormat="1" applyFill="1" applyBorder="1" applyAlignment="1">
      <alignment horizontal="center" vertical="center"/>
    </xf>
    <xf numFmtId="0" fontId="0" fillId="6" borderId="5" xfId="0" applyFill="1" applyBorder="1" applyAlignment="1">
      <alignment horizontal="left" vertical="center"/>
    </xf>
    <xf numFmtId="0" fontId="0" fillId="6" borderId="8" xfId="0" applyFill="1" applyBorder="1" applyAlignment="1">
      <alignment horizontal="left" vertical="center"/>
    </xf>
    <xf numFmtId="0" fontId="1" fillId="7" borderId="8" xfId="0" applyFont="1" applyFill="1" applyBorder="1" applyAlignment="1">
      <alignment horizontal="center"/>
    </xf>
    <xf numFmtId="0" fontId="0" fillId="6" borderId="8" xfId="0" applyFill="1" applyBorder="1" applyAlignment="1">
      <alignment horizontal="center" vertical="center"/>
    </xf>
    <xf numFmtId="14" fontId="0" fillId="6" borderId="8" xfId="0" applyNumberFormat="1" applyFill="1" applyBorder="1" applyAlignment="1">
      <alignment horizontal="center" vertical="center"/>
    </xf>
    <xf numFmtId="6" fontId="0" fillId="6" borderId="8" xfId="0" applyNumberForma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14" fontId="0" fillId="8" borderId="0" xfId="0" applyNumberFormat="1" applyFill="1" applyBorder="1" applyAlignment="1">
      <alignment horizontal="center" vertical="center"/>
    </xf>
    <xf numFmtId="164" fontId="0" fillId="8" borderId="0" xfId="0" applyNumberFormat="1" applyFill="1" applyBorder="1" applyAlignment="1">
      <alignment horizontal="center" vertical="center"/>
    </xf>
    <xf numFmtId="164" fontId="1" fillId="10" borderId="0" xfId="0" applyNumberFormat="1" applyFont="1" applyFill="1" applyBorder="1" applyAlignment="1">
      <alignment horizontal="center" vertical="center"/>
    </xf>
    <xf numFmtId="14" fontId="0" fillId="12" borderId="8" xfId="0" applyNumberFormat="1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/>
    </xf>
    <xf numFmtId="0" fontId="1" fillId="17" borderId="0" xfId="0" applyFont="1" applyFill="1" applyBorder="1" applyAlignment="1">
      <alignment horizontal="center"/>
    </xf>
    <xf numFmtId="164" fontId="0" fillId="16" borderId="0" xfId="0" applyNumberFormat="1" applyFill="1" applyBorder="1" applyAlignment="1">
      <alignment horizontal="center" vertical="center"/>
    </xf>
    <xf numFmtId="14" fontId="0" fillId="16" borderId="0" xfId="0" applyNumberFormat="1" applyFill="1" applyBorder="1" applyAlignment="1">
      <alignment vertical="center"/>
    </xf>
    <xf numFmtId="0" fontId="1" fillId="16" borderId="0" xfId="0" applyFont="1" applyFill="1" applyBorder="1" applyAlignment="1">
      <alignment horizontal="left"/>
    </xf>
    <xf numFmtId="0" fontId="0" fillId="12" borderId="0" xfId="0" applyFill="1" applyBorder="1" applyAlignment="1">
      <alignment horizontal="left" vertical="center"/>
    </xf>
    <xf numFmtId="0" fontId="0" fillId="12" borderId="0" xfId="0" applyFill="1" applyBorder="1" applyAlignment="1">
      <alignment horizontal="center" vertical="center"/>
    </xf>
    <xf numFmtId="0" fontId="1" fillId="13" borderId="0" xfId="0" applyFont="1" applyFill="1" applyBorder="1" applyAlignment="1">
      <alignment horizontal="center"/>
    </xf>
    <xf numFmtId="164" fontId="0" fillId="12" borderId="0" xfId="0" applyNumberFormat="1" applyFill="1" applyBorder="1" applyAlignment="1">
      <alignment horizontal="center" vertical="center"/>
    </xf>
    <xf numFmtId="14" fontId="0" fillId="12" borderId="0" xfId="0" applyNumberFormat="1" applyFill="1" applyBorder="1" applyAlignment="1">
      <alignment vertical="center"/>
    </xf>
    <xf numFmtId="14" fontId="0" fillId="16" borderId="0" xfId="0" applyNumberFormat="1" applyFill="1" applyBorder="1" applyAlignment="1">
      <alignment horizontal="center" vertical="center"/>
    </xf>
    <xf numFmtId="14" fontId="0" fillId="6" borderId="3" xfId="0" applyNumberFormat="1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14" fontId="0" fillId="6" borderId="6" xfId="0" applyNumberFormat="1" applyFill="1" applyBorder="1" applyAlignment="1">
      <alignment horizontal="center" vertical="center"/>
    </xf>
    <xf numFmtId="14" fontId="1" fillId="8" borderId="3" xfId="0" applyNumberFormat="1" applyFont="1" applyFill="1" applyBorder="1" applyAlignment="1">
      <alignment horizontal="center"/>
    </xf>
    <xf numFmtId="14" fontId="1" fillId="8" borderId="1" xfId="0" applyNumberFormat="1" applyFont="1" applyFill="1" applyBorder="1" applyAlignment="1">
      <alignment horizontal="center"/>
    </xf>
    <xf numFmtId="14" fontId="1" fillId="8" borderId="6" xfId="0" applyNumberFormat="1" applyFont="1" applyFill="1" applyBorder="1" applyAlignment="1">
      <alignment horizontal="center"/>
    </xf>
    <xf numFmtId="164" fontId="0" fillId="16" borderId="1" xfId="0" applyNumberFormat="1" applyFill="1" applyBorder="1" applyAlignment="1">
      <alignment horizontal="center" vertical="center"/>
    </xf>
    <xf numFmtId="14" fontId="0" fillId="16" borderId="8" xfId="0" applyNumberFormat="1" applyFill="1" applyBorder="1" applyAlignment="1">
      <alignment vertical="center"/>
    </xf>
    <xf numFmtId="0" fontId="0" fillId="16" borderId="4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" fillId="16" borderId="2" xfId="0" applyFont="1" applyFill="1" applyBorder="1" applyAlignment="1">
      <alignment horizontal="center"/>
    </xf>
    <xf numFmtId="42" fontId="6" fillId="16" borderId="3" xfId="1" applyFont="1" applyFill="1" applyBorder="1" applyAlignment="1">
      <alignment horizontal="center" vertical="center"/>
    </xf>
    <xf numFmtId="42" fontId="6" fillId="16" borderId="1" xfId="1" applyFont="1" applyFill="1" applyBorder="1" applyAlignment="1">
      <alignment horizontal="center" vertical="center"/>
    </xf>
    <xf numFmtId="42" fontId="6" fillId="16" borderId="6" xfId="1" applyFont="1" applyFill="1" applyBorder="1" applyAlignment="1">
      <alignment horizontal="center" vertical="center"/>
    </xf>
    <xf numFmtId="0" fontId="0" fillId="19" borderId="0" xfId="0" applyFill="1" applyAlignment="1">
      <alignment horizontal="center" vertical="center"/>
    </xf>
    <xf numFmtId="41" fontId="0" fillId="0" borderId="0" xfId="2" applyFont="1" applyBorder="1" applyAlignment="1">
      <alignment horizontal="center" vertical="center"/>
    </xf>
    <xf numFmtId="41" fontId="6" fillId="0" borderId="0" xfId="2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16" borderId="11" xfId="0" applyFill="1" applyBorder="1" applyAlignment="1">
      <alignment horizontal="center" vertical="center"/>
    </xf>
    <xf numFmtId="0" fontId="0" fillId="16" borderId="12" xfId="0" applyFill="1" applyBorder="1" applyAlignment="1">
      <alignment horizontal="center" vertical="center"/>
    </xf>
    <xf numFmtId="0" fontId="0" fillId="16" borderId="13" xfId="0" applyFill="1" applyBorder="1" applyAlignment="1">
      <alignment horizontal="center" vertical="center"/>
    </xf>
    <xf numFmtId="42" fontId="6" fillId="16" borderId="11" xfId="1" applyFont="1" applyFill="1" applyBorder="1" applyAlignment="1">
      <alignment horizontal="center" vertical="center"/>
    </xf>
    <xf numFmtId="42" fontId="6" fillId="16" borderId="12" xfId="1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/>
    </xf>
    <xf numFmtId="14" fontId="0" fillId="16" borderId="5" xfId="0" applyNumberFormat="1" applyFill="1" applyBorder="1" applyAlignment="1">
      <alignment vertical="center"/>
    </xf>
    <xf numFmtId="14" fontId="0" fillId="16" borderId="6" xfId="0" applyNumberFormat="1" applyFill="1" applyBorder="1" applyAlignment="1">
      <alignment vertical="center"/>
    </xf>
    <xf numFmtId="0" fontId="0" fillId="18" borderId="8" xfId="0" applyFill="1" applyBorder="1" applyAlignment="1">
      <alignment horizontal="center" vertical="center"/>
    </xf>
    <xf numFmtId="0" fontId="6" fillId="20" borderId="6" xfId="0" applyFont="1" applyFill="1" applyBorder="1" applyAlignment="1">
      <alignment horizontal="center" vertical="center"/>
    </xf>
    <xf numFmtId="0" fontId="0" fillId="21" borderId="4" xfId="0" applyFill="1" applyBorder="1" applyAlignment="1">
      <alignment horizontal="center" vertical="center"/>
    </xf>
    <xf numFmtId="42" fontId="0" fillId="0" borderId="7" xfId="1" applyFont="1" applyBorder="1" applyAlignment="1">
      <alignment horizontal="center" vertical="center"/>
    </xf>
    <xf numFmtId="41" fontId="0" fillId="0" borderId="7" xfId="2" applyFont="1" applyBorder="1" applyAlignment="1">
      <alignment horizontal="center" vertical="center"/>
    </xf>
    <xf numFmtId="41" fontId="6" fillId="0" borderId="3" xfId="2" applyFont="1" applyBorder="1" applyAlignment="1">
      <alignment horizontal="center" vertical="center"/>
    </xf>
    <xf numFmtId="0" fontId="0" fillId="21" borderId="2" xfId="0" applyFill="1" applyBorder="1" applyAlignment="1">
      <alignment horizontal="center" vertical="center"/>
    </xf>
    <xf numFmtId="42" fontId="0" fillId="0" borderId="0" xfId="1" applyFont="1" applyBorder="1" applyAlignment="1">
      <alignment horizontal="center" vertical="center"/>
    </xf>
    <xf numFmtId="41" fontId="6" fillId="0" borderId="1" xfId="2" applyFont="1" applyBorder="1" applyAlignment="1">
      <alignment horizontal="center" vertical="center"/>
    </xf>
    <xf numFmtId="0" fontId="0" fillId="21" borderId="5" xfId="0" applyFill="1" applyBorder="1" applyAlignment="1">
      <alignment horizontal="center" vertical="center"/>
    </xf>
    <xf numFmtId="42" fontId="0" fillId="0" borderId="8" xfId="1" applyFont="1" applyBorder="1" applyAlignment="1">
      <alignment horizontal="center" vertical="center"/>
    </xf>
    <xf numFmtId="41" fontId="0" fillId="0" borderId="8" xfId="2" applyFont="1" applyBorder="1" applyAlignment="1">
      <alignment horizontal="center" vertical="center"/>
    </xf>
    <xf numFmtId="41" fontId="6" fillId="0" borderId="6" xfId="2" applyFont="1" applyBorder="1" applyAlignment="1">
      <alignment horizontal="center" vertical="center"/>
    </xf>
    <xf numFmtId="42" fontId="6" fillId="0" borderId="1" xfId="0" applyNumberFormat="1" applyFont="1" applyBorder="1" applyAlignment="1">
      <alignment horizontal="center" vertical="center"/>
    </xf>
    <xf numFmtId="0" fontId="0" fillId="22" borderId="0" xfId="0" applyFill="1" applyBorder="1" applyAlignment="1">
      <alignment horizontal="center" vertical="center"/>
    </xf>
    <xf numFmtId="0" fontId="0" fillId="23" borderId="0" xfId="0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42" fontId="6" fillId="16" borderId="13" xfId="1" applyFont="1" applyFill="1" applyBorder="1" applyAlignment="1">
      <alignment horizontal="center" vertical="center"/>
    </xf>
    <xf numFmtId="42" fontId="6" fillId="0" borderId="0" xfId="0" applyNumberFormat="1" applyFont="1" applyBorder="1" applyAlignment="1">
      <alignment horizontal="center" vertical="center"/>
    </xf>
    <xf numFmtId="42" fontId="6" fillId="0" borderId="7" xfId="0" applyNumberFormat="1" applyFont="1" applyBorder="1" applyAlignment="1">
      <alignment horizontal="center" vertical="center"/>
    </xf>
    <xf numFmtId="42" fontId="6" fillId="0" borderId="8" xfId="0" applyNumberFormat="1" applyFont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1" fillId="16" borderId="15" xfId="0" applyFont="1" applyFill="1" applyBorder="1" applyAlignment="1">
      <alignment horizontal="center"/>
    </xf>
    <xf numFmtId="0" fontId="1" fillId="17" borderId="16" xfId="0" applyFont="1" applyFill="1" applyBorder="1" applyAlignment="1">
      <alignment horizontal="center"/>
    </xf>
    <xf numFmtId="0" fontId="0" fillId="16" borderId="16" xfId="0" applyFill="1" applyBorder="1" applyAlignment="1">
      <alignment horizontal="center" vertical="center"/>
    </xf>
    <xf numFmtId="14" fontId="0" fillId="16" borderId="16" xfId="0" applyNumberFormat="1" applyFill="1" applyBorder="1" applyAlignment="1">
      <alignment horizontal="center" vertical="center"/>
    </xf>
    <xf numFmtId="14" fontId="0" fillId="16" borderId="16" xfId="0" applyNumberFormat="1" applyFill="1" applyBorder="1" applyAlignment="1">
      <alignment vertical="center"/>
    </xf>
    <xf numFmtId="164" fontId="0" fillId="16" borderId="17" xfId="0" applyNumberFormat="1" applyFill="1" applyBorder="1" applyAlignment="1">
      <alignment horizontal="center" vertical="center"/>
    </xf>
    <xf numFmtId="1" fontId="9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7" fillId="5" borderId="0" xfId="0" applyFont="1" applyFill="1" applyAlignment="1">
      <alignment horizontal="center" vertical="center" wrapText="1"/>
    </xf>
    <xf numFmtId="1" fontId="7" fillId="5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18" borderId="7" xfId="0" applyFill="1" applyBorder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0" fillId="18" borderId="4" xfId="0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4" borderId="0" xfId="0" applyFont="1" applyFill="1" applyAlignment="1">
      <alignment horizontal="center"/>
    </xf>
  </cellXfs>
  <cellStyles count="3">
    <cellStyle name="Millares [0]" xfId="2" builtinId="6"/>
    <cellStyle name="Moneda [0]" xfId="1" builtinId="7"/>
    <cellStyle name="Normal" xfId="0" builtinId="0"/>
  </cellStyles>
  <dxfs count="374">
    <dxf>
      <font>
        <color rgb="FF3898B6"/>
      </font>
      <fill>
        <patternFill>
          <fgColor theme="7" tint="0.79995117038483843"/>
          <bgColor rgb="FFB2FCE5"/>
        </patternFill>
      </fill>
    </dxf>
    <dxf>
      <font>
        <color rgb="FFEE202A"/>
      </font>
      <fill>
        <patternFill>
          <fgColor auto="1"/>
          <bgColor rgb="FFFEC2D9"/>
        </patternFill>
      </fill>
    </dxf>
    <dxf>
      <font>
        <color rgb="FFF7891B"/>
      </font>
      <fill>
        <patternFill>
          <bgColor rgb="FFFEDFC6"/>
        </patternFill>
      </fill>
    </dxf>
    <dxf>
      <font>
        <color rgb="FF3898B6"/>
      </font>
      <fill>
        <patternFill>
          <fgColor theme="7" tint="0.79995117038483843"/>
          <bgColor rgb="FFB2FCE5"/>
        </patternFill>
      </fill>
    </dxf>
    <dxf>
      <font>
        <color rgb="FFEE202A"/>
      </font>
      <fill>
        <patternFill>
          <fgColor auto="1"/>
          <bgColor rgb="FFFEC2D9"/>
        </patternFill>
      </fill>
    </dxf>
    <dxf>
      <font>
        <color rgb="FFF7891B"/>
      </font>
      <fill>
        <patternFill>
          <bgColor rgb="FFFEDFC6"/>
        </patternFill>
      </fill>
    </dxf>
    <dxf>
      <font>
        <color rgb="FF3898B6"/>
      </font>
      <fill>
        <patternFill>
          <fgColor theme="7" tint="0.79995117038483843"/>
          <bgColor rgb="FFB2FCE5"/>
        </patternFill>
      </fill>
    </dxf>
    <dxf>
      <font>
        <color rgb="FFEE202A"/>
      </font>
      <fill>
        <patternFill>
          <fgColor auto="1"/>
          <bgColor rgb="FFFEC2D9"/>
        </patternFill>
      </fill>
    </dxf>
    <dxf>
      <font>
        <color rgb="FFF7891B"/>
      </font>
      <fill>
        <patternFill>
          <bgColor rgb="FFFEDFC6"/>
        </patternFill>
      </fill>
    </dxf>
    <dxf>
      <font>
        <color rgb="FF3898B6"/>
      </font>
      <fill>
        <patternFill>
          <fgColor theme="7" tint="0.79995117038483843"/>
          <bgColor rgb="FFB2FCE5"/>
        </patternFill>
      </fill>
    </dxf>
    <dxf>
      <font>
        <color rgb="FFEE202A"/>
      </font>
      <fill>
        <patternFill>
          <fgColor auto="1"/>
          <bgColor rgb="FFFEC2D9"/>
        </patternFill>
      </fill>
    </dxf>
    <dxf>
      <font>
        <color rgb="FFF7891B"/>
      </font>
      <fill>
        <patternFill>
          <bgColor rgb="FFFEDFC6"/>
        </patternFill>
      </fill>
    </dxf>
    <dxf>
      <font>
        <color rgb="FF3898B6"/>
      </font>
      <fill>
        <patternFill>
          <fgColor theme="7" tint="0.79995117038483843"/>
          <bgColor rgb="FFB2FCE5"/>
        </patternFill>
      </fill>
    </dxf>
    <dxf>
      <font>
        <color rgb="FFEE202A"/>
      </font>
      <fill>
        <patternFill>
          <fgColor auto="1"/>
          <bgColor rgb="FFFEC2D9"/>
        </patternFill>
      </fill>
    </dxf>
    <dxf>
      <font>
        <color rgb="FFF7891B"/>
      </font>
      <fill>
        <patternFill>
          <bgColor rgb="FFFEDFC6"/>
        </patternFill>
      </fill>
    </dxf>
    <dxf>
      <font>
        <color rgb="FF3898B6"/>
      </font>
      <fill>
        <patternFill>
          <fgColor theme="7" tint="0.79995117038483843"/>
          <bgColor rgb="FFB2FCE5"/>
        </patternFill>
      </fill>
    </dxf>
    <dxf>
      <font>
        <color rgb="FFEE202A"/>
      </font>
      <fill>
        <patternFill>
          <fgColor auto="1"/>
          <bgColor rgb="FFFEC2D9"/>
        </patternFill>
      </fill>
    </dxf>
    <dxf>
      <font>
        <color rgb="FFF7891B"/>
      </font>
      <fill>
        <patternFill>
          <bgColor rgb="FFFEDFC6"/>
        </patternFill>
      </fill>
    </dxf>
    <dxf>
      <font>
        <color rgb="FF3898B6"/>
      </font>
      <fill>
        <patternFill>
          <fgColor theme="7" tint="0.79995117038483843"/>
          <bgColor rgb="FFB2FCE5"/>
        </patternFill>
      </fill>
    </dxf>
    <dxf>
      <font>
        <color rgb="FFEE202A"/>
      </font>
      <fill>
        <patternFill>
          <fgColor auto="1"/>
          <bgColor rgb="FFFEC2D9"/>
        </patternFill>
      </fill>
    </dxf>
    <dxf>
      <font>
        <color rgb="FFF7891B"/>
      </font>
      <fill>
        <patternFill>
          <bgColor rgb="FFFEDFC6"/>
        </patternFill>
      </fill>
    </dxf>
    <dxf>
      <font>
        <color rgb="FF3898B6"/>
      </font>
      <fill>
        <patternFill>
          <fgColor theme="7" tint="0.79995117038483843"/>
          <bgColor rgb="FFB2FCE5"/>
        </patternFill>
      </fill>
    </dxf>
    <dxf>
      <font>
        <color rgb="FFEE202A"/>
      </font>
      <fill>
        <patternFill>
          <fgColor auto="1"/>
          <bgColor rgb="FFFEC2D9"/>
        </patternFill>
      </fill>
    </dxf>
    <dxf>
      <font>
        <color rgb="FFF7891B"/>
      </font>
      <fill>
        <patternFill>
          <bgColor rgb="FFFEDFC6"/>
        </patternFill>
      </fill>
    </dxf>
    <dxf>
      <font>
        <color rgb="FF3898B6"/>
      </font>
      <fill>
        <patternFill>
          <fgColor theme="7" tint="0.79995117038483843"/>
          <bgColor rgb="FFB2FCE5"/>
        </patternFill>
      </fill>
    </dxf>
    <dxf>
      <font>
        <color rgb="FFEE202A"/>
      </font>
      <fill>
        <patternFill>
          <fgColor auto="1"/>
          <bgColor rgb="FFFEC2D9"/>
        </patternFill>
      </fill>
    </dxf>
    <dxf>
      <font>
        <color rgb="FFF7891B"/>
      </font>
      <fill>
        <patternFill>
          <bgColor rgb="FFFEDFC6"/>
        </patternFill>
      </fill>
    </dxf>
    <dxf>
      <font>
        <color rgb="FF3898B6"/>
      </font>
      <fill>
        <patternFill>
          <fgColor theme="7" tint="0.79995117038483843"/>
          <bgColor rgb="FFB2FCE5"/>
        </patternFill>
      </fill>
    </dxf>
    <dxf>
      <font>
        <color rgb="FFEE202A"/>
      </font>
      <fill>
        <patternFill>
          <fgColor auto="1"/>
          <bgColor rgb="FFFEC2D9"/>
        </patternFill>
      </fill>
    </dxf>
    <dxf>
      <font>
        <color rgb="FFF7891B"/>
      </font>
      <fill>
        <patternFill>
          <bgColor rgb="FFFEDFC6"/>
        </patternFill>
      </fill>
    </dxf>
    <dxf>
      <font>
        <color rgb="FF3898B6"/>
      </font>
      <fill>
        <patternFill>
          <fgColor theme="7" tint="0.79995117038483843"/>
          <bgColor rgb="FFB2FCE5"/>
        </patternFill>
      </fill>
    </dxf>
    <dxf>
      <font>
        <color rgb="FFEE202A"/>
      </font>
      <fill>
        <patternFill>
          <fgColor auto="1"/>
          <bgColor rgb="FFFEC2D9"/>
        </patternFill>
      </fill>
    </dxf>
    <dxf>
      <font>
        <color rgb="FFF7891B"/>
      </font>
      <fill>
        <patternFill>
          <bgColor rgb="FFFEDFC6"/>
        </patternFill>
      </fill>
    </dxf>
    <dxf>
      <font>
        <color rgb="FF3898B6"/>
      </font>
      <fill>
        <patternFill>
          <fgColor theme="7" tint="0.79995117038483843"/>
          <bgColor rgb="FFB2FCE5"/>
        </patternFill>
      </fill>
    </dxf>
    <dxf>
      <font>
        <color rgb="FFEE202A"/>
      </font>
      <fill>
        <patternFill>
          <fgColor auto="1"/>
          <bgColor rgb="FFFEC2D9"/>
        </patternFill>
      </fill>
    </dxf>
    <dxf>
      <font>
        <color rgb="FFF7891B"/>
      </font>
      <fill>
        <patternFill>
          <bgColor rgb="FFFEDFC6"/>
        </patternFill>
      </fill>
    </dxf>
    <dxf>
      <font>
        <color rgb="FF3898B6"/>
      </font>
      <fill>
        <patternFill>
          <fgColor theme="7" tint="0.79995117038483843"/>
          <bgColor rgb="FFB2FCE5"/>
        </patternFill>
      </fill>
    </dxf>
    <dxf>
      <font>
        <color rgb="FFEE202A"/>
      </font>
      <fill>
        <patternFill>
          <fgColor auto="1"/>
          <bgColor rgb="FFFEC2D9"/>
        </patternFill>
      </fill>
    </dxf>
    <dxf>
      <font>
        <color rgb="FFF7891B"/>
      </font>
      <fill>
        <patternFill>
          <bgColor rgb="FFFEDFC6"/>
        </patternFill>
      </fill>
    </dxf>
    <dxf>
      <font>
        <color rgb="FF3898B6"/>
      </font>
      <fill>
        <patternFill>
          <fgColor theme="7" tint="0.79995117038483843"/>
          <bgColor rgb="FFB2FCE5"/>
        </patternFill>
      </fill>
    </dxf>
    <dxf>
      <font>
        <color rgb="FFEE202A"/>
      </font>
      <fill>
        <patternFill>
          <fgColor auto="1"/>
          <bgColor rgb="FFFEC2D9"/>
        </patternFill>
      </fill>
    </dxf>
    <dxf>
      <font>
        <color rgb="FFF7891B"/>
      </font>
      <fill>
        <patternFill>
          <bgColor rgb="FFFEDFC6"/>
        </patternFill>
      </fill>
    </dxf>
    <dxf>
      <font>
        <color rgb="FF3898B6"/>
      </font>
      <fill>
        <patternFill>
          <fgColor theme="7" tint="0.79995117038483843"/>
          <bgColor rgb="FFB2FCE5"/>
        </patternFill>
      </fill>
    </dxf>
    <dxf>
      <font>
        <color rgb="FFEE202A"/>
      </font>
      <fill>
        <patternFill>
          <fgColor auto="1"/>
          <bgColor rgb="FFFEC2D9"/>
        </patternFill>
      </fill>
    </dxf>
    <dxf>
      <font>
        <color rgb="FFF7891B"/>
      </font>
      <fill>
        <patternFill>
          <bgColor rgb="FFFEDFC6"/>
        </patternFill>
      </fill>
    </dxf>
    <dxf>
      <font>
        <color rgb="FF3898B6"/>
      </font>
      <fill>
        <patternFill>
          <fgColor theme="7" tint="0.79995117038483843"/>
          <bgColor rgb="FFB2FCE5"/>
        </patternFill>
      </fill>
    </dxf>
    <dxf>
      <font>
        <color rgb="FFEE202A"/>
      </font>
      <fill>
        <patternFill>
          <fgColor auto="1"/>
          <bgColor rgb="FFFEC2D9"/>
        </patternFill>
      </fill>
    </dxf>
    <dxf>
      <font>
        <color rgb="FFF7891B"/>
      </font>
      <fill>
        <patternFill>
          <bgColor rgb="FFFEDFC6"/>
        </patternFill>
      </fill>
    </dxf>
    <dxf>
      <font>
        <color rgb="FF3898B6"/>
      </font>
      <fill>
        <patternFill>
          <fgColor theme="7" tint="0.79995117038483843"/>
          <bgColor rgb="FFB2FCE5"/>
        </patternFill>
      </fill>
    </dxf>
    <dxf>
      <font>
        <color rgb="FFEE202A"/>
      </font>
      <fill>
        <patternFill>
          <fgColor auto="1"/>
          <bgColor rgb="FFFEC2D9"/>
        </patternFill>
      </fill>
    </dxf>
    <dxf>
      <font>
        <color rgb="FFF7891B"/>
      </font>
      <fill>
        <patternFill>
          <bgColor rgb="FFFEDFC6"/>
        </patternFill>
      </fill>
    </dxf>
    <dxf>
      <font>
        <color rgb="FF3898B6"/>
      </font>
      <fill>
        <patternFill>
          <fgColor theme="7" tint="0.79995117038483843"/>
          <bgColor rgb="FFB2FCE5"/>
        </patternFill>
      </fill>
    </dxf>
    <dxf>
      <font>
        <color rgb="FFEE202A"/>
      </font>
      <fill>
        <patternFill>
          <fgColor auto="1"/>
          <bgColor rgb="FFFEC2D9"/>
        </patternFill>
      </fill>
    </dxf>
    <dxf>
      <font>
        <color rgb="FFF7891B"/>
      </font>
      <fill>
        <patternFill>
          <bgColor rgb="FFFEDFC6"/>
        </patternFill>
      </fill>
    </dxf>
    <dxf>
      <font>
        <color rgb="FF3898B6"/>
      </font>
      <fill>
        <patternFill>
          <fgColor theme="7" tint="0.79995117038483843"/>
          <bgColor rgb="FFB2FCE5"/>
        </patternFill>
      </fill>
    </dxf>
    <dxf>
      <font>
        <color rgb="FFEE202A"/>
      </font>
      <fill>
        <patternFill>
          <fgColor auto="1"/>
          <bgColor rgb="FFFEC2D9"/>
        </patternFill>
      </fill>
    </dxf>
    <dxf>
      <font>
        <color rgb="FFF7891B"/>
      </font>
      <fill>
        <patternFill>
          <bgColor rgb="FFFEDFC6"/>
        </patternFill>
      </fill>
    </dxf>
    <dxf>
      <font>
        <color rgb="FF3898B6"/>
      </font>
      <fill>
        <patternFill>
          <fgColor theme="7" tint="0.79995117038483843"/>
          <bgColor rgb="FFB2FCE5"/>
        </patternFill>
      </fill>
    </dxf>
    <dxf>
      <font>
        <color rgb="FFEE202A"/>
      </font>
      <fill>
        <patternFill>
          <fgColor auto="1"/>
          <bgColor rgb="FFFEC2D9"/>
        </patternFill>
      </fill>
    </dxf>
    <dxf>
      <font>
        <color rgb="FFF7891B"/>
      </font>
      <fill>
        <patternFill>
          <bgColor rgb="FFFEDFC6"/>
        </patternFill>
      </fill>
    </dxf>
    <dxf>
      <font>
        <color rgb="FF3898B6"/>
      </font>
      <fill>
        <patternFill>
          <fgColor theme="7" tint="0.79995117038483843"/>
          <bgColor rgb="FFB2FCE5"/>
        </patternFill>
      </fill>
    </dxf>
    <dxf>
      <font>
        <color rgb="FFEE202A"/>
      </font>
      <fill>
        <patternFill>
          <fgColor auto="1"/>
          <bgColor rgb="FFFEC2D9"/>
        </patternFill>
      </fill>
    </dxf>
    <dxf>
      <font>
        <color rgb="FFF7891B"/>
      </font>
      <fill>
        <patternFill>
          <bgColor rgb="FFFEDFC6"/>
        </patternFill>
      </fill>
    </dxf>
    <dxf>
      <font>
        <color rgb="FF3898B6"/>
      </font>
      <fill>
        <patternFill>
          <fgColor theme="7" tint="0.79995117038483843"/>
          <bgColor rgb="FFB2FCE5"/>
        </patternFill>
      </fill>
    </dxf>
    <dxf>
      <font>
        <color rgb="FFEE202A"/>
      </font>
      <fill>
        <patternFill>
          <fgColor auto="1"/>
          <bgColor rgb="FFFEC2D9"/>
        </patternFill>
      </fill>
    </dxf>
    <dxf>
      <font>
        <color rgb="FFF7891B"/>
      </font>
      <fill>
        <patternFill>
          <bgColor rgb="FFFEDFC6"/>
        </patternFill>
      </fill>
    </dxf>
    <dxf>
      <font>
        <color rgb="FF3898B6"/>
      </font>
      <fill>
        <patternFill>
          <fgColor theme="7" tint="0.79995117038483843"/>
          <bgColor rgb="FFB2FCE5"/>
        </patternFill>
      </fill>
    </dxf>
    <dxf>
      <font>
        <color rgb="FFEE202A"/>
      </font>
      <fill>
        <patternFill>
          <fgColor auto="1"/>
          <bgColor rgb="FFFEC2D9"/>
        </patternFill>
      </fill>
    </dxf>
    <dxf>
      <font>
        <color rgb="FFF7891B"/>
      </font>
      <fill>
        <patternFill>
          <bgColor rgb="FFFEDFC6"/>
        </patternFill>
      </fill>
    </dxf>
    <dxf>
      <font>
        <color rgb="FF3898B6"/>
      </font>
      <fill>
        <patternFill>
          <fgColor theme="7" tint="0.79995117038483843"/>
          <bgColor rgb="FFB2FCE5"/>
        </patternFill>
      </fill>
    </dxf>
    <dxf>
      <font>
        <color rgb="FFEE202A"/>
      </font>
      <fill>
        <patternFill>
          <fgColor auto="1"/>
          <bgColor rgb="FFFEC2D9"/>
        </patternFill>
      </fill>
    </dxf>
    <dxf>
      <font>
        <color rgb="FFF7891B"/>
      </font>
      <fill>
        <patternFill>
          <bgColor rgb="FFFEDFC6"/>
        </patternFill>
      </fill>
    </dxf>
    <dxf>
      <font>
        <color rgb="FF3898B6"/>
      </font>
      <fill>
        <patternFill>
          <fgColor theme="7" tint="0.79995117038483843"/>
          <bgColor rgb="FFB2FCE5"/>
        </patternFill>
      </fill>
    </dxf>
    <dxf>
      <font>
        <color rgb="FFEE202A"/>
      </font>
      <fill>
        <patternFill>
          <fgColor auto="1"/>
          <bgColor rgb="FFFEC2D9"/>
        </patternFill>
      </fill>
    </dxf>
    <dxf>
      <font>
        <color rgb="FFF7891B"/>
      </font>
      <fill>
        <patternFill>
          <bgColor rgb="FFFEDFC6"/>
        </patternFill>
      </fill>
    </dxf>
    <dxf>
      <font>
        <color rgb="FF3898B6"/>
      </font>
      <fill>
        <patternFill>
          <fgColor theme="7" tint="0.79995117038483843"/>
          <bgColor rgb="FFB2FCE5"/>
        </patternFill>
      </fill>
    </dxf>
    <dxf>
      <font>
        <color rgb="FFEE202A"/>
      </font>
      <fill>
        <patternFill>
          <fgColor auto="1"/>
          <bgColor rgb="FFFEC2D9"/>
        </patternFill>
      </fill>
    </dxf>
    <dxf>
      <font>
        <color rgb="FFF7891B"/>
      </font>
      <fill>
        <patternFill>
          <bgColor rgb="FFFEDFC6"/>
        </patternFill>
      </fill>
    </dxf>
    <dxf>
      <font>
        <color rgb="FF3898B6"/>
      </font>
      <fill>
        <patternFill>
          <fgColor theme="7" tint="0.79995117038483843"/>
          <bgColor rgb="FFB2FCE5"/>
        </patternFill>
      </fill>
    </dxf>
    <dxf>
      <font>
        <color rgb="FFEE202A"/>
      </font>
      <fill>
        <patternFill>
          <fgColor auto="1"/>
          <bgColor rgb="FFFEC2D9"/>
        </patternFill>
      </fill>
    </dxf>
    <dxf>
      <font>
        <color rgb="FFF7891B"/>
      </font>
      <fill>
        <patternFill>
          <bgColor rgb="FFFEDFC6"/>
        </patternFill>
      </fill>
    </dxf>
    <dxf>
      <font>
        <color rgb="FF3898B6"/>
      </font>
      <fill>
        <patternFill>
          <fgColor theme="7" tint="0.79995117038483843"/>
          <bgColor rgb="FFB2FCE5"/>
        </patternFill>
      </fill>
    </dxf>
    <dxf>
      <font>
        <color rgb="FFEE202A"/>
      </font>
      <fill>
        <patternFill>
          <fgColor auto="1"/>
          <bgColor rgb="FFFEC2D9"/>
        </patternFill>
      </fill>
    </dxf>
    <dxf>
      <font>
        <color rgb="FFF7891B"/>
      </font>
      <fill>
        <patternFill>
          <bgColor rgb="FFFEDFC6"/>
        </patternFill>
      </fill>
    </dxf>
    <dxf>
      <font>
        <color rgb="FF3898B6"/>
      </font>
      <fill>
        <patternFill>
          <fgColor theme="7" tint="0.79995117038483843"/>
          <bgColor rgb="FFB2FCE5"/>
        </patternFill>
      </fill>
    </dxf>
    <dxf>
      <font>
        <color rgb="FFEE202A"/>
      </font>
      <fill>
        <patternFill>
          <fgColor auto="1"/>
          <bgColor rgb="FFFEC2D9"/>
        </patternFill>
      </fill>
    </dxf>
    <dxf>
      <font>
        <color rgb="FFF7891B"/>
      </font>
      <fill>
        <patternFill>
          <bgColor rgb="FFFEDFC6"/>
        </patternFill>
      </fill>
    </dxf>
    <dxf>
      <font>
        <color rgb="FF3898B6"/>
      </font>
      <fill>
        <patternFill>
          <fgColor theme="7" tint="0.79995117038483843"/>
          <bgColor rgb="FFB2FCE5"/>
        </patternFill>
      </fill>
    </dxf>
    <dxf>
      <font>
        <color rgb="FFEE202A"/>
      </font>
      <fill>
        <patternFill>
          <fgColor auto="1"/>
          <bgColor rgb="FFFEC2D9"/>
        </patternFill>
      </fill>
    </dxf>
    <dxf>
      <font>
        <color rgb="FFF7891B"/>
      </font>
      <fill>
        <patternFill>
          <bgColor rgb="FFFEDFC6"/>
        </patternFill>
      </fill>
    </dxf>
    <dxf>
      <font>
        <color rgb="FF3898B6"/>
      </font>
      <fill>
        <patternFill>
          <fgColor theme="7" tint="0.79995117038483843"/>
          <bgColor rgb="FFB2FCE5"/>
        </patternFill>
      </fill>
    </dxf>
    <dxf>
      <font>
        <color rgb="FFEE202A"/>
      </font>
      <fill>
        <patternFill>
          <fgColor auto="1"/>
          <bgColor rgb="FFFEC2D9"/>
        </patternFill>
      </fill>
    </dxf>
    <dxf>
      <font>
        <color rgb="FFF7891B"/>
      </font>
      <fill>
        <patternFill>
          <bgColor rgb="FFFEDFC6"/>
        </patternFill>
      </fill>
    </dxf>
    <dxf>
      <font>
        <color rgb="FF3898B6"/>
      </font>
      <fill>
        <patternFill>
          <fgColor theme="7" tint="0.79995117038483843"/>
          <bgColor rgb="FFB2FCE5"/>
        </patternFill>
      </fill>
    </dxf>
    <dxf>
      <font>
        <color rgb="FFEE202A"/>
      </font>
      <fill>
        <patternFill>
          <fgColor auto="1"/>
          <bgColor rgb="FFFEC2D9"/>
        </patternFill>
      </fill>
    </dxf>
    <dxf>
      <font>
        <color rgb="FFF7891B"/>
      </font>
      <fill>
        <patternFill>
          <bgColor rgb="FFFEDFC6"/>
        </patternFill>
      </fill>
    </dxf>
    <dxf>
      <font>
        <color rgb="FF3898B6"/>
      </font>
      <fill>
        <patternFill>
          <fgColor theme="7" tint="0.79995117038483843"/>
          <bgColor rgb="FFB2FCE5"/>
        </patternFill>
      </fill>
    </dxf>
    <dxf>
      <font>
        <color rgb="FFEE202A"/>
      </font>
      <fill>
        <patternFill>
          <fgColor auto="1"/>
          <bgColor rgb="FFFEC2D9"/>
        </patternFill>
      </fill>
    </dxf>
    <dxf>
      <font>
        <color rgb="FFF7891B"/>
      </font>
      <fill>
        <patternFill>
          <bgColor rgb="FFFEDFC6"/>
        </patternFill>
      </fill>
    </dxf>
    <dxf>
      <font>
        <color rgb="FF3898B6"/>
      </font>
      <fill>
        <patternFill>
          <fgColor theme="7" tint="0.79995117038483843"/>
          <bgColor rgb="FFB2FCE5"/>
        </patternFill>
      </fill>
    </dxf>
    <dxf>
      <font>
        <color rgb="FFEE202A"/>
      </font>
      <fill>
        <patternFill>
          <fgColor auto="1"/>
          <bgColor rgb="FFFEC2D9"/>
        </patternFill>
      </fill>
    </dxf>
    <dxf>
      <font>
        <color rgb="FFF7891B"/>
      </font>
      <fill>
        <patternFill>
          <bgColor rgb="FFFEDFC6"/>
        </patternFill>
      </fill>
    </dxf>
    <dxf>
      <font>
        <color rgb="FF3898B6"/>
      </font>
      <fill>
        <patternFill>
          <fgColor theme="7" tint="0.79995117038483843"/>
          <bgColor rgb="FFB2FCE5"/>
        </patternFill>
      </fill>
    </dxf>
    <dxf>
      <font>
        <color rgb="FFEE202A"/>
      </font>
      <fill>
        <patternFill>
          <fgColor auto="1"/>
          <bgColor rgb="FFFEC2D9"/>
        </patternFill>
      </fill>
    </dxf>
    <dxf>
      <font>
        <color rgb="FFF7891B"/>
      </font>
      <fill>
        <patternFill>
          <bgColor rgb="FFFEDFC6"/>
        </patternFill>
      </fill>
    </dxf>
    <dxf>
      <font>
        <color rgb="FF3898B6"/>
      </font>
      <fill>
        <patternFill>
          <fgColor theme="7" tint="0.79995117038483843"/>
          <bgColor rgb="FFB2FCE5"/>
        </patternFill>
      </fill>
    </dxf>
    <dxf>
      <font>
        <color rgb="FFEE202A"/>
      </font>
      <fill>
        <patternFill>
          <fgColor auto="1"/>
          <bgColor rgb="FFFEC2D9"/>
        </patternFill>
      </fill>
    </dxf>
    <dxf>
      <font>
        <color rgb="FFF7891B"/>
      </font>
      <fill>
        <patternFill>
          <bgColor rgb="FFFEDFC6"/>
        </patternFill>
      </fill>
    </dxf>
    <dxf>
      <font>
        <color rgb="FF3898B6"/>
      </font>
      <fill>
        <patternFill>
          <fgColor theme="7" tint="0.79995117038483843"/>
          <bgColor rgb="FFB2FCE5"/>
        </patternFill>
      </fill>
    </dxf>
    <dxf>
      <font>
        <color rgb="FFEE202A"/>
      </font>
      <fill>
        <patternFill>
          <fgColor auto="1"/>
          <bgColor rgb="FFFEC2D9"/>
        </patternFill>
      </fill>
    </dxf>
    <dxf>
      <font>
        <color rgb="FFF7891B"/>
      </font>
      <fill>
        <patternFill>
          <bgColor rgb="FFFEDFC6"/>
        </patternFill>
      </fill>
    </dxf>
    <dxf>
      <font>
        <color rgb="FF3898B6"/>
      </font>
      <fill>
        <patternFill>
          <fgColor theme="7" tint="0.79995117038483843"/>
          <bgColor rgb="FFB2FCE5"/>
        </patternFill>
      </fill>
    </dxf>
    <dxf>
      <font>
        <color rgb="FFEE202A"/>
      </font>
      <fill>
        <patternFill>
          <fgColor auto="1"/>
          <bgColor rgb="FFFEC2D9"/>
        </patternFill>
      </fill>
    </dxf>
    <dxf>
      <font>
        <color rgb="FFF7891B"/>
      </font>
      <fill>
        <patternFill>
          <bgColor rgb="FFFEDFC6"/>
        </patternFill>
      </fill>
    </dxf>
    <dxf>
      <font>
        <color rgb="FF3898B6"/>
      </font>
      <fill>
        <patternFill>
          <fgColor theme="7" tint="0.79995117038483843"/>
          <bgColor rgb="FFB2FCE5"/>
        </patternFill>
      </fill>
    </dxf>
    <dxf>
      <font>
        <color rgb="FFEE202A"/>
      </font>
      <fill>
        <patternFill>
          <fgColor auto="1"/>
          <bgColor rgb="FFFEC2D9"/>
        </patternFill>
      </fill>
    </dxf>
    <dxf>
      <font>
        <color rgb="FFF7891B"/>
      </font>
      <fill>
        <patternFill>
          <bgColor rgb="FFFEDFC6"/>
        </patternFill>
      </fill>
    </dxf>
    <dxf>
      <font>
        <color rgb="FF3898B6"/>
      </font>
      <fill>
        <patternFill>
          <fgColor theme="7" tint="0.79995117038483843"/>
          <bgColor rgb="FFB2FCE5"/>
        </patternFill>
      </fill>
    </dxf>
    <dxf>
      <font>
        <color rgb="FFEE202A"/>
      </font>
      <fill>
        <patternFill>
          <fgColor auto="1"/>
          <bgColor rgb="FFFEC2D9"/>
        </patternFill>
      </fill>
    </dxf>
    <dxf>
      <font>
        <color rgb="FFF7891B"/>
      </font>
      <fill>
        <patternFill>
          <bgColor rgb="FFFEDFC6"/>
        </patternFill>
      </fill>
    </dxf>
    <dxf>
      <font>
        <color rgb="FF3898B6"/>
      </font>
      <fill>
        <patternFill>
          <fgColor theme="7" tint="0.79995117038483843"/>
          <bgColor rgb="FFB2FCE5"/>
        </patternFill>
      </fill>
    </dxf>
    <dxf>
      <font>
        <color rgb="FFEE202A"/>
      </font>
      <fill>
        <patternFill>
          <fgColor auto="1"/>
          <bgColor rgb="FFFEC2D9"/>
        </patternFill>
      </fill>
    </dxf>
    <dxf>
      <font>
        <color rgb="FFF7891B"/>
      </font>
      <fill>
        <patternFill>
          <bgColor rgb="FFFEDFC6"/>
        </patternFill>
      </fill>
    </dxf>
    <dxf>
      <font>
        <color rgb="FF3898B6"/>
      </font>
      <fill>
        <patternFill>
          <fgColor theme="7" tint="0.79995117038483843"/>
          <bgColor rgb="FFB2FCE5"/>
        </patternFill>
      </fill>
    </dxf>
    <dxf>
      <font>
        <color rgb="FFEE202A"/>
      </font>
      <fill>
        <patternFill>
          <fgColor auto="1"/>
          <bgColor rgb="FFFEC2D9"/>
        </patternFill>
      </fill>
    </dxf>
    <dxf>
      <font>
        <color rgb="FFF7891B"/>
      </font>
      <fill>
        <patternFill>
          <bgColor rgb="FFFEDFC6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99"/>
        </patternFill>
      </fill>
    </dxf>
  </dxfs>
  <tableStyles count="0" defaultTableStyle="TableStyleMedium9" defaultPivotStyle="PivotStyleLight16"/>
  <colors>
    <mruColors>
      <color rgb="FFF7891B"/>
      <color rgb="FFFEDFC6"/>
      <color rgb="FFFEC2D9"/>
      <color rgb="FFFF9FDF"/>
      <color rgb="FFEE202A"/>
      <color rgb="FF3898B6"/>
      <color rgb="FFB2FCE5"/>
      <color rgb="FFF9BDBD"/>
      <color rgb="FFB9BCF9"/>
      <color rgb="FFF04E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Cantidad de Alumnas por Ciclo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Resumen!$G$2</c:f>
              <c:strCache>
                <c:ptCount val="1"/>
                <c:pt idx="0">
                  <c:v>Técnica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Resumen!$A$12:$A$23</c:f>
              <c:strCache>
                <c:ptCount val="12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  <c:pt idx="8">
                  <c:v>Ciclo 9</c:v>
                </c:pt>
                <c:pt idx="9">
                  <c:v>Ciclo 10</c:v>
                </c:pt>
                <c:pt idx="10">
                  <c:v>Ciclo 11</c:v>
                </c:pt>
                <c:pt idx="11">
                  <c:v>Ciclo 12</c:v>
                </c:pt>
              </c:strCache>
            </c:strRef>
          </c:xVal>
          <c:yVal>
            <c:numRef>
              <c:f>Resumen!$G$12:$G$23</c:f>
              <c:numCache>
                <c:formatCode>_(* #,##0_);_(* \(#,##0\);_(* "-"_);_(@_)</c:formatCode>
                <c:ptCount val="12"/>
                <c:pt idx="0">
                  <c:v>39</c:v>
                </c:pt>
                <c:pt idx="1">
                  <c:v>0</c:v>
                </c:pt>
                <c:pt idx="2">
                  <c:v>55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93-4B47-8CD3-36AAA57369C2}"/>
            </c:ext>
          </c:extLst>
        </c:ser>
        <c:ser>
          <c:idx val="1"/>
          <c:order val="1"/>
          <c:tx>
            <c:strRef>
              <c:f>Resumen!$H$2</c:f>
              <c:strCache>
                <c:ptCount val="1"/>
                <c:pt idx="0">
                  <c:v>Técnica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Resumen!$A$12:$A$23</c:f>
              <c:strCache>
                <c:ptCount val="12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  <c:pt idx="8">
                  <c:v>Ciclo 9</c:v>
                </c:pt>
                <c:pt idx="9">
                  <c:v>Ciclo 10</c:v>
                </c:pt>
                <c:pt idx="10">
                  <c:v>Ciclo 11</c:v>
                </c:pt>
                <c:pt idx="11">
                  <c:v>Ciclo 12</c:v>
                </c:pt>
              </c:strCache>
            </c:strRef>
          </c:xVal>
          <c:yVal>
            <c:numRef>
              <c:f>Resumen!$H$12:$H$23</c:f>
              <c:numCache>
                <c:formatCode>_(* #,##0_);_(* \(#,##0\);_(* "-"_);_(@_)</c:formatCode>
                <c:ptCount val="12"/>
                <c:pt idx="0">
                  <c:v>40</c:v>
                </c:pt>
                <c:pt idx="1">
                  <c:v>0</c:v>
                </c:pt>
                <c:pt idx="2">
                  <c:v>43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93-4B47-8CD3-36AAA57369C2}"/>
            </c:ext>
          </c:extLst>
        </c:ser>
        <c:ser>
          <c:idx val="2"/>
          <c:order val="2"/>
          <c:tx>
            <c:strRef>
              <c:f>Resumen!$J$2</c:f>
              <c:strCache>
                <c:ptCount val="1"/>
                <c:pt idx="0">
                  <c:v>Workshop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Resumen!$A$12:$A$23</c:f>
              <c:strCache>
                <c:ptCount val="12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  <c:pt idx="8">
                  <c:v>Ciclo 9</c:v>
                </c:pt>
                <c:pt idx="9">
                  <c:v>Ciclo 10</c:v>
                </c:pt>
                <c:pt idx="10">
                  <c:v>Ciclo 11</c:v>
                </c:pt>
                <c:pt idx="11">
                  <c:v>Ciclo 12</c:v>
                </c:pt>
              </c:strCache>
            </c:strRef>
          </c:xVal>
          <c:yVal>
            <c:numRef>
              <c:f>Resumen!$J$12:$J$23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93-4B47-8CD3-36AAA57369C2}"/>
            </c:ext>
          </c:extLst>
        </c:ser>
        <c:ser>
          <c:idx val="3"/>
          <c:order val="3"/>
          <c:tx>
            <c:strRef>
              <c:f>Resumen!$K$2</c:f>
              <c:strCache>
                <c:ptCount val="1"/>
                <c:pt idx="0">
                  <c:v>Velo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Resumen!$A$12:$A$23</c:f>
              <c:strCache>
                <c:ptCount val="12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  <c:pt idx="8">
                  <c:v>Ciclo 9</c:v>
                </c:pt>
                <c:pt idx="9">
                  <c:v>Ciclo 10</c:v>
                </c:pt>
                <c:pt idx="10">
                  <c:v>Ciclo 11</c:v>
                </c:pt>
                <c:pt idx="11">
                  <c:v>Ciclo 12</c:v>
                </c:pt>
              </c:strCache>
            </c:strRef>
          </c:xVal>
          <c:yVal>
            <c:numRef>
              <c:f>Resumen!$K$12:$K$23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26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93-4B47-8CD3-36AAA57369C2}"/>
            </c:ext>
          </c:extLst>
        </c:ser>
        <c:ser>
          <c:idx val="4"/>
          <c:order val="4"/>
          <c:tx>
            <c:strRef>
              <c:f>Resumen!$L$2</c:f>
              <c:strCache>
                <c:ptCount val="1"/>
                <c:pt idx="0">
                  <c:v>Interpretación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Resumen!$A$12:$A$23</c:f>
              <c:strCache>
                <c:ptCount val="12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  <c:pt idx="8">
                  <c:v>Ciclo 9</c:v>
                </c:pt>
                <c:pt idx="9">
                  <c:v>Ciclo 10</c:v>
                </c:pt>
                <c:pt idx="10">
                  <c:v>Ciclo 11</c:v>
                </c:pt>
                <c:pt idx="11">
                  <c:v>Ciclo 12</c:v>
                </c:pt>
              </c:strCache>
            </c:strRef>
          </c:xVal>
          <c:yVal>
            <c:numRef>
              <c:f>Resumen!$L$12:$L$23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23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A93-4B47-8CD3-36AAA57369C2}"/>
            </c:ext>
          </c:extLst>
        </c:ser>
        <c:ser>
          <c:idx val="5"/>
          <c:order val="5"/>
          <c:tx>
            <c:strRef>
              <c:f>Resumen!$M$2</c:f>
              <c:strCache>
                <c:ptCount val="1"/>
                <c:pt idx="0">
                  <c:v>Ritmología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Resumen!$A$12:$A$23</c:f>
              <c:strCache>
                <c:ptCount val="12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  <c:pt idx="8">
                  <c:v>Ciclo 9</c:v>
                </c:pt>
                <c:pt idx="9">
                  <c:v>Ciclo 10</c:v>
                </c:pt>
                <c:pt idx="10">
                  <c:v>Ciclo 11</c:v>
                </c:pt>
                <c:pt idx="11">
                  <c:v>Ciclo 12</c:v>
                </c:pt>
              </c:strCache>
            </c:strRef>
          </c:xVal>
          <c:yVal>
            <c:numRef>
              <c:f>Resumen!$M$12:$M$23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19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A93-4B47-8CD3-36AAA5736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290408"/>
        <c:axId val="413293360"/>
      </c:scatterChart>
      <c:valAx>
        <c:axId val="413290408"/>
        <c:scaling>
          <c:orientation val="minMax"/>
          <c:max val="12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Ciclo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13293360"/>
        <c:crosses val="autoZero"/>
        <c:crossBetween val="midCat"/>
        <c:minorUnit val="0.1"/>
      </c:valAx>
      <c:valAx>
        <c:axId val="41329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13290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Ingreso Total por Ciclo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Resumen!$B$2</c:f>
              <c:strCache>
                <c:ptCount val="1"/>
                <c:pt idx="0">
                  <c:v>Técnica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Resumen!$A$12:$A$23</c:f>
              <c:strCache>
                <c:ptCount val="12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  <c:pt idx="8">
                  <c:v>Ciclo 9</c:v>
                </c:pt>
                <c:pt idx="9">
                  <c:v>Ciclo 10</c:v>
                </c:pt>
                <c:pt idx="10">
                  <c:v>Ciclo 11</c:v>
                </c:pt>
                <c:pt idx="11">
                  <c:v>Ciclo 12</c:v>
                </c:pt>
              </c:strCache>
            </c:strRef>
          </c:xVal>
          <c:yVal>
            <c:numRef>
              <c:f>Resumen!$B$12:$B$23</c:f>
              <c:numCache>
                <c:formatCode>_("$"* #,##0_);_("$"* \(#,##0\);_("$"* "-"_);_(@_)</c:formatCode>
                <c:ptCount val="12"/>
                <c:pt idx="0">
                  <c:v>683000</c:v>
                </c:pt>
                <c:pt idx="1">
                  <c:v>0</c:v>
                </c:pt>
                <c:pt idx="2">
                  <c:v>1172000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85-44E0-8BE6-29C049C17778}"/>
            </c:ext>
          </c:extLst>
        </c:ser>
        <c:ser>
          <c:idx val="1"/>
          <c:order val="1"/>
          <c:tx>
            <c:strRef>
              <c:f>Resumen!$C$2</c:f>
              <c:strCache>
                <c:ptCount val="1"/>
                <c:pt idx="0">
                  <c:v>Técnica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Resumen!$A$12:$A$23</c:f>
              <c:strCache>
                <c:ptCount val="12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  <c:pt idx="8">
                  <c:v>Ciclo 9</c:v>
                </c:pt>
                <c:pt idx="9">
                  <c:v>Ciclo 10</c:v>
                </c:pt>
                <c:pt idx="10">
                  <c:v>Ciclo 11</c:v>
                </c:pt>
                <c:pt idx="11">
                  <c:v>Ciclo 12</c:v>
                </c:pt>
              </c:strCache>
            </c:strRef>
          </c:xVal>
          <c:yVal>
            <c:numRef>
              <c:f>Resumen!$C$12:$C$23</c:f>
              <c:numCache>
                <c:formatCode>_("$"* #,##0_);_("$"* \(#,##0\);_("$"* "-"_);_(@_)</c:formatCode>
                <c:ptCount val="12"/>
                <c:pt idx="0">
                  <c:v>781500</c:v>
                </c:pt>
                <c:pt idx="1">
                  <c:v>0</c:v>
                </c:pt>
                <c:pt idx="2">
                  <c:v>866500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85-44E0-8BE6-29C049C17778}"/>
            </c:ext>
          </c:extLst>
        </c:ser>
        <c:ser>
          <c:idx val="2"/>
          <c:order val="2"/>
          <c:tx>
            <c:strRef>
              <c:f>Resumen!$E$2</c:f>
              <c:strCache>
                <c:ptCount val="1"/>
                <c:pt idx="0">
                  <c:v>Workshops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Resumen!$A$12:$A$23</c:f>
              <c:strCache>
                <c:ptCount val="12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  <c:pt idx="8">
                  <c:v>Ciclo 9</c:v>
                </c:pt>
                <c:pt idx="9">
                  <c:v>Ciclo 10</c:v>
                </c:pt>
                <c:pt idx="10">
                  <c:v>Ciclo 11</c:v>
                </c:pt>
                <c:pt idx="11">
                  <c:v>Ciclo 12</c:v>
                </c:pt>
              </c:strCache>
            </c:strRef>
          </c:xVal>
          <c:yVal>
            <c:numRef>
              <c:f>Resumen!$E$12:$E$23</c:f>
              <c:numCache>
                <c:formatCode>_("$"* #,##0_);_("$"* \(#,##0\);_("$"* "-"_);_(@_)</c:formatCode>
                <c:ptCount val="12"/>
                <c:pt idx="0">
                  <c:v>0</c:v>
                </c:pt>
                <c:pt idx="1">
                  <c:v>873000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85-44E0-8BE6-29C049C17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290408"/>
        <c:axId val="413293360"/>
      </c:scatterChart>
      <c:valAx>
        <c:axId val="413290408"/>
        <c:scaling>
          <c:orientation val="minMax"/>
          <c:max val="12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Ciclo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13293360"/>
        <c:crosses val="autoZero"/>
        <c:crossBetween val="midCat"/>
        <c:minorUnit val="0.1"/>
      </c:valAx>
      <c:valAx>
        <c:axId val="41329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Ingreso</a:t>
                </a:r>
                <a:r>
                  <a:rPr lang="es-CL" baseline="0"/>
                  <a:t> por Ciclo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13290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24</xdr:row>
      <xdr:rowOff>3810</xdr:rowOff>
    </xdr:from>
    <xdr:to>
      <xdr:col>14</xdr:col>
      <xdr:colOff>99060</xdr:colOff>
      <xdr:row>39</xdr:row>
      <xdr:rowOff>3810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7F000AD-04F7-4B54-A2AD-CAD932123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647700</xdr:colOff>
      <xdr:row>24</xdr:row>
      <xdr:rowOff>7620</xdr:rowOff>
    </xdr:from>
    <xdr:to>
      <xdr:col>5</xdr:col>
      <xdr:colOff>739140</xdr:colOff>
      <xdr:row>39</xdr:row>
      <xdr:rowOff>7620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6FCB8AD-DD09-435A-9A95-E8D8A8DFF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co Antonio MuÃ±oz ZÃºÃ±iga" id="{78A6D862-231D-4E67-A866-4D18AD3BAD4F}" userId="Marco Antonio MuÃ±oz ZÃºÃ±iga" providerId="Non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2" dT="2021-01-24T01:16:35.51" personId="{78A6D862-231D-4E67-A866-4D18AD3BAD4F}" id="{95C9FE16-131C-4F0A-BEC3-782DF4D4DABF}">
    <text>Cantidad de Alumnas que se han instricto al menos a un Workshop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tammypau82@gmail.com" TargetMode="External"/><Relationship Id="rId13" Type="http://schemas.openxmlformats.org/officeDocument/2006/relationships/hyperlink" Target="mailto:eltallerdejuliana@yahoo.cl" TargetMode="External"/><Relationship Id="rId18" Type="http://schemas.openxmlformats.org/officeDocument/2006/relationships/hyperlink" Target="mailto:marianyprado@gmail.com" TargetMode="External"/><Relationship Id="rId3" Type="http://schemas.openxmlformats.org/officeDocument/2006/relationships/hyperlink" Target="mailto:loretopinto@vtr.net" TargetMode="External"/><Relationship Id="rId21" Type="http://schemas.openxmlformats.org/officeDocument/2006/relationships/hyperlink" Target="mailto:cristinavidalfuenzalida@gmail.com" TargetMode="External"/><Relationship Id="rId7" Type="http://schemas.openxmlformats.org/officeDocument/2006/relationships/hyperlink" Target="mailto:cata.apraiz@gmail.com" TargetMode="External"/><Relationship Id="rId12" Type="http://schemas.openxmlformats.org/officeDocument/2006/relationships/hyperlink" Target="mailto:jbravoramirez@msn.com" TargetMode="External"/><Relationship Id="rId17" Type="http://schemas.openxmlformats.org/officeDocument/2006/relationships/hyperlink" Target="mailto:claudiamelladuran@gmail.com" TargetMode="External"/><Relationship Id="rId2" Type="http://schemas.openxmlformats.org/officeDocument/2006/relationships/hyperlink" Target="mailto:mlfarias31@hotmail.com" TargetMode="External"/><Relationship Id="rId16" Type="http://schemas.openxmlformats.org/officeDocument/2006/relationships/hyperlink" Target="mailto:antonia.romero@uc.cl" TargetMode="External"/><Relationship Id="rId20" Type="http://schemas.openxmlformats.org/officeDocument/2006/relationships/hyperlink" Target="mailto:c.cisternas.na@gmail.com" TargetMode="External"/><Relationship Id="rId1" Type="http://schemas.openxmlformats.org/officeDocument/2006/relationships/hyperlink" Target="mailto:paulatroncosokirsten@gmail.com" TargetMode="External"/><Relationship Id="rId6" Type="http://schemas.openxmlformats.org/officeDocument/2006/relationships/hyperlink" Target="mailto:c_osorio_v@yahoo.es" TargetMode="External"/><Relationship Id="rId11" Type="http://schemas.openxmlformats.org/officeDocument/2006/relationships/hyperlink" Target="mailto:diaz.lopez.paulina@gmail.com" TargetMode="External"/><Relationship Id="rId5" Type="http://schemas.openxmlformats.org/officeDocument/2006/relationships/hyperlink" Target="mailto:jesireelh@gmail.com" TargetMode="External"/><Relationship Id="rId15" Type="http://schemas.openxmlformats.org/officeDocument/2006/relationships/hyperlink" Target="mailto:lore.elgueta@gmail.com" TargetMode="External"/><Relationship Id="rId10" Type="http://schemas.openxmlformats.org/officeDocument/2006/relationships/hyperlink" Target="mailto:winicalca@hotmail.com" TargetMode="External"/><Relationship Id="rId19" Type="http://schemas.openxmlformats.org/officeDocument/2006/relationships/hyperlink" Target="mailto:barbara.chile94@gmail.com" TargetMode="External"/><Relationship Id="rId4" Type="http://schemas.openxmlformats.org/officeDocument/2006/relationships/hyperlink" Target="mailto:karla.b.arias.c@gmail.com" TargetMode="External"/><Relationship Id="rId9" Type="http://schemas.openxmlformats.org/officeDocument/2006/relationships/hyperlink" Target="mailto:carolina.atala@gmail.com" TargetMode="External"/><Relationship Id="rId14" Type="http://schemas.openxmlformats.org/officeDocument/2006/relationships/hyperlink" Target="mailto:Vanessavasquezstuardo@gmail.com" TargetMode="External"/><Relationship Id="rId22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E2A79-1E1A-4226-97DF-4F0B88969B0B}">
  <dimension ref="A1:V159"/>
  <sheetViews>
    <sheetView topLeftCell="A111" workbookViewId="0">
      <selection activeCell="F130" sqref="F130"/>
    </sheetView>
  </sheetViews>
  <sheetFormatPr baseColWidth="10" defaultColWidth="10.90625" defaultRowHeight="14.5" x14ac:dyDescent="0.35"/>
  <cols>
    <col min="1" max="1" width="10.90625" style="4"/>
    <col min="2" max="4" width="10.90625" style="2"/>
    <col min="5" max="5" width="15.08984375" style="2" customWidth="1"/>
    <col min="6" max="6" width="13.1796875" style="2" bestFit="1" customWidth="1"/>
    <col min="7" max="7" width="10.90625" style="2"/>
    <col min="8" max="8" width="11.1796875" style="2" bestFit="1" customWidth="1"/>
    <col min="9" max="16" width="11.1796875" style="2" hidden="1" customWidth="1"/>
    <col min="17" max="16384" width="10.90625" style="2"/>
  </cols>
  <sheetData>
    <row r="1" spans="1:17" x14ac:dyDescent="0.35">
      <c r="A1" s="7"/>
      <c r="B1" s="8"/>
      <c r="C1" s="8"/>
      <c r="D1" s="9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x14ac:dyDescent="0.35">
      <c r="A2" s="10" t="s">
        <v>171</v>
      </c>
      <c r="B2" s="11" t="s">
        <v>0</v>
      </c>
      <c r="C2" s="10"/>
      <c r="D2" s="12"/>
      <c r="E2" s="10"/>
      <c r="F2" s="10"/>
      <c r="G2" s="10" t="s">
        <v>37</v>
      </c>
      <c r="H2" s="10" t="s">
        <v>174</v>
      </c>
      <c r="I2" s="121">
        <v>1</v>
      </c>
      <c r="J2" s="121">
        <v>2</v>
      </c>
      <c r="K2" s="121">
        <v>3</v>
      </c>
      <c r="L2" s="121">
        <v>4</v>
      </c>
      <c r="M2" s="121">
        <v>5</v>
      </c>
      <c r="N2" s="121">
        <v>6</v>
      </c>
      <c r="O2" s="121">
        <v>7</v>
      </c>
      <c r="P2" s="121">
        <v>8</v>
      </c>
      <c r="Q2" s="10" t="s">
        <v>5</v>
      </c>
    </row>
    <row r="3" spans="1:17" x14ac:dyDescent="0.35">
      <c r="A3" s="1">
        <v>1</v>
      </c>
      <c r="B3" s="13" t="s">
        <v>6</v>
      </c>
      <c r="C3" s="14"/>
      <c r="D3" s="15" t="s">
        <v>19</v>
      </c>
      <c r="E3" s="16" t="s">
        <v>42</v>
      </c>
      <c r="F3" s="16"/>
      <c r="G3" s="17">
        <v>43922</v>
      </c>
      <c r="H3" s="17">
        <f t="shared" ref="H3:H34" si="0">IF(MAX(I3:P3)=0,"",MAX(I3:P3))</f>
        <v>43943</v>
      </c>
      <c r="I3" s="17">
        <f t="shared" ref="I3:I34" si="1">IF(Q3=0,"",G3)</f>
        <v>43922</v>
      </c>
      <c r="J3" s="17">
        <f>IFERROR(IF(VLOOKUP($D3,Hoja2!$A$2:$F$6,4)=1,I3+7,IF(WEEKDAY(I3)=3,I3+2,I3+5)),"")</f>
        <v>43929</v>
      </c>
      <c r="K3" s="17">
        <f>IFERROR(IF(VLOOKUP($D3,Hoja2!$A$2:$F$6,4)=1,J3+7,IF(WEEKDAY(J3)=3,J3+2,J3+5)),"")</f>
        <v>43936</v>
      </c>
      <c r="L3" s="17">
        <f>IFERROR(IF(VLOOKUP($D3,Hoja2!$A$2:$F$6,4)=1,K3+7,IF(WEEKDAY(K3)=3,K3+2,K3+5)),"")</f>
        <v>43943</v>
      </c>
      <c r="M3" s="17"/>
      <c r="N3" s="17"/>
      <c r="O3" s="17"/>
      <c r="P3" s="17"/>
      <c r="Q3" s="18">
        <v>18000</v>
      </c>
    </row>
    <row r="4" spans="1:17" x14ac:dyDescent="0.35">
      <c r="A4" s="1">
        <v>2</v>
      </c>
      <c r="B4" s="19" t="s">
        <v>14</v>
      </c>
      <c r="C4" s="122"/>
      <c r="D4" s="123" t="s">
        <v>19</v>
      </c>
      <c r="E4" s="124" t="s">
        <v>42</v>
      </c>
      <c r="F4" s="124"/>
      <c r="G4" s="125">
        <v>43922</v>
      </c>
      <c r="H4" s="125">
        <f t="shared" si="0"/>
        <v>43943</v>
      </c>
      <c r="I4" s="125">
        <f t="shared" si="1"/>
        <v>43922</v>
      </c>
      <c r="J4" s="125">
        <f>IFERROR(IF(VLOOKUP($D4,Hoja2!$A$2:$F$6,4)=1,I4+7,IF(WEEKDAY(I4)=3,I4+2,I4+5)),"")</f>
        <v>43929</v>
      </c>
      <c r="K4" s="125">
        <f>IFERROR(IF(VLOOKUP($D4,Hoja2!$A$2:$F$6,4)=1,J4+7,IF(WEEKDAY(J4)=3,J4+2,J4+5)),"")</f>
        <v>43936</v>
      </c>
      <c r="L4" s="125">
        <f>IFERROR(IF(VLOOKUP($D4,Hoja2!$A$2:$F$6,4)=1,K4+7,IF(WEEKDAY(K4)=3,K4+2,K4+5)),"")</f>
        <v>43943</v>
      </c>
      <c r="M4" s="125"/>
      <c r="N4" s="125"/>
      <c r="O4" s="125"/>
      <c r="P4" s="125"/>
      <c r="Q4" s="126">
        <v>18000</v>
      </c>
    </row>
    <row r="5" spans="1:17" x14ac:dyDescent="0.35">
      <c r="A5" s="1">
        <v>3</v>
      </c>
      <c r="B5" s="19" t="s">
        <v>2</v>
      </c>
      <c r="C5" s="122"/>
      <c r="D5" s="123" t="s">
        <v>19</v>
      </c>
      <c r="E5" s="124" t="s">
        <v>42</v>
      </c>
      <c r="F5" s="124"/>
      <c r="G5" s="125">
        <v>43922</v>
      </c>
      <c r="H5" s="125">
        <f t="shared" si="0"/>
        <v>43943</v>
      </c>
      <c r="I5" s="125">
        <f t="shared" si="1"/>
        <v>43922</v>
      </c>
      <c r="J5" s="125">
        <f>IFERROR(IF(VLOOKUP($D5,Hoja2!$A$2:$F$6,4)=1,I5+7,IF(WEEKDAY(I5)=3,I5+2,I5+5)),"")</f>
        <v>43929</v>
      </c>
      <c r="K5" s="125">
        <f>IFERROR(IF(VLOOKUP($D5,Hoja2!$A$2:$F$6,4)=1,J5+7,IF(WEEKDAY(J5)=3,J5+2,J5+5)),"")</f>
        <v>43936</v>
      </c>
      <c r="L5" s="125">
        <f>IFERROR(IF(VLOOKUP($D5,Hoja2!$A$2:$F$6,4)=1,K5+7,IF(WEEKDAY(K5)=3,K5+2,K5+5)),"")</f>
        <v>43943</v>
      </c>
      <c r="M5" s="125"/>
      <c r="N5" s="125"/>
      <c r="O5" s="125"/>
      <c r="P5" s="125"/>
      <c r="Q5" s="126">
        <v>18000</v>
      </c>
    </row>
    <row r="6" spans="1:17" x14ac:dyDescent="0.35">
      <c r="A6" s="1">
        <v>4</v>
      </c>
      <c r="B6" s="19" t="s">
        <v>7</v>
      </c>
      <c r="C6" s="122"/>
      <c r="D6" s="123" t="s">
        <v>19</v>
      </c>
      <c r="E6" s="124" t="s">
        <v>42</v>
      </c>
      <c r="F6" s="124"/>
      <c r="G6" s="125">
        <v>43922</v>
      </c>
      <c r="H6" s="125">
        <f t="shared" si="0"/>
        <v>43943</v>
      </c>
      <c r="I6" s="125">
        <f t="shared" si="1"/>
        <v>43922</v>
      </c>
      <c r="J6" s="125">
        <f>IFERROR(IF(VLOOKUP($D6,Hoja2!$A$2:$F$6,4)=1,I6+7,IF(WEEKDAY(I6)=3,I6+2,I6+5)),"")</f>
        <v>43929</v>
      </c>
      <c r="K6" s="125">
        <f>IFERROR(IF(VLOOKUP($D6,Hoja2!$A$2:$F$6,4)=1,J6+7,IF(WEEKDAY(J6)=3,J6+2,J6+5)),"")</f>
        <v>43936</v>
      </c>
      <c r="L6" s="125">
        <f>IFERROR(IF(VLOOKUP($D6,Hoja2!$A$2:$F$6,4)=1,K6+7,IF(WEEKDAY(K6)=3,K6+2,K6+5)),"")</f>
        <v>43943</v>
      </c>
      <c r="M6" s="125"/>
      <c r="N6" s="125"/>
      <c r="O6" s="125"/>
      <c r="P6" s="125"/>
      <c r="Q6" s="126">
        <v>18000</v>
      </c>
    </row>
    <row r="7" spans="1:17" x14ac:dyDescent="0.35">
      <c r="A7" s="1">
        <v>5</v>
      </c>
      <c r="B7" s="19" t="s">
        <v>1</v>
      </c>
      <c r="C7" s="122"/>
      <c r="D7" s="123" t="s">
        <v>19</v>
      </c>
      <c r="E7" s="124" t="s">
        <v>42</v>
      </c>
      <c r="F7" s="124"/>
      <c r="G7" s="125">
        <v>43922</v>
      </c>
      <c r="H7" s="125">
        <f t="shared" si="0"/>
        <v>43943</v>
      </c>
      <c r="I7" s="125">
        <f t="shared" si="1"/>
        <v>43922</v>
      </c>
      <c r="J7" s="125">
        <f>IFERROR(IF(VLOOKUP($D7,Hoja2!$A$2:$F$6,4)=1,I7+7,IF(WEEKDAY(I7)=3,I7+2,I7+5)),"")</f>
        <v>43929</v>
      </c>
      <c r="K7" s="125">
        <f>IFERROR(IF(VLOOKUP($D7,Hoja2!$A$2:$F$6,4)=1,J7+7,IF(WEEKDAY(J7)=3,J7+2,J7+5)),"")</f>
        <v>43936</v>
      </c>
      <c r="L7" s="125">
        <f>IFERROR(IF(VLOOKUP($D7,Hoja2!$A$2:$F$6,4)=1,K7+7,IF(WEEKDAY(K7)=3,K7+2,K7+5)),"")</f>
        <v>43943</v>
      </c>
      <c r="M7" s="125"/>
      <c r="N7" s="125"/>
      <c r="O7" s="125"/>
      <c r="P7" s="125"/>
      <c r="Q7" s="126">
        <v>18000</v>
      </c>
    </row>
    <row r="8" spans="1:17" x14ac:dyDescent="0.35">
      <c r="A8" s="1">
        <v>6</v>
      </c>
      <c r="B8" s="25" t="s">
        <v>8</v>
      </c>
      <c r="C8" s="26"/>
      <c r="D8" s="27" t="s">
        <v>20</v>
      </c>
      <c r="E8" s="26" t="s">
        <v>42</v>
      </c>
      <c r="F8" s="26"/>
      <c r="G8" s="28">
        <v>43923</v>
      </c>
      <c r="H8" s="28">
        <f t="shared" si="0"/>
        <v>43949</v>
      </c>
      <c r="I8" s="28">
        <f t="shared" si="1"/>
        <v>43923</v>
      </c>
      <c r="J8" s="28">
        <f>IFERROR(IF(VLOOKUP($D8,Hoja2!$A$2:$F$6,4)=1,I8+7,IF(WEEKDAY(I8)=3,I8+2,I8+5)),"")</f>
        <v>43928</v>
      </c>
      <c r="K8" s="28">
        <f>IFERROR(IF(VLOOKUP($D8,Hoja2!$A$2:$F$6,4)=1,J8+7,IF(WEEKDAY(J8)=3,J8+2,J8+5)),"")</f>
        <v>43930</v>
      </c>
      <c r="L8" s="28">
        <f>IFERROR(IF(VLOOKUP($D8,Hoja2!$A$2:$F$6,4)=1,K8+7,IF(WEEKDAY(K8)=3,K8+2,K8+5)),"")</f>
        <v>43935</v>
      </c>
      <c r="M8" s="28">
        <f>IFERROR(IF(VLOOKUP($D8,Hoja2!$A$2:$F$6,4)=1,L8+7,IF(WEEKDAY(L8)=3,L8+2,L8+5)),"")</f>
        <v>43937</v>
      </c>
      <c r="N8" s="28">
        <f>IFERROR(IF(VLOOKUP($D8,Hoja2!$A$2:$F$6,4)=1,M8+7,IF(WEEKDAY(M8)=3,M8+2,M8+5)),"")</f>
        <v>43942</v>
      </c>
      <c r="O8" s="28">
        <f>IFERROR(IF(VLOOKUP($D8,Hoja2!$A$2:$F$6,4)=1,N8+7,IF(WEEKDAY(N8)=3,N8+2,N8+5)),"")</f>
        <v>43944</v>
      </c>
      <c r="P8" s="28">
        <f>IFERROR(IF(VLOOKUP($D8,Hoja2!$A$2:$F$6,4)=1,O8+7,IF(WEEKDAY(O8)=3,O8+2,O8+5)),"")</f>
        <v>43949</v>
      </c>
      <c r="Q8" s="29">
        <v>25000</v>
      </c>
    </row>
    <row r="9" spans="1:17" x14ac:dyDescent="0.35">
      <c r="A9" s="1">
        <v>7</v>
      </c>
      <c r="B9" s="30" t="s">
        <v>9</v>
      </c>
      <c r="C9" s="133"/>
      <c r="D9" s="105" t="s">
        <v>20</v>
      </c>
      <c r="E9" s="133" t="s">
        <v>42</v>
      </c>
      <c r="F9" s="133"/>
      <c r="G9" s="134">
        <v>43923</v>
      </c>
      <c r="H9" s="134">
        <f t="shared" si="0"/>
        <v>43949</v>
      </c>
      <c r="I9" s="134">
        <f t="shared" si="1"/>
        <v>43923</v>
      </c>
      <c r="J9" s="134">
        <f>IFERROR(IF(VLOOKUP($D9,Hoja2!$A$2:$F$6,4)=1,I9+7,IF(WEEKDAY(I9)=3,I9+2,I9+5)),"")</f>
        <v>43928</v>
      </c>
      <c r="K9" s="134">
        <f>IFERROR(IF(VLOOKUP($D9,Hoja2!$A$2:$F$6,4)=1,J9+7,IF(WEEKDAY(J9)=3,J9+2,J9+5)),"")</f>
        <v>43930</v>
      </c>
      <c r="L9" s="134">
        <f>IFERROR(IF(VLOOKUP($D9,Hoja2!$A$2:$F$6,4)=1,K9+7,IF(WEEKDAY(K9)=3,K9+2,K9+5)),"")</f>
        <v>43935</v>
      </c>
      <c r="M9" s="134">
        <f>IFERROR(IF(VLOOKUP($D9,Hoja2!$A$2:$F$6,4)=1,L9+7,IF(WEEKDAY(L9)=3,L9+2,L9+5)),"")</f>
        <v>43937</v>
      </c>
      <c r="N9" s="134">
        <f>IFERROR(IF(VLOOKUP($D9,Hoja2!$A$2:$F$6,4)=1,M9+7,IF(WEEKDAY(M9)=3,M9+2,M9+5)),"")</f>
        <v>43942</v>
      </c>
      <c r="O9" s="134">
        <f>IFERROR(IF(VLOOKUP($D9,Hoja2!$A$2:$F$6,4)=1,N9+7,IF(WEEKDAY(N9)=3,N9+2,N9+5)),"")</f>
        <v>43944</v>
      </c>
      <c r="P9" s="134">
        <f>IFERROR(IF(VLOOKUP($D9,Hoja2!$A$2:$F$6,4)=1,O9+7,IF(WEEKDAY(O9)=3,O9+2,O9+5)),"")</f>
        <v>43949</v>
      </c>
      <c r="Q9" s="135">
        <v>25000</v>
      </c>
    </row>
    <row r="10" spans="1:17" x14ac:dyDescent="0.35">
      <c r="A10" s="1">
        <v>8</v>
      </c>
      <c r="B10" s="35" t="s">
        <v>10</v>
      </c>
      <c r="C10" s="36"/>
      <c r="D10" s="37" t="s">
        <v>20</v>
      </c>
      <c r="E10" s="36" t="s">
        <v>42</v>
      </c>
      <c r="F10" s="36"/>
      <c r="G10" s="38">
        <v>43923</v>
      </c>
      <c r="H10" s="38">
        <f t="shared" si="0"/>
        <v>43949</v>
      </c>
      <c r="I10" s="38">
        <f t="shared" si="1"/>
        <v>43923</v>
      </c>
      <c r="J10" s="38">
        <f>IFERROR(IF(VLOOKUP($D10,Hoja2!$A$2:$F$6,4)=1,I10+7,IF(WEEKDAY(I10)=3,I10+2,I10+5)),"")</f>
        <v>43928</v>
      </c>
      <c r="K10" s="38">
        <f>IFERROR(IF(VLOOKUP($D10,Hoja2!$A$2:$F$6,4)=1,J10+7,IF(WEEKDAY(J10)=3,J10+2,J10+5)),"")</f>
        <v>43930</v>
      </c>
      <c r="L10" s="38">
        <f>IFERROR(IF(VLOOKUP($D10,Hoja2!$A$2:$F$6,4)=1,K10+7,IF(WEEKDAY(K10)=3,K10+2,K10+5)),"")</f>
        <v>43935</v>
      </c>
      <c r="M10" s="38">
        <f>IFERROR(IF(VLOOKUP($D10,Hoja2!$A$2:$F$6,4)=1,L10+7,IF(WEEKDAY(L10)=3,L10+2,L10+5)),"")</f>
        <v>43937</v>
      </c>
      <c r="N10" s="38">
        <f>IFERROR(IF(VLOOKUP($D10,Hoja2!$A$2:$F$6,4)=1,M10+7,IF(WEEKDAY(M10)=3,M10+2,M10+5)),"")</f>
        <v>43942</v>
      </c>
      <c r="O10" s="38">
        <f>IFERROR(IF(VLOOKUP($D10,Hoja2!$A$2:$F$6,4)=1,N10+7,IF(WEEKDAY(N10)=3,N10+2,N10+5)),"")</f>
        <v>43944</v>
      </c>
      <c r="P10" s="38">
        <f>IFERROR(IF(VLOOKUP($D10,Hoja2!$A$2:$F$6,4)=1,O10+7,IF(WEEKDAY(O10)=3,O10+2,O10+5)),"")</f>
        <v>43949</v>
      </c>
      <c r="Q10" s="39">
        <v>25000</v>
      </c>
    </row>
    <row r="11" spans="1:17" x14ac:dyDescent="0.35">
      <c r="A11" s="1">
        <v>9</v>
      </c>
      <c r="B11" s="45" t="s">
        <v>11</v>
      </c>
      <c r="C11" s="110"/>
      <c r="D11" s="111" t="s">
        <v>21</v>
      </c>
      <c r="E11" s="110" t="s">
        <v>42</v>
      </c>
      <c r="F11" s="110"/>
      <c r="G11" s="113">
        <v>43925</v>
      </c>
      <c r="H11" s="113" t="str">
        <f t="shared" si="0"/>
        <v/>
      </c>
      <c r="I11" s="113" t="str">
        <f t="shared" si="1"/>
        <v/>
      </c>
      <c r="J11" s="113" t="str">
        <f>IFERROR(IF(VLOOKUP($D11,Hoja2!$A$2:$F$6,4)=1,I11+7,IF(WEEKDAY(I11)=3,I11+2,I11+5)),"")</f>
        <v/>
      </c>
      <c r="K11" s="113" t="str">
        <f>IFERROR(IF(VLOOKUP($D11,Hoja2!$A$2:$F$6,4)=1,J11+7,IF(WEEKDAY(J11)=3,J11+2,J11+5)),"")</f>
        <v/>
      </c>
      <c r="L11" s="113" t="str">
        <f>IFERROR(IF(VLOOKUP($D11,Hoja2!$A$2:$F$6,4)=1,K11+7,IF(WEEKDAY(K11)=3,K11+2,K11+5)),"")</f>
        <v/>
      </c>
      <c r="M11" s="113"/>
      <c r="N11" s="113"/>
      <c r="O11" s="113"/>
      <c r="P11" s="113"/>
      <c r="Q11" s="136">
        <v>0</v>
      </c>
    </row>
    <row r="12" spans="1:17" x14ac:dyDescent="0.35">
      <c r="A12" s="1">
        <v>10</v>
      </c>
      <c r="B12" s="45" t="s">
        <v>12</v>
      </c>
      <c r="C12" s="46"/>
      <c r="D12" s="47" t="s">
        <v>21</v>
      </c>
      <c r="E12" s="46" t="s">
        <v>42</v>
      </c>
      <c r="F12" s="46"/>
      <c r="G12" s="48">
        <v>43925</v>
      </c>
      <c r="H12" s="48">
        <f t="shared" si="0"/>
        <v>43946</v>
      </c>
      <c r="I12" s="48">
        <f t="shared" si="1"/>
        <v>43925</v>
      </c>
      <c r="J12" s="48">
        <f>IFERROR(IF(VLOOKUP($D12,Hoja2!$A$2:$F$6,4)=1,I12+7,IF(WEEKDAY(I12)=3,I12+2,I12+5)),"")</f>
        <v>43932</v>
      </c>
      <c r="K12" s="48">
        <f>IFERROR(IF(VLOOKUP($D12,Hoja2!$A$2:$F$6,4)=1,J12+7,IF(WEEKDAY(J12)=3,J12+2,J12+5)),"")</f>
        <v>43939</v>
      </c>
      <c r="L12" s="48">
        <f>IFERROR(IF(VLOOKUP($D12,Hoja2!$A$2:$F$6,4)=1,K12+7,IF(WEEKDAY(K12)=3,K12+2,K12+5)),"")</f>
        <v>43946</v>
      </c>
      <c r="M12" s="48"/>
      <c r="N12" s="48"/>
      <c r="O12" s="48"/>
      <c r="P12" s="48"/>
      <c r="Q12" s="49">
        <v>18000</v>
      </c>
    </row>
    <row r="13" spans="1:17" x14ac:dyDescent="0.35">
      <c r="A13" s="1">
        <v>11</v>
      </c>
      <c r="B13" s="50" t="s">
        <v>13</v>
      </c>
      <c r="C13" s="51"/>
      <c r="D13" s="52" t="s">
        <v>21</v>
      </c>
      <c r="E13" s="51" t="s">
        <v>42</v>
      </c>
      <c r="F13" s="51"/>
      <c r="G13" s="53">
        <v>43925</v>
      </c>
      <c r="H13" s="53">
        <f t="shared" si="0"/>
        <v>43946</v>
      </c>
      <c r="I13" s="53">
        <f t="shared" si="1"/>
        <v>43925</v>
      </c>
      <c r="J13" s="53">
        <f>IFERROR(IF(VLOOKUP($D13,Hoja2!$A$2:$F$6,4)=1,I13+7,IF(WEEKDAY(I13)=3,I13+2,I13+5)),"")</f>
        <v>43932</v>
      </c>
      <c r="K13" s="53">
        <f>IFERROR(IF(VLOOKUP($D13,Hoja2!$A$2:$F$6,4)=1,J13+7,IF(WEEKDAY(J13)=3,J13+2,J13+5)),"")</f>
        <v>43939</v>
      </c>
      <c r="L13" s="53">
        <f>IFERROR(IF(VLOOKUP($D13,Hoja2!$A$2:$F$6,4)=1,K13+7,IF(WEEKDAY(K13)=3,K13+2,K13+5)),"")</f>
        <v>43946</v>
      </c>
      <c r="M13" s="53"/>
      <c r="N13" s="53"/>
      <c r="O13" s="53"/>
      <c r="P13" s="53"/>
      <c r="Q13" s="54">
        <v>25000</v>
      </c>
    </row>
    <row r="14" spans="1:17" x14ac:dyDescent="0.35">
      <c r="A14" s="1">
        <v>12</v>
      </c>
      <c r="B14" s="13" t="s">
        <v>6</v>
      </c>
      <c r="C14" s="14"/>
      <c r="D14" s="15" t="s">
        <v>19</v>
      </c>
      <c r="E14" s="16" t="s">
        <v>43</v>
      </c>
      <c r="F14" s="16"/>
      <c r="G14" s="17">
        <v>43950</v>
      </c>
      <c r="H14" s="17">
        <f t="shared" si="0"/>
        <v>43971</v>
      </c>
      <c r="I14" s="17">
        <f t="shared" si="1"/>
        <v>43950</v>
      </c>
      <c r="J14" s="17">
        <f>IFERROR(IF(VLOOKUP($D14,Hoja2!$A$2:$F$6,4)=1,I14+7,IF(WEEKDAY(I14)=3,I14+2,I14+5)),"")</f>
        <v>43957</v>
      </c>
      <c r="K14" s="17">
        <f>IFERROR(IF(VLOOKUP($D14,Hoja2!$A$2:$F$6,4)=1,J14+7,IF(WEEKDAY(J14)=3,J14+2,J14+5)),"")</f>
        <v>43964</v>
      </c>
      <c r="L14" s="17">
        <f>IFERROR(IF(VLOOKUP($D14,Hoja2!$A$2:$F$6,4)=1,K14+7,IF(WEEKDAY(K14)=3,K14+2,K14+5)),"")</f>
        <v>43971</v>
      </c>
      <c r="M14" s="17"/>
      <c r="N14" s="17"/>
      <c r="O14" s="17"/>
      <c r="P14" s="17"/>
      <c r="Q14" s="18">
        <v>18000</v>
      </c>
    </row>
    <row r="15" spans="1:17" x14ac:dyDescent="0.35">
      <c r="A15" s="1">
        <v>13</v>
      </c>
      <c r="B15" s="19" t="s">
        <v>14</v>
      </c>
      <c r="C15" s="20"/>
      <c r="D15" s="21" t="s">
        <v>19</v>
      </c>
      <c r="E15" s="22" t="s">
        <v>43</v>
      </c>
      <c r="F15" s="22"/>
      <c r="G15" s="23">
        <v>43950</v>
      </c>
      <c r="H15" s="23">
        <f t="shared" si="0"/>
        <v>43971</v>
      </c>
      <c r="I15" s="23">
        <f t="shared" si="1"/>
        <v>43950</v>
      </c>
      <c r="J15" s="23">
        <f>IFERROR(IF(VLOOKUP($D15,Hoja2!$A$2:$F$6,4)=1,I15+7,IF(WEEKDAY(I15)=3,I15+2,I15+5)),"")</f>
        <v>43957</v>
      </c>
      <c r="K15" s="23">
        <f>IFERROR(IF(VLOOKUP($D15,Hoja2!$A$2:$F$6,4)=1,J15+7,IF(WEEKDAY(J15)=3,J15+2,J15+5)),"")</f>
        <v>43964</v>
      </c>
      <c r="L15" s="23">
        <f>IFERROR(IF(VLOOKUP($D15,Hoja2!$A$2:$F$6,4)=1,K15+7,IF(WEEKDAY(K15)=3,K15+2,K15+5)),"")</f>
        <v>43971</v>
      </c>
      <c r="M15" s="23"/>
      <c r="N15" s="23"/>
      <c r="O15" s="23"/>
      <c r="P15" s="23"/>
      <c r="Q15" s="24">
        <v>18000</v>
      </c>
    </row>
    <row r="16" spans="1:17" x14ac:dyDescent="0.35">
      <c r="A16" s="1">
        <v>14</v>
      </c>
      <c r="B16" s="19" t="s">
        <v>2</v>
      </c>
      <c r="C16" s="122"/>
      <c r="D16" s="123" t="s">
        <v>19</v>
      </c>
      <c r="E16" s="124" t="s">
        <v>43</v>
      </c>
      <c r="F16" s="124"/>
      <c r="G16" s="125">
        <v>43950</v>
      </c>
      <c r="H16" s="125">
        <f t="shared" si="0"/>
        <v>43971</v>
      </c>
      <c r="I16" s="125">
        <f t="shared" si="1"/>
        <v>43950</v>
      </c>
      <c r="J16" s="125">
        <f>IFERROR(IF(VLOOKUP($D16,Hoja2!$A$2:$F$6,4)=1,I16+7,IF(WEEKDAY(I16)=3,I16+2,I16+5)),"")</f>
        <v>43957</v>
      </c>
      <c r="K16" s="125">
        <f>IFERROR(IF(VLOOKUP($D16,Hoja2!$A$2:$F$6,4)=1,J16+7,IF(WEEKDAY(J16)=3,J16+2,J16+5)),"")</f>
        <v>43964</v>
      </c>
      <c r="L16" s="125">
        <f>IFERROR(IF(VLOOKUP($D16,Hoja2!$A$2:$F$6,4)=1,K16+7,IF(WEEKDAY(K16)=3,K16+2,K16+5)),"")</f>
        <v>43971</v>
      </c>
      <c r="M16" s="125"/>
      <c r="N16" s="125"/>
      <c r="O16" s="125"/>
      <c r="P16" s="125"/>
      <c r="Q16" s="126">
        <v>26000</v>
      </c>
    </row>
    <row r="17" spans="1:17" x14ac:dyDescent="0.35">
      <c r="A17" s="1">
        <v>15</v>
      </c>
      <c r="B17" s="19" t="s">
        <v>7</v>
      </c>
      <c r="C17" s="20"/>
      <c r="D17" s="21" t="s">
        <v>19</v>
      </c>
      <c r="E17" s="22" t="s">
        <v>43</v>
      </c>
      <c r="F17" s="22"/>
      <c r="G17" s="23">
        <v>43950</v>
      </c>
      <c r="H17" s="23">
        <f t="shared" si="0"/>
        <v>43971</v>
      </c>
      <c r="I17" s="23">
        <f t="shared" si="1"/>
        <v>43950</v>
      </c>
      <c r="J17" s="23">
        <f>IFERROR(IF(VLOOKUP($D17,Hoja2!$A$2:$F$6,4)=1,I17+7,IF(WEEKDAY(I17)=3,I17+2,I17+5)),"")</f>
        <v>43957</v>
      </c>
      <c r="K17" s="23">
        <f>IFERROR(IF(VLOOKUP($D17,Hoja2!$A$2:$F$6,4)=1,J17+7,IF(WEEKDAY(J17)=3,J17+2,J17+5)),"")</f>
        <v>43964</v>
      </c>
      <c r="L17" s="23">
        <f>IFERROR(IF(VLOOKUP($D17,Hoja2!$A$2:$F$6,4)=1,K17+7,IF(WEEKDAY(K17)=3,K17+2,K17+5)),"")</f>
        <v>43971</v>
      </c>
      <c r="M17" s="23"/>
      <c r="N17" s="23"/>
      <c r="O17" s="23"/>
      <c r="P17" s="23"/>
      <c r="Q17" s="24">
        <v>18000</v>
      </c>
    </row>
    <row r="18" spans="1:17" x14ac:dyDescent="0.35">
      <c r="A18" s="1">
        <v>16</v>
      </c>
      <c r="B18" s="19" t="s">
        <v>1</v>
      </c>
      <c r="C18" s="20"/>
      <c r="D18" s="21" t="s">
        <v>19</v>
      </c>
      <c r="E18" s="22" t="s">
        <v>43</v>
      </c>
      <c r="F18" s="22"/>
      <c r="G18" s="23">
        <v>43950</v>
      </c>
      <c r="H18" s="23">
        <f t="shared" si="0"/>
        <v>43971</v>
      </c>
      <c r="I18" s="23">
        <f t="shared" si="1"/>
        <v>43950</v>
      </c>
      <c r="J18" s="23">
        <f>IFERROR(IF(VLOOKUP($D18,Hoja2!$A$2:$F$6,4)=1,I18+7,IF(WEEKDAY(I18)=3,I18+2,I18+5)),"")</f>
        <v>43957</v>
      </c>
      <c r="K18" s="23">
        <f>IFERROR(IF(VLOOKUP($D18,Hoja2!$A$2:$F$6,4)=1,J18+7,IF(WEEKDAY(J18)=3,J18+2,J18+5)),"")</f>
        <v>43964</v>
      </c>
      <c r="L18" s="23">
        <f>IFERROR(IF(VLOOKUP($D18,Hoja2!$A$2:$F$6,4)=1,K18+7,IF(WEEKDAY(K18)=3,K18+2,K18+5)),"")</f>
        <v>43971</v>
      </c>
      <c r="M18" s="23"/>
      <c r="N18" s="23"/>
      <c r="O18" s="23"/>
      <c r="P18" s="23"/>
      <c r="Q18" s="24">
        <v>18000</v>
      </c>
    </row>
    <row r="19" spans="1:17" x14ac:dyDescent="0.35">
      <c r="A19" s="1">
        <v>17</v>
      </c>
      <c r="B19" s="19" t="s">
        <v>17</v>
      </c>
      <c r="C19" s="122"/>
      <c r="D19" s="123" t="s">
        <v>19</v>
      </c>
      <c r="E19" s="124" t="s">
        <v>43</v>
      </c>
      <c r="F19" s="124"/>
      <c r="G19" s="125">
        <v>43950</v>
      </c>
      <c r="H19" s="125">
        <f t="shared" si="0"/>
        <v>43971</v>
      </c>
      <c r="I19" s="125">
        <f t="shared" si="1"/>
        <v>43950</v>
      </c>
      <c r="J19" s="125">
        <f>IFERROR(IF(VLOOKUP($D19,Hoja2!$A$2:$F$6,4)=1,I19+7,IF(WEEKDAY(I19)=3,I19+2,I19+5)),"")</f>
        <v>43957</v>
      </c>
      <c r="K19" s="125">
        <f>IFERROR(IF(VLOOKUP($D19,Hoja2!$A$2:$F$6,4)=1,J19+7,IF(WEEKDAY(J19)=3,J19+2,J19+5)),"")</f>
        <v>43964</v>
      </c>
      <c r="L19" s="125">
        <f>IFERROR(IF(VLOOKUP($D19,Hoja2!$A$2:$F$6,4)=1,K19+7,IF(WEEKDAY(K19)=3,K19+2,K19+5)),"")</f>
        <v>43971</v>
      </c>
      <c r="M19" s="125"/>
      <c r="N19" s="125"/>
      <c r="O19" s="125"/>
      <c r="P19" s="125"/>
      <c r="Q19" s="126">
        <v>18000</v>
      </c>
    </row>
    <row r="20" spans="1:17" x14ac:dyDescent="0.35">
      <c r="A20" s="1">
        <v>18</v>
      </c>
      <c r="B20" s="25" t="s">
        <v>18</v>
      </c>
      <c r="C20" s="26"/>
      <c r="D20" s="27" t="s">
        <v>20</v>
      </c>
      <c r="E20" s="26" t="s">
        <v>43</v>
      </c>
      <c r="F20" s="26"/>
      <c r="G20" s="28">
        <v>43951</v>
      </c>
      <c r="H20" s="28">
        <f t="shared" si="0"/>
        <v>43977</v>
      </c>
      <c r="I20" s="28">
        <f t="shared" si="1"/>
        <v>43951</v>
      </c>
      <c r="J20" s="28">
        <f>IFERROR(IF(VLOOKUP($D20,Hoja2!$A$2:$F$6,4)=1,I20+7,IF(WEEKDAY(I20)=3,I20+2,I20+5)),"")</f>
        <v>43956</v>
      </c>
      <c r="K20" s="28">
        <f>IFERROR(IF(VLOOKUP($D20,Hoja2!$A$2:$F$6,4)=1,J20+7,IF(WEEKDAY(J20)=3,J20+2,J20+5)),"")</f>
        <v>43958</v>
      </c>
      <c r="L20" s="28">
        <f>IFERROR(IF(VLOOKUP($D20,Hoja2!$A$2:$F$6,4)=1,K20+7,IF(WEEKDAY(K20)=3,K20+2,K20+5)),"")</f>
        <v>43963</v>
      </c>
      <c r="M20" s="28">
        <f>IFERROR(IF(VLOOKUP($D20,Hoja2!$A$2:$F$6,4)=1,L20+7,IF(WEEKDAY(L20)=3,L20+2,L20+5)),"")</f>
        <v>43965</v>
      </c>
      <c r="N20" s="28">
        <f>IFERROR(IF(VLOOKUP($D20,Hoja2!$A$2:$F$6,4)=1,M20+7,IF(WEEKDAY(M20)=3,M20+2,M20+5)),"")</f>
        <v>43970</v>
      </c>
      <c r="O20" s="28">
        <f>IFERROR(IF(VLOOKUP($D20,Hoja2!$A$2:$F$6,4)=1,N20+7,IF(WEEKDAY(N20)=3,N20+2,N20+5)),"")</f>
        <v>43972</v>
      </c>
      <c r="P20" s="28">
        <f>IFERROR(IF(VLOOKUP($D20,Hoja2!$A$2:$F$6,4)=1,O20+7,IF(WEEKDAY(O20)=3,O20+2,O20+5)),"")</f>
        <v>43977</v>
      </c>
      <c r="Q20" s="29">
        <v>20000</v>
      </c>
    </row>
    <row r="21" spans="1:17" x14ac:dyDescent="0.35">
      <c r="A21" s="1">
        <v>19</v>
      </c>
      <c r="B21" s="30" t="s">
        <v>9</v>
      </c>
      <c r="C21" s="133"/>
      <c r="D21" s="105" t="s">
        <v>20</v>
      </c>
      <c r="E21" s="133" t="s">
        <v>43</v>
      </c>
      <c r="F21" s="133"/>
      <c r="G21" s="134">
        <v>43951</v>
      </c>
      <c r="H21" s="134">
        <f t="shared" si="0"/>
        <v>43977</v>
      </c>
      <c r="I21" s="134">
        <f t="shared" si="1"/>
        <v>43951</v>
      </c>
      <c r="J21" s="134">
        <f>IFERROR(IF(VLOOKUP($D21,Hoja2!$A$2:$F$6,4)=1,I21+7,IF(WEEKDAY(I21)=3,I21+2,I21+5)),"")</f>
        <v>43956</v>
      </c>
      <c r="K21" s="134">
        <f>IFERROR(IF(VLOOKUP($D21,Hoja2!$A$2:$F$6,4)=1,J21+7,IF(WEEKDAY(J21)=3,J21+2,J21+5)),"")</f>
        <v>43958</v>
      </c>
      <c r="L21" s="134">
        <f>IFERROR(IF(VLOOKUP($D21,Hoja2!$A$2:$F$6,4)=1,K21+7,IF(WEEKDAY(K21)=3,K21+2,K21+5)),"")</f>
        <v>43963</v>
      </c>
      <c r="M21" s="134">
        <f>IFERROR(IF(VLOOKUP($D21,Hoja2!$A$2:$F$6,4)=1,L21+7,IF(WEEKDAY(L21)=3,L21+2,L21+5)),"")</f>
        <v>43965</v>
      </c>
      <c r="N21" s="134">
        <f>IFERROR(IF(VLOOKUP($D21,Hoja2!$A$2:$F$6,4)=1,M21+7,IF(WEEKDAY(M21)=3,M21+2,M21+5)),"")</f>
        <v>43970</v>
      </c>
      <c r="O21" s="134">
        <f>IFERROR(IF(VLOOKUP($D21,Hoja2!$A$2:$F$6,4)=1,N21+7,IF(WEEKDAY(N21)=3,N21+2,N21+5)),"")</f>
        <v>43972</v>
      </c>
      <c r="P21" s="134">
        <f>IFERROR(IF(VLOOKUP($D21,Hoja2!$A$2:$F$6,4)=1,O21+7,IF(WEEKDAY(O21)=3,O21+2,O21+5)),"")</f>
        <v>43977</v>
      </c>
      <c r="Q21" s="135">
        <v>25000</v>
      </c>
    </row>
    <row r="22" spans="1:17" x14ac:dyDescent="0.35">
      <c r="A22" s="1">
        <v>20</v>
      </c>
      <c r="B22" s="30" t="s">
        <v>10</v>
      </c>
      <c r="C22" s="31"/>
      <c r="D22" s="32" t="s">
        <v>20</v>
      </c>
      <c r="E22" s="31" t="s">
        <v>43</v>
      </c>
      <c r="F22" s="31"/>
      <c r="G22" s="33">
        <v>43951</v>
      </c>
      <c r="H22" s="33">
        <f t="shared" si="0"/>
        <v>43977</v>
      </c>
      <c r="I22" s="33">
        <f t="shared" si="1"/>
        <v>43951</v>
      </c>
      <c r="J22" s="33">
        <f>IFERROR(IF(VLOOKUP($D22,Hoja2!$A$2:$F$6,4)=1,I22+7,IF(WEEKDAY(I22)=3,I22+2,I22+5)),"")</f>
        <v>43956</v>
      </c>
      <c r="K22" s="33">
        <f>IFERROR(IF(VLOOKUP($D22,Hoja2!$A$2:$F$6,4)=1,J22+7,IF(WEEKDAY(J22)=3,J22+2,J22+5)),"")</f>
        <v>43958</v>
      </c>
      <c r="L22" s="33">
        <f>IFERROR(IF(VLOOKUP($D22,Hoja2!$A$2:$F$6,4)=1,K22+7,IF(WEEKDAY(K22)=3,K22+2,K22+5)),"")</f>
        <v>43963</v>
      </c>
      <c r="M22" s="33">
        <f>IFERROR(IF(VLOOKUP($D22,Hoja2!$A$2:$F$6,4)=1,L22+7,IF(WEEKDAY(L22)=3,L22+2,L22+5)),"")</f>
        <v>43965</v>
      </c>
      <c r="N22" s="33">
        <f>IFERROR(IF(VLOOKUP($D22,Hoja2!$A$2:$F$6,4)=1,M22+7,IF(WEEKDAY(M22)=3,M22+2,M22+5)),"")</f>
        <v>43970</v>
      </c>
      <c r="O22" s="33">
        <f>IFERROR(IF(VLOOKUP($D22,Hoja2!$A$2:$F$6,4)=1,N22+7,IF(WEEKDAY(N22)=3,N22+2,N22+5)),"")</f>
        <v>43972</v>
      </c>
      <c r="P22" s="33">
        <f>IFERROR(IF(VLOOKUP($D22,Hoja2!$A$2:$F$6,4)=1,O22+7,IF(WEEKDAY(O22)=3,O22+2,O22+5)),"")</f>
        <v>43977</v>
      </c>
      <c r="Q22" s="34">
        <v>25000</v>
      </c>
    </row>
    <row r="23" spans="1:17" x14ac:dyDescent="0.35">
      <c r="A23" s="1">
        <v>21</v>
      </c>
      <c r="B23" s="35" t="s">
        <v>8</v>
      </c>
      <c r="C23" s="36"/>
      <c r="D23" s="37" t="s">
        <v>20</v>
      </c>
      <c r="E23" s="36" t="s">
        <v>43</v>
      </c>
      <c r="F23" s="36"/>
      <c r="G23" s="38">
        <v>43951</v>
      </c>
      <c r="H23" s="38">
        <f t="shared" si="0"/>
        <v>43977</v>
      </c>
      <c r="I23" s="38">
        <f t="shared" si="1"/>
        <v>43951</v>
      </c>
      <c r="J23" s="38">
        <f>IFERROR(IF(VLOOKUP($D23,Hoja2!$A$2:$F$6,4)=1,I23+7,IF(WEEKDAY(I23)=3,I23+2,I23+5)),"")</f>
        <v>43956</v>
      </c>
      <c r="K23" s="38">
        <f>IFERROR(IF(VLOOKUP($D23,Hoja2!$A$2:$F$6,4)=1,J23+7,IF(WEEKDAY(J23)=3,J23+2,J23+5)),"")</f>
        <v>43958</v>
      </c>
      <c r="L23" s="38">
        <f>IFERROR(IF(VLOOKUP($D23,Hoja2!$A$2:$F$6,4)=1,K23+7,IF(WEEKDAY(K23)=3,K23+2,K23+5)),"")</f>
        <v>43963</v>
      </c>
      <c r="M23" s="38">
        <f>IFERROR(IF(VLOOKUP($D23,Hoja2!$A$2:$F$6,4)=1,L23+7,IF(WEEKDAY(L23)=3,L23+2,L23+5)),"")</f>
        <v>43965</v>
      </c>
      <c r="N23" s="38">
        <f>IFERROR(IF(VLOOKUP($D23,Hoja2!$A$2:$F$6,4)=1,M23+7,IF(WEEKDAY(M23)=3,M23+2,M23+5)),"")</f>
        <v>43970</v>
      </c>
      <c r="O23" s="38">
        <f>IFERROR(IF(VLOOKUP($D23,Hoja2!$A$2:$F$6,4)=1,N23+7,IF(WEEKDAY(N23)=3,N23+2,N23+5)),"")</f>
        <v>43972</v>
      </c>
      <c r="P23" s="38">
        <f>IFERROR(IF(VLOOKUP($D23,Hoja2!$A$2:$F$6,4)=1,O23+7,IF(WEEKDAY(O23)=3,O23+2,O23+5)),"")</f>
        <v>43977</v>
      </c>
      <c r="Q23" s="39">
        <v>25000</v>
      </c>
    </row>
    <row r="24" spans="1:17" x14ac:dyDescent="0.35">
      <c r="A24" s="1">
        <v>22</v>
      </c>
      <c r="B24" s="40" t="s">
        <v>16</v>
      </c>
      <c r="C24" s="41"/>
      <c r="D24" s="42" t="s">
        <v>21</v>
      </c>
      <c r="E24" s="41" t="s">
        <v>43</v>
      </c>
      <c r="F24" s="41"/>
      <c r="G24" s="43">
        <v>43953</v>
      </c>
      <c r="H24" s="43">
        <f t="shared" si="0"/>
        <v>43974</v>
      </c>
      <c r="I24" s="43">
        <f t="shared" si="1"/>
        <v>43953</v>
      </c>
      <c r="J24" s="43">
        <f>IFERROR(IF(VLOOKUP($D24,Hoja2!$A$2:$F$6,4)=1,I24+7,IF(WEEKDAY(I24)=3,I24+2,I24+5)),"")</f>
        <v>43960</v>
      </c>
      <c r="K24" s="43">
        <f>IFERROR(IF(VLOOKUP($D24,Hoja2!$A$2:$F$6,4)=1,J24+7,IF(WEEKDAY(J24)=3,J24+2,J24+5)),"")</f>
        <v>43967</v>
      </c>
      <c r="L24" s="43">
        <f>IFERROR(IF(VLOOKUP($D24,Hoja2!$A$2:$F$6,4)=1,K24+7,IF(WEEKDAY(K24)=3,K24+2,K24+5)),"")</f>
        <v>43974</v>
      </c>
      <c r="M24" s="43"/>
      <c r="N24" s="43"/>
      <c r="O24" s="43"/>
      <c r="P24" s="43"/>
      <c r="Q24" s="55">
        <v>10000</v>
      </c>
    </row>
    <row r="25" spans="1:17" x14ac:dyDescent="0.35">
      <c r="A25" s="1">
        <v>23</v>
      </c>
      <c r="B25" s="45" t="s">
        <v>13</v>
      </c>
      <c r="C25" s="110"/>
      <c r="D25" s="111" t="s">
        <v>21</v>
      </c>
      <c r="E25" s="110" t="s">
        <v>43</v>
      </c>
      <c r="F25" s="110"/>
      <c r="G25" s="113">
        <v>43953</v>
      </c>
      <c r="H25" s="113">
        <f t="shared" si="0"/>
        <v>43974</v>
      </c>
      <c r="I25" s="113">
        <f t="shared" si="1"/>
        <v>43953</v>
      </c>
      <c r="J25" s="113">
        <f>IFERROR(IF(VLOOKUP($D25,Hoja2!$A$2:$F$6,4)=1,I25+7,IF(WEEKDAY(I25)=3,I25+2,I25+5)),"")</f>
        <v>43960</v>
      </c>
      <c r="K25" s="113">
        <f>IFERROR(IF(VLOOKUP($D25,Hoja2!$A$2:$F$6,4)=1,J25+7,IF(WEEKDAY(J25)=3,J25+2,J25+5)),"")</f>
        <v>43967</v>
      </c>
      <c r="L25" s="113">
        <f>IFERROR(IF(VLOOKUP($D25,Hoja2!$A$2:$F$6,4)=1,K25+7,IF(WEEKDAY(K25)=3,K25+2,K25+5)),"")</f>
        <v>43974</v>
      </c>
      <c r="M25" s="113"/>
      <c r="N25" s="113"/>
      <c r="O25" s="113"/>
      <c r="P25" s="113"/>
      <c r="Q25" s="136">
        <v>18000</v>
      </c>
    </row>
    <row r="26" spans="1:17" x14ac:dyDescent="0.35">
      <c r="A26" s="1">
        <v>24</v>
      </c>
      <c r="B26" s="45" t="s">
        <v>11</v>
      </c>
      <c r="C26" s="46"/>
      <c r="D26" s="47" t="s">
        <v>21</v>
      </c>
      <c r="E26" s="46" t="s">
        <v>43</v>
      </c>
      <c r="F26" s="46"/>
      <c r="G26" s="48">
        <v>43953</v>
      </c>
      <c r="H26" s="48" t="str">
        <f t="shared" si="0"/>
        <v/>
      </c>
      <c r="I26" s="48" t="str">
        <f t="shared" si="1"/>
        <v/>
      </c>
      <c r="J26" s="48" t="str">
        <f>IFERROR(IF(VLOOKUP($D26,Hoja2!$A$2:$F$6,4)=1,I26+7,IF(WEEKDAY(I26)=3,I26+2,I26+5)),"")</f>
        <v/>
      </c>
      <c r="K26" s="48" t="str">
        <f>IFERROR(IF(VLOOKUP($D26,Hoja2!$A$2:$F$6,4)=1,J26+7,IF(WEEKDAY(J26)=3,J26+2,J26+5)),"")</f>
        <v/>
      </c>
      <c r="L26" s="48" t="str">
        <f>IFERROR(IF(VLOOKUP($D26,Hoja2!$A$2:$F$6,4)=1,K26+7,IF(WEEKDAY(K26)=3,K26+2,K26+5)),"")</f>
        <v/>
      </c>
      <c r="M26" s="48"/>
      <c r="N26" s="48"/>
      <c r="O26" s="48"/>
      <c r="P26" s="48"/>
      <c r="Q26" s="49">
        <v>0</v>
      </c>
    </row>
    <row r="27" spans="1:17" x14ac:dyDescent="0.35">
      <c r="A27" s="1">
        <v>25</v>
      </c>
      <c r="B27" s="50" t="s">
        <v>12</v>
      </c>
      <c r="C27" s="51"/>
      <c r="D27" s="52" t="s">
        <v>21</v>
      </c>
      <c r="E27" s="51" t="s">
        <v>43</v>
      </c>
      <c r="F27" s="51"/>
      <c r="G27" s="53">
        <v>43953</v>
      </c>
      <c r="H27" s="53">
        <f t="shared" si="0"/>
        <v>43974</v>
      </c>
      <c r="I27" s="53">
        <f t="shared" si="1"/>
        <v>43953</v>
      </c>
      <c r="J27" s="53">
        <f>IFERROR(IF(VLOOKUP($D27,Hoja2!$A$2:$F$6,4)=1,I27+7,IF(WEEKDAY(I27)=3,I27+2,I27+5)),"")</f>
        <v>43960</v>
      </c>
      <c r="K27" s="53">
        <f>IFERROR(IF(VLOOKUP($D27,Hoja2!$A$2:$F$6,4)=1,J27+7,IF(WEEKDAY(J27)=3,J27+2,J27+5)),"")</f>
        <v>43967</v>
      </c>
      <c r="L27" s="53">
        <f>IFERROR(IF(VLOOKUP($D27,Hoja2!$A$2:$F$6,4)=1,K27+7,IF(WEEKDAY(K27)=3,K27+2,K27+5)),"")</f>
        <v>43974</v>
      </c>
      <c r="M27" s="53"/>
      <c r="N27" s="53"/>
      <c r="O27" s="53"/>
      <c r="P27" s="53"/>
      <c r="Q27" s="54">
        <v>18000</v>
      </c>
    </row>
    <row r="28" spans="1:17" x14ac:dyDescent="0.35">
      <c r="A28" s="1">
        <v>26</v>
      </c>
      <c r="B28" s="56" t="s">
        <v>15</v>
      </c>
      <c r="C28" s="57"/>
      <c r="D28" s="58" t="s">
        <v>44</v>
      </c>
      <c r="E28" s="57" t="s">
        <v>43</v>
      </c>
      <c r="F28" s="57"/>
      <c r="G28" s="59">
        <v>43941</v>
      </c>
      <c r="H28" s="59">
        <f t="shared" si="0"/>
        <v>43962</v>
      </c>
      <c r="I28" s="59">
        <f t="shared" si="1"/>
        <v>43941</v>
      </c>
      <c r="J28" s="59">
        <f>IFERROR(IF(VLOOKUP($D28,Hoja2!$A$2:$F$6,4)=1,I28+7,IF(WEEKDAY(I28)=3,I28+2,I28+5)),"")</f>
        <v>43948</v>
      </c>
      <c r="K28" s="59">
        <f>IFERROR(IF(VLOOKUP($D28,Hoja2!$A$2:$F$6,4)=1,J28+7,IF(WEEKDAY(J28)=3,J28+2,J28+5)),"")</f>
        <v>43955</v>
      </c>
      <c r="L28" s="59">
        <f>IFERROR(IF(VLOOKUP($D28,Hoja2!$A$2:$F$6,4)=1,K28+7,IF(WEEKDAY(K28)=3,K28+2,K28+5)),"")</f>
        <v>43962</v>
      </c>
      <c r="M28" s="59"/>
      <c r="N28" s="59"/>
      <c r="O28" s="59"/>
      <c r="P28" s="59"/>
      <c r="Q28" s="60">
        <v>26500</v>
      </c>
    </row>
    <row r="29" spans="1:17" x14ac:dyDescent="0.35">
      <c r="A29" s="1">
        <v>27</v>
      </c>
      <c r="B29" s="13" t="s">
        <v>6</v>
      </c>
      <c r="C29" s="14"/>
      <c r="D29" s="15" t="s">
        <v>19</v>
      </c>
      <c r="E29" s="16" t="s">
        <v>47</v>
      </c>
      <c r="F29" s="16"/>
      <c r="G29" s="17">
        <v>43978</v>
      </c>
      <c r="H29" s="17">
        <f t="shared" si="0"/>
        <v>43999</v>
      </c>
      <c r="I29" s="17">
        <f t="shared" si="1"/>
        <v>43978</v>
      </c>
      <c r="J29" s="17">
        <f>IFERROR(IF(VLOOKUP($D29,Hoja2!$A$2:$F$6,4)=1,I29+7,IF(WEEKDAY(I29)=3,I29+2,I29+5)),"")</f>
        <v>43985</v>
      </c>
      <c r="K29" s="17">
        <f>IFERROR(IF(VLOOKUP($D29,Hoja2!$A$2:$F$6,4)=1,J29+7,IF(WEEKDAY(J29)=3,J29+2,J29+5)),"")</f>
        <v>43992</v>
      </c>
      <c r="L29" s="17">
        <f>IFERROR(IF(VLOOKUP($D29,Hoja2!$A$2:$F$6,4)=1,K29+7,IF(WEEKDAY(K29)=3,K29+2,K29+5)),"")</f>
        <v>43999</v>
      </c>
      <c r="M29" s="17"/>
      <c r="N29" s="17"/>
      <c r="O29" s="17"/>
      <c r="P29" s="149"/>
      <c r="Q29" s="18">
        <v>18000</v>
      </c>
    </row>
    <row r="30" spans="1:17" x14ac:dyDescent="0.35">
      <c r="A30" s="1">
        <v>28</v>
      </c>
      <c r="B30" s="19" t="s">
        <v>14</v>
      </c>
      <c r="C30" s="122"/>
      <c r="D30" s="123" t="s">
        <v>19</v>
      </c>
      <c r="E30" s="124" t="s">
        <v>47</v>
      </c>
      <c r="F30" s="124"/>
      <c r="G30" s="125">
        <v>43978</v>
      </c>
      <c r="H30" s="125">
        <f t="shared" si="0"/>
        <v>43999</v>
      </c>
      <c r="I30" s="125">
        <f t="shared" si="1"/>
        <v>43978</v>
      </c>
      <c r="J30" s="125">
        <f>IFERROR(IF(VLOOKUP($D30,Hoja2!$A$2:$F$6,4)=1,I30+7,IF(WEEKDAY(I30)=3,I30+2,I30+5)),"")</f>
        <v>43985</v>
      </c>
      <c r="K30" s="125">
        <f>IFERROR(IF(VLOOKUP($D30,Hoja2!$A$2:$F$6,4)=1,J30+7,IF(WEEKDAY(J30)=3,J30+2,J30+5)),"")</f>
        <v>43992</v>
      </c>
      <c r="L30" s="125">
        <f>IFERROR(IF(VLOOKUP($D30,Hoja2!$A$2:$F$6,4)=1,K30+7,IF(WEEKDAY(K30)=3,K30+2,K30+5)),"")</f>
        <v>43999</v>
      </c>
      <c r="M30" s="125"/>
      <c r="N30" s="125"/>
      <c r="O30" s="125"/>
      <c r="P30" s="150"/>
      <c r="Q30" s="126">
        <v>18000</v>
      </c>
    </row>
    <row r="31" spans="1:17" x14ac:dyDescent="0.35">
      <c r="A31" s="1">
        <v>29</v>
      </c>
      <c r="B31" s="19" t="s">
        <v>2</v>
      </c>
      <c r="C31" s="122"/>
      <c r="D31" s="123" t="s">
        <v>19</v>
      </c>
      <c r="E31" s="124" t="s">
        <v>47</v>
      </c>
      <c r="F31" s="124"/>
      <c r="G31" s="125">
        <v>43978</v>
      </c>
      <c r="H31" s="125">
        <f t="shared" si="0"/>
        <v>43999</v>
      </c>
      <c r="I31" s="125">
        <f t="shared" si="1"/>
        <v>43978</v>
      </c>
      <c r="J31" s="125">
        <f>IFERROR(IF(VLOOKUP($D31,Hoja2!$A$2:$F$6,4)=1,I31+7,IF(WEEKDAY(I31)=3,I31+2,I31+5)),"")</f>
        <v>43985</v>
      </c>
      <c r="K31" s="125">
        <f>IFERROR(IF(VLOOKUP($D31,Hoja2!$A$2:$F$6,4)=1,J31+7,IF(WEEKDAY(J31)=3,J31+2,J31+5)),"")</f>
        <v>43992</v>
      </c>
      <c r="L31" s="125">
        <f>IFERROR(IF(VLOOKUP($D31,Hoja2!$A$2:$F$6,4)=1,K31+7,IF(WEEKDAY(K31)=3,K31+2,K31+5)),"")</f>
        <v>43999</v>
      </c>
      <c r="M31" s="125"/>
      <c r="N31" s="125"/>
      <c r="O31" s="125"/>
      <c r="P31" s="150"/>
      <c r="Q31" s="126">
        <v>17000</v>
      </c>
    </row>
    <row r="32" spans="1:17" x14ac:dyDescent="0.35">
      <c r="A32" s="1">
        <v>30</v>
      </c>
      <c r="B32" s="19" t="s">
        <v>7</v>
      </c>
      <c r="C32" s="122"/>
      <c r="D32" s="123" t="s">
        <v>19</v>
      </c>
      <c r="E32" s="124" t="s">
        <v>47</v>
      </c>
      <c r="F32" s="124"/>
      <c r="G32" s="125">
        <v>43978</v>
      </c>
      <c r="H32" s="125">
        <f t="shared" si="0"/>
        <v>43999</v>
      </c>
      <c r="I32" s="125">
        <f t="shared" si="1"/>
        <v>43978</v>
      </c>
      <c r="J32" s="125">
        <f>IFERROR(IF(VLOOKUP($D32,Hoja2!$A$2:$F$6,4)=1,I32+7,IF(WEEKDAY(I32)=3,I32+2,I32+5)),"")</f>
        <v>43985</v>
      </c>
      <c r="K32" s="125">
        <f>IFERROR(IF(VLOOKUP($D32,Hoja2!$A$2:$F$6,4)=1,J32+7,IF(WEEKDAY(J32)=3,J32+2,J32+5)),"")</f>
        <v>43992</v>
      </c>
      <c r="L32" s="125">
        <f>IFERROR(IF(VLOOKUP($D32,Hoja2!$A$2:$F$6,4)=1,K32+7,IF(WEEKDAY(K32)=3,K32+2,K32+5)),"")</f>
        <v>43999</v>
      </c>
      <c r="M32" s="125"/>
      <c r="N32" s="125"/>
      <c r="O32" s="125"/>
      <c r="P32" s="150"/>
      <c r="Q32" s="126">
        <v>18000</v>
      </c>
    </row>
    <row r="33" spans="1:17" x14ac:dyDescent="0.35">
      <c r="A33" s="1">
        <v>31</v>
      </c>
      <c r="B33" s="19" t="s">
        <v>1</v>
      </c>
      <c r="C33" s="122"/>
      <c r="D33" s="123" t="s">
        <v>19</v>
      </c>
      <c r="E33" s="124" t="s">
        <v>47</v>
      </c>
      <c r="F33" s="124"/>
      <c r="G33" s="125">
        <v>43978</v>
      </c>
      <c r="H33" s="125">
        <f t="shared" si="0"/>
        <v>43999</v>
      </c>
      <c r="I33" s="125">
        <f t="shared" si="1"/>
        <v>43978</v>
      </c>
      <c r="J33" s="125">
        <f>IFERROR(IF(VLOOKUP($D33,Hoja2!$A$2:$F$6,4)=1,I33+7,IF(WEEKDAY(I33)=3,I33+2,I33+5)),"")</f>
        <v>43985</v>
      </c>
      <c r="K33" s="125">
        <f>IFERROR(IF(VLOOKUP($D33,Hoja2!$A$2:$F$6,4)=1,J33+7,IF(WEEKDAY(J33)=3,J33+2,J33+5)),"")</f>
        <v>43992</v>
      </c>
      <c r="L33" s="125">
        <f>IFERROR(IF(VLOOKUP($D33,Hoja2!$A$2:$F$6,4)=1,K33+7,IF(WEEKDAY(K33)=3,K33+2,K33+5)),"")</f>
        <v>43999</v>
      </c>
      <c r="M33" s="125"/>
      <c r="N33" s="125"/>
      <c r="O33" s="125"/>
      <c r="P33" s="150"/>
      <c r="Q33" s="126">
        <v>18000</v>
      </c>
    </row>
    <row r="34" spans="1:17" x14ac:dyDescent="0.35">
      <c r="A34" s="1">
        <v>32</v>
      </c>
      <c r="B34" s="127" t="s">
        <v>17</v>
      </c>
      <c r="C34" s="128"/>
      <c r="D34" s="129" t="s">
        <v>19</v>
      </c>
      <c r="E34" s="130" t="s">
        <v>47</v>
      </c>
      <c r="F34" s="130"/>
      <c r="G34" s="131">
        <v>43978</v>
      </c>
      <c r="H34" s="131">
        <f t="shared" si="0"/>
        <v>43999</v>
      </c>
      <c r="I34" s="131">
        <f t="shared" si="1"/>
        <v>43978</v>
      </c>
      <c r="J34" s="131">
        <f>IFERROR(IF(VLOOKUP($D34,Hoja2!$A$2:$F$6,4)=1,I34+7,IF(WEEKDAY(I34)=3,I34+2,I34+5)),"")</f>
        <v>43985</v>
      </c>
      <c r="K34" s="131">
        <f>IFERROR(IF(VLOOKUP($D34,Hoja2!$A$2:$F$6,4)=1,J34+7,IF(WEEKDAY(J34)=3,J34+2,J34+5)),"")</f>
        <v>43992</v>
      </c>
      <c r="L34" s="131">
        <f>IFERROR(IF(VLOOKUP($D34,Hoja2!$A$2:$F$6,4)=1,K34+7,IF(WEEKDAY(K34)=3,K34+2,K34+5)),"")</f>
        <v>43999</v>
      </c>
      <c r="M34" s="131"/>
      <c r="N34" s="131"/>
      <c r="O34" s="131"/>
      <c r="P34" s="151"/>
      <c r="Q34" s="132">
        <v>18000</v>
      </c>
    </row>
    <row r="35" spans="1:17" x14ac:dyDescent="0.35">
      <c r="A35" s="1">
        <v>33</v>
      </c>
      <c r="B35" s="25" t="s">
        <v>16</v>
      </c>
      <c r="C35" s="26"/>
      <c r="D35" s="27" t="s">
        <v>20</v>
      </c>
      <c r="E35" s="26" t="s">
        <v>47</v>
      </c>
      <c r="F35" s="26"/>
      <c r="G35" s="28">
        <v>43979</v>
      </c>
      <c r="H35" s="28">
        <f t="shared" ref="H35:H66" si="2">IF(MAX(I35:P35)=0,"",MAX(I35:P35))</f>
        <v>44005</v>
      </c>
      <c r="I35" s="28">
        <f t="shared" ref="I35:I66" si="3">IF(Q35=0,"",G35)</f>
        <v>43979</v>
      </c>
      <c r="J35" s="28">
        <f>IFERROR(IF(VLOOKUP($D35,Hoja2!$A$2:$F$6,4)=1,I35+7,IF(WEEKDAY(I35)=3,I35+2,I35+5)),"")</f>
        <v>43984</v>
      </c>
      <c r="K35" s="28">
        <f>IFERROR(IF(VLOOKUP($D35,Hoja2!$A$2:$F$6,4)=1,J35+7,IF(WEEKDAY(J35)=3,J35+2,J35+5)),"")</f>
        <v>43986</v>
      </c>
      <c r="L35" s="28">
        <f>IFERROR(IF(VLOOKUP($D35,Hoja2!$A$2:$F$6,4)=1,K35+7,IF(WEEKDAY(K35)=3,K35+2,K35+5)),"")</f>
        <v>43991</v>
      </c>
      <c r="M35" s="28">
        <f>IFERROR(IF(VLOOKUP($D35,Hoja2!$A$2:$F$6,4)=1,L35+7,IF(WEEKDAY(L35)=3,L35+2,L35+5)),"")</f>
        <v>43993</v>
      </c>
      <c r="N35" s="28">
        <f>IFERROR(IF(VLOOKUP($D35,Hoja2!$A$2:$F$6,4)=1,M35+7,IF(WEEKDAY(M35)=3,M35+2,M35+5)),"")</f>
        <v>43998</v>
      </c>
      <c r="O35" s="28">
        <f>IFERROR(IF(VLOOKUP($D35,Hoja2!$A$2:$F$6,4)=1,N35+7,IF(WEEKDAY(N35)=3,N35+2,N35+5)),"")</f>
        <v>44000</v>
      </c>
      <c r="P35" s="28">
        <f>IFERROR(IF(VLOOKUP($D35,Hoja2!$A$2:$F$6,4)=1,O35+7,IF(WEEKDAY(O35)=3,O35+2,O35+5)),"")</f>
        <v>44005</v>
      </c>
      <c r="Q35" s="29">
        <v>25000</v>
      </c>
    </row>
    <row r="36" spans="1:17" x14ac:dyDescent="0.35">
      <c r="A36" s="1">
        <v>34</v>
      </c>
      <c r="B36" s="30" t="s">
        <v>9</v>
      </c>
      <c r="C36" s="31"/>
      <c r="D36" s="32" t="s">
        <v>20</v>
      </c>
      <c r="E36" s="31" t="s">
        <v>47</v>
      </c>
      <c r="F36" s="31"/>
      <c r="G36" s="33">
        <v>43979</v>
      </c>
      <c r="H36" s="33" t="str">
        <f t="shared" si="2"/>
        <v/>
      </c>
      <c r="I36" s="33" t="str">
        <f t="shared" si="3"/>
        <v/>
      </c>
      <c r="J36" s="33" t="str">
        <f>IFERROR(IF(VLOOKUP($D36,Hoja2!$A$2:$F$6,4)=1,I36+7,IF(WEEKDAY(I36)=3,I36+2,I36+5)),"")</f>
        <v/>
      </c>
      <c r="K36" s="33" t="str">
        <f>IFERROR(IF(VLOOKUP($D36,Hoja2!$A$2:$F$6,4)=1,J36+7,IF(WEEKDAY(J36)=3,J36+2,J36+5)),"")</f>
        <v/>
      </c>
      <c r="L36" s="33" t="str">
        <f>IFERROR(IF(VLOOKUP($D36,Hoja2!$A$2:$F$6,4)=1,K36+7,IF(WEEKDAY(K36)=3,K36+2,K36+5)),"")</f>
        <v/>
      </c>
      <c r="M36" s="33" t="str">
        <f>IFERROR(IF(VLOOKUP($D36,Hoja2!$A$2:$F$6,4)=1,L36+7,IF(WEEKDAY(L36)=3,L36+2,L36+5)),"")</f>
        <v/>
      </c>
      <c r="N36" s="33" t="str">
        <f>IFERROR(IF(VLOOKUP($D36,Hoja2!$A$2:$F$6,4)=1,M36+7,IF(WEEKDAY(M36)=3,M36+2,M36+5)),"")</f>
        <v/>
      </c>
      <c r="O36" s="33" t="str">
        <f>IFERROR(IF(VLOOKUP($D36,Hoja2!$A$2:$F$6,4)=1,N36+7,IF(WEEKDAY(N36)=3,N36+2,N36+5)),"")</f>
        <v/>
      </c>
      <c r="P36" s="33" t="str">
        <f>IFERROR(IF(VLOOKUP($D36,Hoja2!$A$2:$F$6,4)=1,O36+7,IF(WEEKDAY(O36)=3,O36+2,O36+5)),"")</f>
        <v/>
      </c>
      <c r="Q36" s="34">
        <v>0</v>
      </c>
    </row>
    <row r="37" spans="1:17" x14ac:dyDescent="0.35">
      <c r="A37" s="1">
        <v>35</v>
      </c>
      <c r="B37" s="30" t="s">
        <v>10</v>
      </c>
      <c r="C37" s="31"/>
      <c r="D37" s="32" t="s">
        <v>20</v>
      </c>
      <c r="E37" s="31" t="s">
        <v>47</v>
      </c>
      <c r="F37" s="31"/>
      <c r="G37" s="33">
        <v>43979</v>
      </c>
      <c r="H37" s="33">
        <f t="shared" si="2"/>
        <v>44005</v>
      </c>
      <c r="I37" s="33">
        <f t="shared" si="3"/>
        <v>43979</v>
      </c>
      <c r="J37" s="33">
        <f>IFERROR(IF(VLOOKUP($D37,Hoja2!$A$2:$F$6,4)=1,I37+7,IF(WEEKDAY(I37)=3,I37+2,I37+5)),"")</f>
        <v>43984</v>
      </c>
      <c r="K37" s="33">
        <f>IFERROR(IF(VLOOKUP($D37,Hoja2!$A$2:$F$6,4)=1,J37+7,IF(WEEKDAY(J37)=3,J37+2,J37+5)),"")</f>
        <v>43986</v>
      </c>
      <c r="L37" s="33">
        <f>IFERROR(IF(VLOOKUP($D37,Hoja2!$A$2:$F$6,4)=1,K37+7,IF(WEEKDAY(K37)=3,K37+2,K37+5)),"")</f>
        <v>43991</v>
      </c>
      <c r="M37" s="33">
        <f>IFERROR(IF(VLOOKUP($D37,Hoja2!$A$2:$F$6,4)=1,L37+7,IF(WEEKDAY(L37)=3,L37+2,L37+5)),"")</f>
        <v>43993</v>
      </c>
      <c r="N37" s="33">
        <f>IFERROR(IF(VLOOKUP($D37,Hoja2!$A$2:$F$6,4)=1,M37+7,IF(WEEKDAY(M37)=3,M37+2,M37+5)),"")</f>
        <v>43998</v>
      </c>
      <c r="O37" s="33">
        <f>IFERROR(IF(VLOOKUP($D37,Hoja2!$A$2:$F$6,4)=1,N37+7,IF(WEEKDAY(N37)=3,N37+2,N37+5)),"")</f>
        <v>44000</v>
      </c>
      <c r="P37" s="33">
        <f>IFERROR(IF(VLOOKUP($D37,Hoja2!$A$2:$F$6,4)=1,O37+7,IF(WEEKDAY(O37)=3,O37+2,O37+5)),"")</f>
        <v>44005</v>
      </c>
      <c r="Q37" s="34">
        <v>25000</v>
      </c>
    </row>
    <row r="38" spans="1:17" x14ac:dyDescent="0.35">
      <c r="A38" s="1">
        <v>36</v>
      </c>
      <c r="B38" s="35" t="s">
        <v>8</v>
      </c>
      <c r="C38" s="36"/>
      <c r="D38" s="37" t="s">
        <v>20</v>
      </c>
      <c r="E38" s="36" t="s">
        <v>47</v>
      </c>
      <c r="F38" s="36"/>
      <c r="G38" s="38">
        <v>43979</v>
      </c>
      <c r="H38" s="38">
        <f t="shared" si="2"/>
        <v>44005</v>
      </c>
      <c r="I38" s="38">
        <f t="shared" si="3"/>
        <v>43979</v>
      </c>
      <c r="J38" s="38">
        <f>IFERROR(IF(VLOOKUP($D38,Hoja2!$A$2:$F$6,4)=1,I38+7,IF(WEEKDAY(I38)=3,I38+2,I38+5)),"")</f>
        <v>43984</v>
      </c>
      <c r="K38" s="38">
        <f>IFERROR(IF(VLOOKUP($D38,Hoja2!$A$2:$F$6,4)=1,J38+7,IF(WEEKDAY(J38)=3,J38+2,J38+5)),"")</f>
        <v>43986</v>
      </c>
      <c r="L38" s="38">
        <f>IFERROR(IF(VLOOKUP($D38,Hoja2!$A$2:$F$6,4)=1,K38+7,IF(WEEKDAY(K38)=3,K38+2,K38+5)),"")</f>
        <v>43991</v>
      </c>
      <c r="M38" s="38">
        <f>IFERROR(IF(VLOOKUP($D38,Hoja2!$A$2:$F$6,4)=1,L38+7,IF(WEEKDAY(L38)=3,L38+2,L38+5)),"")</f>
        <v>43993</v>
      </c>
      <c r="N38" s="38">
        <f>IFERROR(IF(VLOOKUP($D38,Hoja2!$A$2:$F$6,4)=1,M38+7,IF(WEEKDAY(M38)=3,M38+2,M38+5)),"")</f>
        <v>43998</v>
      </c>
      <c r="O38" s="38">
        <f>IFERROR(IF(VLOOKUP($D38,Hoja2!$A$2:$F$6,4)=1,N38+7,IF(WEEKDAY(N38)=3,N38+2,N38+5)),"")</f>
        <v>44000</v>
      </c>
      <c r="P38" s="38">
        <f>IFERROR(IF(VLOOKUP($D38,Hoja2!$A$2:$F$6,4)=1,O38+7,IF(WEEKDAY(O38)=3,O38+2,O38+5)),"")</f>
        <v>44005</v>
      </c>
      <c r="Q38" s="39">
        <v>25000</v>
      </c>
    </row>
    <row r="39" spans="1:17" x14ac:dyDescent="0.35">
      <c r="A39" s="1">
        <v>48</v>
      </c>
      <c r="B39" s="40" t="s">
        <v>13</v>
      </c>
      <c r="C39" s="41"/>
      <c r="D39" s="42" t="s">
        <v>21</v>
      </c>
      <c r="E39" s="41" t="s">
        <v>47</v>
      </c>
      <c r="F39" s="41"/>
      <c r="G39" s="43">
        <v>43981</v>
      </c>
      <c r="H39" s="43">
        <f t="shared" si="2"/>
        <v>44002</v>
      </c>
      <c r="I39" s="43">
        <f t="shared" si="3"/>
        <v>43981</v>
      </c>
      <c r="J39" s="43">
        <f>IFERROR(IF(VLOOKUP($D39,Hoja2!$A$2:$F$6,4)=1,I39+7,IF(WEEKDAY(I39)=3,I39+2,I39+5)),"")</f>
        <v>43988</v>
      </c>
      <c r="K39" s="43">
        <f>IFERROR(IF(VLOOKUP($D39,Hoja2!$A$2:$F$6,4)=1,J39+7,IF(WEEKDAY(J39)=3,J39+2,J39+5)),"")</f>
        <v>43995</v>
      </c>
      <c r="L39" s="43">
        <f>IFERROR(IF(VLOOKUP($D39,Hoja2!$A$2:$F$6,4)=1,K39+7,IF(WEEKDAY(K39)=3,K39+2,K39+5)),"")</f>
        <v>44002</v>
      </c>
      <c r="M39" s="43"/>
      <c r="N39" s="43"/>
      <c r="O39" s="43"/>
      <c r="P39" s="43"/>
      <c r="Q39" s="44">
        <v>18000</v>
      </c>
    </row>
    <row r="40" spans="1:17" x14ac:dyDescent="0.35">
      <c r="A40" s="1">
        <v>49</v>
      </c>
      <c r="B40" s="45" t="s">
        <v>11</v>
      </c>
      <c r="C40" s="46"/>
      <c r="D40" s="47" t="s">
        <v>21</v>
      </c>
      <c r="E40" s="46" t="s">
        <v>47</v>
      </c>
      <c r="F40" s="46"/>
      <c r="G40" s="48">
        <v>43981</v>
      </c>
      <c r="H40" s="48" t="str">
        <f t="shared" si="2"/>
        <v/>
      </c>
      <c r="I40" s="48" t="str">
        <f t="shared" si="3"/>
        <v/>
      </c>
      <c r="J40" s="48" t="str">
        <f>IFERROR(IF(VLOOKUP($D40,Hoja2!$A$2:$F$6,4)=1,I40+7,IF(WEEKDAY(I40)=3,I40+2,I40+5)),"")</f>
        <v/>
      </c>
      <c r="K40" s="48" t="str">
        <f>IFERROR(IF(VLOOKUP($D40,Hoja2!$A$2:$F$6,4)=1,J40+7,IF(WEEKDAY(J40)=3,J40+2,J40+5)),"")</f>
        <v/>
      </c>
      <c r="L40" s="48" t="str">
        <f>IFERROR(IF(VLOOKUP($D40,Hoja2!$A$2:$F$6,4)=1,K40+7,IF(WEEKDAY(K40)=3,K40+2,K40+5)),"")</f>
        <v/>
      </c>
      <c r="M40" s="48"/>
      <c r="N40" s="48"/>
      <c r="O40" s="48"/>
      <c r="P40" s="48"/>
      <c r="Q40" s="49">
        <v>0</v>
      </c>
    </row>
    <row r="41" spans="1:17" x14ac:dyDescent="0.35">
      <c r="A41" s="1">
        <v>50</v>
      </c>
      <c r="B41" s="50" t="s">
        <v>12</v>
      </c>
      <c r="C41" s="51"/>
      <c r="D41" s="52" t="s">
        <v>21</v>
      </c>
      <c r="E41" s="51" t="s">
        <v>47</v>
      </c>
      <c r="F41" s="51"/>
      <c r="G41" s="53">
        <v>43981</v>
      </c>
      <c r="H41" s="53">
        <f t="shared" si="2"/>
        <v>44002</v>
      </c>
      <c r="I41" s="53">
        <f t="shared" si="3"/>
        <v>43981</v>
      </c>
      <c r="J41" s="53">
        <f>IFERROR(IF(VLOOKUP($D41,Hoja2!$A$2:$F$6,4)=1,I41+7,IF(WEEKDAY(I41)=3,I41+2,I41+5)),"")</f>
        <v>43988</v>
      </c>
      <c r="K41" s="53">
        <f>IFERROR(IF(VLOOKUP($D41,Hoja2!$A$2:$F$6,4)=1,J41+7,IF(WEEKDAY(J41)=3,J41+2,J41+5)),"")</f>
        <v>43995</v>
      </c>
      <c r="L41" s="53">
        <f>IFERROR(IF(VLOOKUP($D41,Hoja2!$A$2:$F$6,4)=1,K41+7,IF(WEEKDAY(K41)=3,K41+2,K41+5)),"")</f>
        <v>44002</v>
      </c>
      <c r="M41" s="53"/>
      <c r="N41" s="53"/>
      <c r="O41" s="53"/>
      <c r="P41" s="53"/>
      <c r="Q41" s="54">
        <v>13000</v>
      </c>
    </row>
    <row r="42" spans="1:17" x14ac:dyDescent="0.35">
      <c r="A42" s="1">
        <v>37</v>
      </c>
      <c r="B42" s="61" t="s">
        <v>25</v>
      </c>
      <c r="C42" s="62"/>
      <c r="D42" s="63" t="s">
        <v>22</v>
      </c>
      <c r="E42" s="62" t="s">
        <v>47</v>
      </c>
      <c r="F42" s="62"/>
      <c r="G42" s="64">
        <v>43987</v>
      </c>
      <c r="H42" s="64">
        <f t="shared" si="2"/>
        <v>44008</v>
      </c>
      <c r="I42" s="64">
        <f t="shared" si="3"/>
        <v>43987</v>
      </c>
      <c r="J42" s="64">
        <f>IFERROR(IF(VLOOKUP($D42,Hoja2!$A$2:$F$6,4)=1,I42+7,IF(WEEKDAY(I42)=3,I42+2,I42+5)),"")</f>
        <v>43994</v>
      </c>
      <c r="K42" s="64">
        <f>IFERROR(IF(VLOOKUP($D42,Hoja2!$A$2:$F$6,4)=1,J42+7,IF(WEEKDAY(J42)=3,J42+2,J42+5)),"")</f>
        <v>44001</v>
      </c>
      <c r="L42" s="64">
        <f>IFERROR(IF(VLOOKUP($D42,Hoja2!$A$2:$F$6,4)=1,K42+7,IF(WEEKDAY(K42)=3,K42+2,K42+5)),"")</f>
        <v>44008</v>
      </c>
      <c r="M42" s="64"/>
      <c r="N42" s="64"/>
      <c r="O42" s="64"/>
      <c r="P42" s="64"/>
      <c r="Q42" s="65">
        <v>25000</v>
      </c>
    </row>
    <row r="43" spans="1:17" x14ac:dyDescent="0.35">
      <c r="A43" s="1">
        <v>38</v>
      </c>
      <c r="B43" s="66" t="s">
        <v>2</v>
      </c>
      <c r="C43" s="67"/>
      <c r="D43" s="68" t="s">
        <v>22</v>
      </c>
      <c r="E43" s="67" t="s">
        <v>47</v>
      </c>
      <c r="F43" s="67"/>
      <c r="G43" s="69">
        <v>43987</v>
      </c>
      <c r="H43" s="69" t="str">
        <f t="shared" si="2"/>
        <v/>
      </c>
      <c r="I43" s="69" t="str">
        <f t="shared" si="3"/>
        <v/>
      </c>
      <c r="J43" s="69" t="str">
        <f>IFERROR(IF(VLOOKUP($D43,Hoja2!$A$2:$F$6,4)=1,I43+7,IF(WEEKDAY(I43)=3,I43+2,I43+5)),"")</f>
        <v/>
      </c>
      <c r="K43" s="69" t="str">
        <f>IFERROR(IF(VLOOKUP($D43,Hoja2!$A$2:$F$6,4)=1,J43+7,IF(WEEKDAY(J43)=3,J43+2,J43+5)),"")</f>
        <v/>
      </c>
      <c r="L43" s="69" t="str">
        <f>IFERROR(IF(VLOOKUP($D43,Hoja2!$A$2:$F$6,4)=1,K43+7,IF(WEEKDAY(K43)=3,K43+2,K43+5)),"")</f>
        <v/>
      </c>
      <c r="M43" s="69"/>
      <c r="N43" s="69"/>
      <c r="O43" s="69"/>
      <c r="P43" s="69"/>
      <c r="Q43" s="70">
        <v>0</v>
      </c>
    </row>
    <row r="44" spans="1:17" x14ac:dyDescent="0.35">
      <c r="A44" s="1">
        <v>39</v>
      </c>
      <c r="B44" s="66" t="s">
        <v>24</v>
      </c>
      <c r="C44" s="67"/>
      <c r="D44" s="68" t="s">
        <v>22</v>
      </c>
      <c r="E44" s="67" t="s">
        <v>47</v>
      </c>
      <c r="F44" s="67"/>
      <c r="G44" s="69">
        <v>43987</v>
      </c>
      <c r="H44" s="69">
        <f t="shared" si="2"/>
        <v>44008</v>
      </c>
      <c r="I44" s="69">
        <f t="shared" si="3"/>
        <v>43987</v>
      </c>
      <c r="J44" s="69">
        <f>IFERROR(IF(VLOOKUP($D44,Hoja2!$A$2:$F$6,4)=1,I44+7,IF(WEEKDAY(I44)=3,I44+2,I44+5)),"")</f>
        <v>43994</v>
      </c>
      <c r="K44" s="69">
        <f>IFERROR(IF(VLOOKUP($D44,Hoja2!$A$2:$F$6,4)=1,J44+7,IF(WEEKDAY(J44)=3,J44+2,J44+5)),"")</f>
        <v>44001</v>
      </c>
      <c r="L44" s="69">
        <f>IFERROR(IF(VLOOKUP($D44,Hoja2!$A$2:$F$6,4)=1,K44+7,IF(WEEKDAY(K44)=3,K44+2,K44+5)),"")</f>
        <v>44008</v>
      </c>
      <c r="M44" s="69"/>
      <c r="N44" s="69"/>
      <c r="O44" s="69"/>
      <c r="P44" s="69"/>
      <c r="Q44" s="70">
        <v>18000</v>
      </c>
    </row>
    <row r="45" spans="1:17" x14ac:dyDescent="0.35">
      <c r="A45" s="1">
        <v>40</v>
      </c>
      <c r="B45" s="66" t="s">
        <v>23</v>
      </c>
      <c r="C45" s="67"/>
      <c r="D45" s="68" t="s">
        <v>22</v>
      </c>
      <c r="E45" s="67" t="s">
        <v>47</v>
      </c>
      <c r="F45" s="67"/>
      <c r="G45" s="69">
        <v>43987</v>
      </c>
      <c r="H45" s="69">
        <f t="shared" si="2"/>
        <v>44008</v>
      </c>
      <c r="I45" s="69">
        <f t="shared" si="3"/>
        <v>43987</v>
      </c>
      <c r="J45" s="69">
        <f>IFERROR(IF(VLOOKUP($D45,Hoja2!$A$2:$F$6,4)=1,I45+7,IF(WEEKDAY(I45)=3,I45+2,I45+5)),"")</f>
        <v>43994</v>
      </c>
      <c r="K45" s="69">
        <f>IFERROR(IF(VLOOKUP($D45,Hoja2!$A$2:$F$6,4)=1,J45+7,IF(WEEKDAY(J45)=3,J45+2,J45+5)),"")</f>
        <v>44001</v>
      </c>
      <c r="L45" s="69">
        <f>IFERROR(IF(VLOOKUP($D45,Hoja2!$A$2:$F$6,4)=1,K45+7,IF(WEEKDAY(K45)=3,K45+2,K45+5)),"")</f>
        <v>44008</v>
      </c>
      <c r="M45" s="69"/>
      <c r="N45" s="69"/>
      <c r="O45" s="69"/>
      <c r="P45" s="69"/>
      <c r="Q45" s="70">
        <v>18000</v>
      </c>
    </row>
    <row r="46" spans="1:17" x14ac:dyDescent="0.35">
      <c r="A46" s="1">
        <v>41</v>
      </c>
      <c r="B46" s="66" t="s">
        <v>26</v>
      </c>
      <c r="C46" s="67"/>
      <c r="D46" s="68" t="s">
        <v>22</v>
      </c>
      <c r="E46" s="67" t="s">
        <v>47</v>
      </c>
      <c r="F46" s="67"/>
      <c r="G46" s="69">
        <v>43987</v>
      </c>
      <c r="H46" s="69" t="str">
        <f t="shared" si="2"/>
        <v/>
      </c>
      <c r="I46" s="69" t="str">
        <f t="shared" si="3"/>
        <v/>
      </c>
      <c r="J46" s="69" t="str">
        <f>IFERROR(IF(VLOOKUP($D46,Hoja2!$A$2:$F$6,4)=1,I46+7,IF(WEEKDAY(I46)=3,I46+2,I46+5)),"")</f>
        <v/>
      </c>
      <c r="K46" s="69" t="str">
        <f>IFERROR(IF(VLOOKUP($D46,Hoja2!$A$2:$F$6,4)=1,J46+7,IF(WEEKDAY(J46)=3,J46+2,J46+5)),"")</f>
        <v/>
      </c>
      <c r="L46" s="69" t="str">
        <f>IFERROR(IF(VLOOKUP($D46,Hoja2!$A$2:$F$6,4)=1,K46+7,IF(WEEKDAY(K46)=3,K46+2,K46+5)),"")</f>
        <v/>
      </c>
      <c r="M46" s="69"/>
      <c r="N46" s="69"/>
      <c r="O46" s="69"/>
      <c r="P46" s="69"/>
      <c r="Q46" s="71">
        <v>0</v>
      </c>
    </row>
    <row r="47" spans="1:17" x14ac:dyDescent="0.35">
      <c r="A47" s="1">
        <v>42</v>
      </c>
      <c r="B47" s="66" t="s">
        <v>27</v>
      </c>
      <c r="C47" s="67"/>
      <c r="D47" s="68" t="s">
        <v>22</v>
      </c>
      <c r="E47" s="67" t="s">
        <v>47</v>
      </c>
      <c r="F47" s="67"/>
      <c r="G47" s="69">
        <v>43987</v>
      </c>
      <c r="H47" s="69">
        <f t="shared" si="2"/>
        <v>44008</v>
      </c>
      <c r="I47" s="69">
        <f t="shared" si="3"/>
        <v>43987</v>
      </c>
      <c r="J47" s="69">
        <f>IFERROR(IF(VLOOKUP($D47,Hoja2!$A$2:$F$6,4)=1,I47+7,IF(WEEKDAY(I47)=3,I47+2,I47+5)),"")</f>
        <v>43994</v>
      </c>
      <c r="K47" s="69">
        <f>IFERROR(IF(VLOOKUP($D47,Hoja2!$A$2:$F$6,4)=1,J47+7,IF(WEEKDAY(J47)=3,J47+2,J47+5)),"")</f>
        <v>44001</v>
      </c>
      <c r="L47" s="69">
        <f>IFERROR(IF(VLOOKUP($D47,Hoja2!$A$2:$F$6,4)=1,K47+7,IF(WEEKDAY(K47)=3,K47+2,K47+5)),"")</f>
        <v>44008</v>
      </c>
      <c r="M47" s="69"/>
      <c r="N47" s="69"/>
      <c r="O47" s="69"/>
      <c r="P47" s="69"/>
      <c r="Q47" s="70">
        <v>18000</v>
      </c>
    </row>
    <row r="48" spans="1:17" x14ac:dyDescent="0.35">
      <c r="A48" s="1">
        <v>43</v>
      </c>
      <c r="B48" s="66" t="s">
        <v>28</v>
      </c>
      <c r="C48" s="67"/>
      <c r="D48" s="68" t="s">
        <v>22</v>
      </c>
      <c r="E48" s="67" t="s">
        <v>47</v>
      </c>
      <c r="F48" s="67"/>
      <c r="G48" s="69">
        <v>43987</v>
      </c>
      <c r="H48" s="69">
        <f t="shared" si="2"/>
        <v>44008</v>
      </c>
      <c r="I48" s="69">
        <f t="shared" si="3"/>
        <v>43987</v>
      </c>
      <c r="J48" s="69">
        <f>IFERROR(IF(VLOOKUP($D48,Hoja2!$A$2:$F$6,4)=1,I48+7,IF(WEEKDAY(I48)=3,I48+2,I48+5)),"")</f>
        <v>43994</v>
      </c>
      <c r="K48" s="69">
        <f>IFERROR(IF(VLOOKUP($D48,Hoja2!$A$2:$F$6,4)=1,J48+7,IF(WEEKDAY(J48)=3,J48+2,J48+5)),"")</f>
        <v>44001</v>
      </c>
      <c r="L48" s="69">
        <f>IFERROR(IF(VLOOKUP($D48,Hoja2!$A$2:$F$6,4)=1,K48+7,IF(WEEKDAY(K48)=3,K48+2,K48+5)),"")</f>
        <v>44008</v>
      </c>
      <c r="M48" s="69"/>
      <c r="N48" s="69"/>
      <c r="O48" s="69"/>
      <c r="P48" s="69"/>
      <c r="Q48" s="71">
        <v>18000</v>
      </c>
    </row>
    <row r="49" spans="1:22" x14ac:dyDescent="0.35">
      <c r="A49" s="1">
        <v>44</v>
      </c>
      <c r="B49" s="66" t="s">
        <v>30</v>
      </c>
      <c r="C49" s="67"/>
      <c r="D49" s="68" t="s">
        <v>22</v>
      </c>
      <c r="E49" s="67" t="s">
        <v>47</v>
      </c>
      <c r="F49" s="67"/>
      <c r="G49" s="69">
        <v>43987</v>
      </c>
      <c r="H49" s="69">
        <f t="shared" si="2"/>
        <v>44008</v>
      </c>
      <c r="I49" s="69">
        <f t="shared" si="3"/>
        <v>43987</v>
      </c>
      <c r="J49" s="69">
        <f>IFERROR(IF(VLOOKUP($D49,Hoja2!$A$2:$F$6,4)=1,I49+7,IF(WEEKDAY(I49)=3,I49+2,I49+5)),"")</f>
        <v>43994</v>
      </c>
      <c r="K49" s="69">
        <f>IFERROR(IF(VLOOKUP($D49,Hoja2!$A$2:$F$6,4)=1,J49+7,IF(WEEKDAY(J49)=3,J49+2,J49+5)),"")</f>
        <v>44001</v>
      </c>
      <c r="L49" s="69">
        <f>IFERROR(IF(VLOOKUP($D49,Hoja2!$A$2:$F$6,4)=1,K49+7,IF(WEEKDAY(K49)=3,K49+2,K49+5)),"")</f>
        <v>44008</v>
      </c>
      <c r="M49" s="69"/>
      <c r="N49" s="69"/>
      <c r="O49" s="69"/>
      <c r="P49" s="69"/>
      <c r="Q49" s="71">
        <v>18000</v>
      </c>
    </row>
    <row r="50" spans="1:22" x14ac:dyDescent="0.35">
      <c r="A50" s="1">
        <v>45</v>
      </c>
      <c r="B50" s="66" t="s">
        <v>31</v>
      </c>
      <c r="C50" s="67"/>
      <c r="D50" s="68" t="s">
        <v>22</v>
      </c>
      <c r="E50" s="67" t="s">
        <v>47</v>
      </c>
      <c r="F50" s="67"/>
      <c r="G50" s="69">
        <v>43987</v>
      </c>
      <c r="H50" s="69">
        <f t="shared" si="2"/>
        <v>44008</v>
      </c>
      <c r="I50" s="69">
        <f t="shared" si="3"/>
        <v>43987</v>
      </c>
      <c r="J50" s="69">
        <f>IFERROR(IF(VLOOKUP($D50,Hoja2!$A$2:$F$6,4)=1,I50+7,IF(WEEKDAY(I50)=3,I50+2,I50+5)),"")</f>
        <v>43994</v>
      </c>
      <c r="K50" s="69">
        <f>IFERROR(IF(VLOOKUP($D50,Hoja2!$A$2:$F$6,4)=1,J50+7,IF(WEEKDAY(J50)=3,J50+2,J50+5)),"")</f>
        <v>44001</v>
      </c>
      <c r="L50" s="69">
        <f>IFERROR(IF(VLOOKUP($D50,Hoja2!$A$2:$F$6,4)=1,K50+7,IF(WEEKDAY(K50)=3,K50+2,K50+5)),"")</f>
        <v>44008</v>
      </c>
      <c r="M50" s="69"/>
      <c r="N50" s="69"/>
      <c r="O50" s="69"/>
      <c r="P50" s="69"/>
      <c r="Q50" s="71">
        <v>18000</v>
      </c>
    </row>
    <row r="51" spans="1:22" x14ac:dyDescent="0.35">
      <c r="A51" s="1">
        <v>46</v>
      </c>
      <c r="B51" s="66" t="s">
        <v>32</v>
      </c>
      <c r="C51" s="67"/>
      <c r="D51" s="68" t="s">
        <v>22</v>
      </c>
      <c r="E51" s="67" t="s">
        <v>47</v>
      </c>
      <c r="F51" s="67"/>
      <c r="G51" s="69">
        <v>43987</v>
      </c>
      <c r="H51" s="69">
        <f t="shared" si="2"/>
        <v>44008</v>
      </c>
      <c r="I51" s="69">
        <f t="shared" si="3"/>
        <v>43987</v>
      </c>
      <c r="J51" s="69">
        <f>IFERROR(IF(VLOOKUP($D51,Hoja2!$A$2:$F$6,4)=1,I51+7,IF(WEEKDAY(I51)=3,I51+2,I51+5)),"")</f>
        <v>43994</v>
      </c>
      <c r="K51" s="69">
        <f>IFERROR(IF(VLOOKUP($D51,Hoja2!$A$2:$F$6,4)=1,J51+7,IF(WEEKDAY(J51)=3,J51+2,J51+5)),"")</f>
        <v>44001</v>
      </c>
      <c r="L51" s="69">
        <f>IFERROR(IF(VLOOKUP($D51,Hoja2!$A$2:$F$6,4)=1,K51+7,IF(WEEKDAY(K51)=3,K51+2,K51+5)),"")</f>
        <v>44008</v>
      </c>
      <c r="M51" s="69"/>
      <c r="N51" s="69"/>
      <c r="O51" s="69"/>
      <c r="P51" s="69"/>
      <c r="Q51" s="71">
        <v>18000</v>
      </c>
    </row>
    <row r="52" spans="1:22" x14ac:dyDescent="0.35">
      <c r="A52" s="1">
        <v>47</v>
      </c>
      <c r="B52" s="72" t="s">
        <v>76</v>
      </c>
      <c r="C52" s="73"/>
      <c r="D52" s="74" t="s">
        <v>22</v>
      </c>
      <c r="E52" s="73" t="s">
        <v>47</v>
      </c>
      <c r="F52" s="73"/>
      <c r="G52" s="75">
        <v>44001</v>
      </c>
      <c r="H52" s="75">
        <f t="shared" si="2"/>
        <v>44022</v>
      </c>
      <c r="I52" s="75">
        <f t="shared" si="3"/>
        <v>44001</v>
      </c>
      <c r="J52" s="75">
        <f>IFERROR(IF(VLOOKUP($D52,Hoja2!$A$2:$F$6,4)=1,I52+7,IF(WEEKDAY(I52)=3,I52+2,I52+5)),"")</f>
        <v>44008</v>
      </c>
      <c r="K52" s="75">
        <f>IFERROR(IF(VLOOKUP($D52,Hoja2!$A$2:$F$6,4)=1,J52+7,IF(WEEKDAY(J52)=3,J52+2,J52+5)),"")</f>
        <v>44015</v>
      </c>
      <c r="L52" s="75">
        <f>IFERROR(IF(VLOOKUP($D52,Hoja2!$A$2:$F$6,4)=1,K52+7,IF(WEEKDAY(K52)=3,K52+2,K52+5)),"")</f>
        <v>44022</v>
      </c>
      <c r="M52" s="75"/>
      <c r="N52" s="75"/>
      <c r="O52" s="75"/>
      <c r="P52" s="75"/>
      <c r="Q52" s="76">
        <v>18000</v>
      </c>
    </row>
    <row r="53" spans="1:22" x14ac:dyDescent="0.35">
      <c r="A53" s="1">
        <v>51</v>
      </c>
      <c r="B53" s="77" t="s">
        <v>15</v>
      </c>
      <c r="C53" s="78"/>
      <c r="D53" s="79" t="s">
        <v>44</v>
      </c>
      <c r="E53" s="78" t="s">
        <v>47</v>
      </c>
      <c r="F53" s="78"/>
      <c r="G53" s="80"/>
      <c r="H53" s="80" t="str">
        <f t="shared" si="2"/>
        <v/>
      </c>
      <c r="I53" s="80" t="str">
        <f t="shared" si="3"/>
        <v/>
      </c>
      <c r="J53" s="80" t="str">
        <f>IFERROR(IF(VLOOKUP($D53,Hoja2!$A$2:$F$6,4)=1,I53+7,IF(WEEKDAY(I53)=3,I53+2,I53+5)),"")</f>
        <v/>
      </c>
      <c r="K53" s="80" t="str">
        <f>IFERROR(IF(VLOOKUP($D53,Hoja2!$A$2:$F$6,4)=1,J53+7,IF(WEEKDAY(J53)=3,J53+2,J53+5)),"")</f>
        <v/>
      </c>
      <c r="L53" s="80" t="str">
        <f>IFERROR(IF(VLOOKUP($D53,Hoja2!$A$2:$F$6,4)=1,K53+7,IF(WEEKDAY(K53)=3,K53+2,K53+5)),"")</f>
        <v/>
      </c>
      <c r="M53" s="80"/>
      <c r="N53" s="80"/>
      <c r="O53" s="80"/>
      <c r="P53" s="80"/>
      <c r="Q53" s="81">
        <v>0</v>
      </c>
    </row>
    <row r="54" spans="1:22" x14ac:dyDescent="0.35">
      <c r="A54" s="1">
        <v>52</v>
      </c>
      <c r="B54" s="82" t="s">
        <v>29</v>
      </c>
      <c r="C54" s="83"/>
      <c r="D54" s="84" t="s">
        <v>44</v>
      </c>
      <c r="E54" s="83" t="s">
        <v>47</v>
      </c>
      <c r="F54" s="83"/>
      <c r="G54" s="137">
        <v>43941</v>
      </c>
      <c r="H54" s="137">
        <f t="shared" si="2"/>
        <v>43962</v>
      </c>
      <c r="I54" s="137">
        <f t="shared" si="3"/>
        <v>43941</v>
      </c>
      <c r="J54" s="137">
        <f>IFERROR(IF(VLOOKUP($D54,Hoja2!$A$2:$F$6,4)=1,I54+7,IF(WEEKDAY(I54)=3,I54+2,I54+5)),"")</f>
        <v>43948</v>
      </c>
      <c r="K54" s="137">
        <f>IFERROR(IF(VLOOKUP($D54,Hoja2!$A$2:$F$6,4)=1,J54+7,IF(WEEKDAY(J54)=3,J54+2,J54+5)),"")</f>
        <v>43955</v>
      </c>
      <c r="L54" s="137">
        <f>IFERROR(IF(VLOOKUP($D54,Hoja2!$A$2:$F$6,4)=1,K54+7,IF(WEEKDAY(K54)=3,K54+2,K54+5)),"")</f>
        <v>43962</v>
      </c>
      <c r="M54" s="137"/>
      <c r="N54" s="137"/>
      <c r="O54" s="137"/>
      <c r="P54" s="137"/>
      <c r="Q54" s="85">
        <v>18000</v>
      </c>
    </row>
    <row r="55" spans="1:22" x14ac:dyDescent="0.35">
      <c r="A55" s="1">
        <v>53</v>
      </c>
      <c r="B55" s="19" t="s">
        <v>6</v>
      </c>
      <c r="C55" s="124"/>
      <c r="D55" s="123" t="s">
        <v>19</v>
      </c>
      <c r="E55" s="124" t="s">
        <v>48</v>
      </c>
      <c r="F55" s="124"/>
      <c r="G55" s="125">
        <v>44006</v>
      </c>
      <c r="H55" s="125">
        <f t="shared" si="2"/>
        <v>44027</v>
      </c>
      <c r="I55" s="125">
        <f t="shared" si="3"/>
        <v>44006</v>
      </c>
      <c r="J55" s="125">
        <f>IFERROR(IF(VLOOKUP($D55,Hoja2!$A$2:$F$6,4)=1,I55+7,IF(WEEKDAY(I55)=3,I55+2,I55+5)),"")</f>
        <v>44013</v>
      </c>
      <c r="K55" s="125">
        <f>IFERROR(IF(VLOOKUP($D55,Hoja2!$A$2:$F$6,4)=1,J55+7,IF(WEEKDAY(J55)=3,J55+2,J55+5)),"")</f>
        <v>44020</v>
      </c>
      <c r="L55" s="125">
        <f>IFERROR(IF(VLOOKUP($D55,Hoja2!$A$2:$F$6,4)=1,K55+7,IF(WEEKDAY(K55)=3,K55+2,K55+5)),"")</f>
        <v>44027</v>
      </c>
      <c r="M55" s="125"/>
      <c r="N55" s="125"/>
      <c r="O55" s="125"/>
      <c r="P55" s="125"/>
      <c r="Q55" s="126">
        <v>18000</v>
      </c>
    </row>
    <row r="56" spans="1:22" x14ac:dyDescent="0.35">
      <c r="A56" s="1">
        <v>54</v>
      </c>
      <c r="B56" s="19" t="s">
        <v>14</v>
      </c>
      <c r="C56" s="22"/>
      <c r="D56" s="21" t="s">
        <v>19</v>
      </c>
      <c r="E56" s="22" t="s">
        <v>48</v>
      </c>
      <c r="F56" s="22"/>
      <c r="G56" s="23">
        <v>44006</v>
      </c>
      <c r="H56" s="23">
        <f t="shared" si="2"/>
        <v>44027</v>
      </c>
      <c r="I56" s="23">
        <f t="shared" si="3"/>
        <v>44006</v>
      </c>
      <c r="J56" s="23">
        <f>IFERROR(IF(VLOOKUP($D56,Hoja2!$A$2:$F$6,4)=1,I56+7,IF(WEEKDAY(I56)=3,I56+2,I56+5)),"")</f>
        <v>44013</v>
      </c>
      <c r="K56" s="23">
        <f>IFERROR(IF(VLOOKUP($D56,Hoja2!$A$2:$F$6,4)=1,J56+7,IF(WEEKDAY(J56)=3,J56+2,J56+5)),"")</f>
        <v>44020</v>
      </c>
      <c r="L56" s="23">
        <f>IFERROR(IF(VLOOKUP($D56,Hoja2!$A$2:$F$6,4)=1,K56+7,IF(WEEKDAY(K56)=3,K56+2,K56+5)),"")</f>
        <v>44027</v>
      </c>
      <c r="M56" s="23"/>
      <c r="N56" s="23"/>
      <c r="O56" s="23"/>
      <c r="P56" s="23"/>
      <c r="Q56" s="24">
        <v>18000</v>
      </c>
      <c r="V56" s="3"/>
    </row>
    <row r="57" spans="1:22" x14ac:dyDescent="0.35">
      <c r="A57" s="1">
        <v>55</v>
      </c>
      <c r="B57" s="19" t="s">
        <v>2</v>
      </c>
      <c r="C57" s="22"/>
      <c r="D57" s="21" t="s">
        <v>19</v>
      </c>
      <c r="E57" s="22" t="s">
        <v>48</v>
      </c>
      <c r="F57" s="22"/>
      <c r="G57" s="23">
        <v>44006</v>
      </c>
      <c r="H57" s="23">
        <f t="shared" si="2"/>
        <v>44027</v>
      </c>
      <c r="I57" s="23">
        <f t="shared" si="3"/>
        <v>44006</v>
      </c>
      <c r="J57" s="23">
        <f>IFERROR(IF(VLOOKUP($D57,Hoja2!$A$2:$F$6,4)=1,I57+7,IF(WEEKDAY(I57)=3,I57+2,I57+5)),"")</f>
        <v>44013</v>
      </c>
      <c r="K57" s="23">
        <f>IFERROR(IF(VLOOKUP($D57,Hoja2!$A$2:$F$6,4)=1,J57+7,IF(WEEKDAY(J57)=3,J57+2,J57+5)),"")</f>
        <v>44020</v>
      </c>
      <c r="L57" s="23">
        <f>IFERROR(IF(VLOOKUP($D57,Hoja2!$A$2:$F$6,4)=1,K57+7,IF(WEEKDAY(K57)=3,K57+2,K57+5)),"")</f>
        <v>44027</v>
      </c>
      <c r="M57" s="23"/>
      <c r="N57" s="23"/>
      <c r="O57" s="23"/>
      <c r="P57" s="23"/>
      <c r="Q57" s="24">
        <v>25000</v>
      </c>
      <c r="V57" s="3"/>
    </row>
    <row r="58" spans="1:22" x14ac:dyDescent="0.35">
      <c r="A58" s="1">
        <v>56</v>
      </c>
      <c r="B58" s="19" t="s">
        <v>7</v>
      </c>
      <c r="C58" s="124"/>
      <c r="D58" s="123" t="s">
        <v>19</v>
      </c>
      <c r="E58" s="124" t="s">
        <v>48</v>
      </c>
      <c r="F58" s="124"/>
      <c r="G58" s="125">
        <v>44006</v>
      </c>
      <c r="H58" s="125">
        <f t="shared" si="2"/>
        <v>44027</v>
      </c>
      <c r="I58" s="125">
        <f t="shared" si="3"/>
        <v>44006</v>
      </c>
      <c r="J58" s="125">
        <f>IFERROR(IF(VLOOKUP($D58,Hoja2!$A$2:$F$6,4)=1,I58+7,IF(WEEKDAY(I58)=3,I58+2,I58+5)),"")</f>
        <v>44013</v>
      </c>
      <c r="K58" s="125">
        <f>IFERROR(IF(VLOOKUP($D58,Hoja2!$A$2:$F$6,4)=1,J58+7,IF(WEEKDAY(J58)=3,J58+2,J58+5)),"")</f>
        <v>44020</v>
      </c>
      <c r="L58" s="125">
        <f>IFERROR(IF(VLOOKUP($D58,Hoja2!$A$2:$F$6,4)=1,K58+7,IF(WEEKDAY(K58)=3,K58+2,K58+5)),"")</f>
        <v>44027</v>
      </c>
      <c r="M58" s="125"/>
      <c r="N58" s="125"/>
      <c r="O58" s="125"/>
      <c r="P58" s="125"/>
      <c r="Q58" s="126">
        <v>18000</v>
      </c>
      <c r="V58" s="3"/>
    </row>
    <row r="59" spans="1:22" x14ac:dyDescent="0.35">
      <c r="A59" s="1">
        <v>57</v>
      </c>
      <c r="B59" s="19" t="s">
        <v>1</v>
      </c>
      <c r="C59" s="124"/>
      <c r="D59" s="123" t="s">
        <v>19</v>
      </c>
      <c r="E59" s="124" t="s">
        <v>48</v>
      </c>
      <c r="F59" s="124"/>
      <c r="G59" s="125">
        <v>44006</v>
      </c>
      <c r="H59" s="125">
        <f t="shared" si="2"/>
        <v>44027</v>
      </c>
      <c r="I59" s="125">
        <f t="shared" si="3"/>
        <v>44006</v>
      </c>
      <c r="J59" s="125">
        <f>IFERROR(IF(VLOOKUP($D59,Hoja2!$A$2:$F$6,4)=1,I59+7,IF(WEEKDAY(I59)=3,I59+2,I59+5)),"")</f>
        <v>44013</v>
      </c>
      <c r="K59" s="125">
        <f>IFERROR(IF(VLOOKUP($D59,Hoja2!$A$2:$F$6,4)=1,J59+7,IF(WEEKDAY(J59)=3,J59+2,J59+5)),"")</f>
        <v>44020</v>
      </c>
      <c r="L59" s="125">
        <f>IFERROR(IF(VLOOKUP($D59,Hoja2!$A$2:$F$6,4)=1,K59+7,IF(WEEKDAY(K59)=3,K59+2,K59+5)),"")</f>
        <v>44027</v>
      </c>
      <c r="M59" s="125"/>
      <c r="N59" s="125"/>
      <c r="O59" s="125"/>
      <c r="P59" s="125"/>
      <c r="Q59" s="126">
        <v>18000</v>
      </c>
      <c r="V59" s="3"/>
    </row>
    <row r="60" spans="1:22" x14ac:dyDescent="0.35">
      <c r="A60" s="1">
        <v>58</v>
      </c>
      <c r="B60" s="19" t="s">
        <v>17</v>
      </c>
      <c r="C60" s="22"/>
      <c r="D60" s="21" t="s">
        <v>19</v>
      </c>
      <c r="E60" s="22" t="s">
        <v>48</v>
      </c>
      <c r="F60" s="22"/>
      <c r="G60" s="23">
        <v>44006</v>
      </c>
      <c r="H60" s="23" t="str">
        <f t="shared" si="2"/>
        <v/>
      </c>
      <c r="I60" s="23" t="str">
        <f t="shared" si="3"/>
        <v/>
      </c>
      <c r="J60" s="23" t="str">
        <f>IFERROR(IF(VLOOKUP($D60,Hoja2!$A$2:$F$6,4)=1,I60+7,IF(WEEKDAY(I60)=3,I60+2,I60+5)),"")</f>
        <v/>
      </c>
      <c r="K60" s="23" t="str">
        <f>IFERROR(IF(VLOOKUP($D60,Hoja2!$A$2:$F$6,4)=1,J60+7,IF(WEEKDAY(J60)=3,J60+2,J60+5)),"")</f>
        <v/>
      </c>
      <c r="L60" s="23" t="str">
        <f>IFERROR(IF(VLOOKUP($D60,Hoja2!$A$2:$F$6,4)=1,K60+7,IF(WEEKDAY(K60)=3,K60+2,K60+5)),"")</f>
        <v/>
      </c>
      <c r="M60" s="23"/>
      <c r="N60" s="23"/>
      <c r="O60" s="23"/>
      <c r="P60" s="23"/>
      <c r="Q60" s="86">
        <v>0</v>
      </c>
      <c r="V60" s="3"/>
    </row>
    <row r="61" spans="1:22" x14ac:dyDescent="0.35">
      <c r="A61" s="1">
        <v>59</v>
      </c>
      <c r="B61" s="19" t="s">
        <v>62</v>
      </c>
      <c r="C61" s="22"/>
      <c r="D61" s="21" t="s">
        <v>19</v>
      </c>
      <c r="E61" s="22" t="s">
        <v>48</v>
      </c>
      <c r="F61" s="22"/>
      <c r="G61" s="23">
        <v>43999</v>
      </c>
      <c r="H61" s="23">
        <f t="shared" si="2"/>
        <v>44020</v>
      </c>
      <c r="I61" s="23">
        <f t="shared" si="3"/>
        <v>43999</v>
      </c>
      <c r="J61" s="23">
        <f>IFERROR(IF(VLOOKUP($D61,Hoja2!$A$2:$F$6,4)=1,I61+7,IF(WEEKDAY(I61)=3,I61+2,I61+5)),"")</f>
        <v>44006</v>
      </c>
      <c r="K61" s="23">
        <f>IFERROR(IF(VLOOKUP($D61,Hoja2!$A$2:$F$6,4)=1,J61+7,IF(WEEKDAY(J61)=3,J61+2,J61+5)),"")</f>
        <v>44013</v>
      </c>
      <c r="L61" s="23">
        <f>IFERROR(IF(VLOOKUP($D61,Hoja2!$A$2:$F$6,4)=1,K61+7,IF(WEEKDAY(K61)=3,K61+2,K61+5)),"")</f>
        <v>44020</v>
      </c>
      <c r="M61" s="23"/>
      <c r="N61" s="23"/>
      <c r="O61" s="23"/>
      <c r="P61" s="23"/>
      <c r="Q61" s="24">
        <v>18000</v>
      </c>
      <c r="V61" s="3"/>
    </row>
    <row r="62" spans="1:22" x14ac:dyDescent="0.35">
      <c r="A62" s="1">
        <v>60</v>
      </c>
      <c r="B62" s="87" t="s">
        <v>16</v>
      </c>
      <c r="C62" s="88"/>
      <c r="D62" s="27" t="s">
        <v>20</v>
      </c>
      <c r="E62" s="89" t="s">
        <v>48</v>
      </c>
      <c r="F62" s="90"/>
      <c r="G62" s="91">
        <v>44007</v>
      </c>
      <c r="H62" s="91">
        <f t="shared" si="2"/>
        <v>44033</v>
      </c>
      <c r="I62" s="91">
        <f t="shared" si="3"/>
        <v>44007</v>
      </c>
      <c r="J62" s="91">
        <f>IFERROR(IF(VLOOKUP($D62,Hoja2!$A$2:$F$6,4)=1,I62+7,IF(WEEKDAY(I62)=3,I62+2,I62+5)),"")</f>
        <v>44012</v>
      </c>
      <c r="K62" s="91">
        <f>IFERROR(IF(VLOOKUP($D62,Hoja2!$A$2:$F$6,4)=1,J62+7,IF(WEEKDAY(J62)=3,J62+2,J62+5)),"")</f>
        <v>44014</v>
      </c>
      <c r="L62" s="91">
        <f>IFERROR(IF(VLOOKUP($D62,Hoja2!$A$2:$F$6,4)=1,K62+7,IF(WEEKDAY(K62)=3,K62+2,K62+5)),"")</f>
        <v>44019</v>
      </c>
      <c r="M62" s="91">
        <f>IFERROR(IF(VLOOKUP($D62,Hoja2!$A$2:$F$6,4)=1,L62+7,IF(WEEKDAY(L62)=3,L62+2,L62+5)),"")</f>
        <v>44021</v>
      </c>
      <c r="N62" s="91">
        <f>IFERROR(IF(VLOOKUP($D62,Hoja2!$A$2:$F$6,4)=1,M62+7,IF(WEEKDAY(M62)=3,M62+2,M62+5)),"")</f>
        <v>44026</v>
      </c>
      <c r="O62" s="91">
        <f>IFERROR(IF(VLOOKUP($D62,Hoja2!$A$2:$F$6,4)=1,N62+7,IF(WEEKDAY(N62)=3,N62+2,N62+5)),"")</f>
        <v>44028</v>
      </c>
      <c r="P62" s="91">
        <f>IFERROR(IF(VLOOKUP($D62,Hoja2!$A$2:$F$6,4)=1,O62+7,IF(WEEKDAY(O62)=3,O62+2,O62+5)),"")</f>
        <v>44033</v>
      </c>
      <c r="Q62" s="92">
        <v>25000</v>
      </c>
      <c r="V62" s="3"/>
    </row>
    <row r="63" spans="1:22" x14ac:dyDescent="0.35">
      <c r="A63" s="1">
        <v>61</v>
      </c>
      <c r="B63" s="93" t="s">
        <v>9</v>
      </c>
      <c r="C63" s="104"/>
      <c r="D63" s="105" t="s">
        <v>20</v>
      </c>
      <c r="E63" s="106" t="s">
        <v>48</v>
      </c>
      <c r="F63" s="115"/>
      <c r="G63" s="107">
        <v>44007</v>
      </c>
      <c r="H63" s="107" t="str">
        <f t="shared" si="2"/>
        <v/>
      </c>
      <c r="I63" s="107" t="str">
        <f t="shared" si="3"/>
        <v/>
      </c>
      <c r="J63" s="107" t="str">
        <f>IFERROR(IF(VLOOKUP($D63,Hoja2!$A$2:$F$6,4)=1,I63+7,IF(WEEKDAY(I63)=3,I63+2,I63+5)),"")</f>
        <v/>
      </c>
      <c r="K63" s="107" t="str">
        <f>IFERROR(IF(VLOOKUP($D63,Hoja2!$A$2:$F$6,4)=1,J63+7,IF(WEEKDAY(J63)=3,J63+2,J63+5)),"")</f>
        <v/>
      </c>
      <c r="L63" s="107" t="str">
        <f>IFERROR(IF(VLOOKUP($D63,Hoja2!$A$2:$F$6,4)=1,K63+7,IF(WEEKDAY(K63)=3,K63+2,K63+5)),"")</f>
        <v/>
      </c>
      <c r="M63" s="107" t="str">
        <f>IFERROR(IF(VLOOKUP($D63,Hoja2!$A$2:$F$6,4)=1,L63+7,IF(WEEKDAY(L63)=3,L63+2,L63+5)),"")</f>
        <v/>
      </c>
      <c r="N63" s="107" t="str">
        <f>IFERROR(IF(VLOOKUP($D63,Hoja2!$A$2:$F$6,4)=1,M63+7,IF(WEEKDAY(M63)=3,M63+2,M63+5)),"")</f>
        <v/>
      </c>
      <c r="O63" s="107" t="str">
        <f>IFERROR(IF(VLOOKUP($D63,Hoja2!$A$2:$F$6,4)=1,N63+7,IF(WEEKDAY(N63)=3,N63+2,N63+5)),"")</f>
        <v/>
      </c>
      <c r="P63" s="107" t="str">
        <f>IFERROR(IF(VLOOKUP($D63,Hoja2!$A$2:$F$6,4)=1,O63+7,IF(WEEKDAY(O63)=3,O63+2,O63+5)),"")</f>
        <v/>
      </c>
      <c r="Q63" s="108">
        <v>0</v>
      </c>
      <c r="V63" s="3"/>
    </row>
    <row r="64" spans="1:22" x14ac:dyDescent="0.35">
      <c r="A64" s="1">
        <v>62</v>
      </c>
      <c r="B64" s="93" t="s">
        <v>10</v>
      </c>
      <c r="C64" s="104"/>
      <c r="D64" s="105" t="s">
        <v>20</v>
      </c>
      <c r="E64" s="106" t="s">
        <v>48</v>
      </c>
      <c r="F64" s="115"/>
      <c r="G64" s="107">
        <v>44007</v>
      </c>
      <c r="H64" s="107">
        <f t="shared" si="2"/>
        <v>44033</v>
      </c>
      <c r="I64" s="107">
        <f t="shared" si="3"/>
        <v>44007</v>
      </c>
      <c r="J64" s="107">
        <f>IFERROR(IF(VLOOKUP($D64,Hoja2!$A$2:$F$6,4)=1,I64+7,IF(WEEKDAY(I64)=3,I64+2,I64+5)),"")</f>
        <v>44012</v>
      </c>
      <c r="K64" s="107">
        <f>IFERROR(IF(VLOOKUP($D64,Hoja2!$A$2:$F$6,4)=1,J64+7,IF(WEEKDAY(J64)=3,J64+2,J64+5)),"")</f>
        <v>44014</v>
      </c>
      <c r="L64" s="107">
        <f>IFERROR(IF(VLOOKUP($D64,Hoja2!$A$2:$F$6,4)=1,K64+7,IF(WEEKDAY(K64)=3,K64+2,K64+5)),"")</f>
        <v>44019</v>
      </c>
      <c r="M64" s="107">
        <f>IFERROR(IF(VLOOKUP($D64,Hoja2!$A$2:$F$6,4)=1,L64+7,IF(WEEKDAY(L64)=3,L64+2,L64+5)),"")</f>
        <v>44021</v>
      </c>
      <c r="N64" s="107">
        <f>IFERROR(IF(VLOOKUP($D64,Hoja2!$A$2:$F$6,4)=1,M64+7,IF(WEEKDAY(M64)=3,M64+2,M64+5)),"")</f>
        <v>44026</v>
      </c>
      <c r="O64" s="107">
        <f>IFERROR(IF(VLOOKUP($D64,Hoja2!$A$2:$F$6,4)=1,N64+7,IF(WEEKDAY(N64)=3,N64+2,N64+5)),"")</f>
        <v>44028</v>
      </c>
      <c r="P64" s="107">
        <f>IFERROR(IF(VLOOKUP($D64,Hoja2!$A$2:$F$6,4)=1,O64+7,IF(WEEKDAY(O64)=3,O64+2,O64+5)),"")</f>
        <v>44033</v>
      </c>
      <c r="Q64" s="108">
        <v>25000</v>
      </c>
      <c r="V64" s="3"/>
    </row>
    <row r="65" spans="1:17" x14ac:dyDescent="0.35">
      <c r="A65" s="1">
        <v>63</v>
      </c>
      <c r="B65" s="93" t="s">
        <v>8</v>
      </c>
      <c r="C65" s="104"/>
      <c r="D65" s="105" t="s">
        <v>20</v>
      </c>
      <c r="E65" s="106" t="s">
        <v>48</v>
      </c>
      <c r="F65" s="115"/>
      <c r="G65" s="107">
        <v>44007</v>
      </c>
      <c r="H65" s="107">
        <f t="shared" si="2"/>
        <v>44033</v>
      </c>
      <c r="I65" s="107">
        <f t="shared" si="3"/>
        <v>44007</v>
      </c>
      <c r="J65" s="107">
        <f>IFERROR(IF(VLOOKUP($D65,Hoja2!$A$2:$F$6,4)=1,I65+7,IF(WEEKDAY(I65)=3,I65+2,I65+5)),"")</f>
        <v>44012</v>
      </c>
      <c r="K65" s="107">
        <f>IFERROR(IF(VLOOKUP($D65,Hoja2!$A$2:$F$6,4)=1,J65+7,IF(WEEKDAY(J65)=3,J65+2,J65+5)),"")</f>
        <v>44014</v>
      </c>
      <c r="L65" s="107">
        <f>IFERROR(IF(VLOOKUP($D65,Hoja2!$A$2:$F$6,4)=1,K65+7,IF(WEEKDAY(K65)=3,K65+2,K65+5)),"")</f>
        <v>44019</v>
      </c>
      <c r="M65" s="107">
        <f>IFERROR(IF(VLOOKUP($D65,Hoja2!$A$2:$F$6,4)=1,L65+7,IF(WEEKDAY(L65)=3,L65+2,L65+5)),"")</f>
        <v>44021</v>
      </c>
      <c r="N65" s="107">
        <f>IFERROR(IF(VLOOKUP($D65,Hoja2!$A$2:$F$6,4)=1,M65+7,IF(WEEKDAY(M65)=3,M65+2,M65+5)),"")</f>
        <v>44026</v>
      </c>
      <c r="O65" s="107">
        <f>IFERROR(IF(VLOOKUP($D65,Hoja2!$A$2:$F$6,4)=1,N65+7,IF(WEEKDAY(N65)=3,N65+2,N65+5)),"")</f>
        <v>44028</v>
      </c>
      <c r="P65" s="107">
        <f>IFERROR(IF(VLOOKUP($D65,Hoja2!$A$2:$F$6,4)=1,O65+7,IF(WEEKDAY(O65)=3,O65+2,O65+5)),"")</f>
        <v>44033</v>
      </c>
      <c r="Q65" s="108">
        <v>25000</v>
      </c>
    </row>
    <row r="66" spans="1:17" x14ac:dyDescent="0.35">
      <c r="A66" s="1">
        <v>64</v>
      </c>
      <c r="B66" s="93" t="s">
        <v>71</v>
      </c>
      <c r="C66" s="104"/>
      <c r="D66" s="105" t="s">
        <v>20</v>
      </c>
      <c r="E66" s="106" t="s">
        <v>48</v>
      </c>
      <c r="F66" s="115"/>
      <c r="G66" s="107">
        <v>44012</v>
      </c>
      <c r="H66" s="107">
        <f t="shared" si="2"/>
        <v>44035</v>
      </c>
      <c r="I66" s="107">
        <f t="shared" si="3"/>
        <v>44012</v>
      </c>
      <c r="J66" s="107">
        <f>IFERROR(IF(VLOOKUP($D66,Hoja2!$A$2:$F$6,4)=1,I66+7,IF(WEEKDAY(I66)=3,I66+2,I66+5)),"")</f>
        <v>44014</v>
      </c>
      <c r="K66" s="107">
        <f>IFERROR(IF(VLOOKUP($D66,Hoja2!$A$2:$F$6,4)=1,J66+7,IF(WEEKDAY(J66)=3,J66+2,J66+5)),"")</f>
        <v>44019</v>
      </c>
      <c r="L66" s="107">
        <f>IFERROR(IF(VLOOKUP($D66,Hoja2!$A$2:$F$6,4)=1,K66+7,IF(WEEKDAY(K66)=3,K66+2,K66+5)),"")</f>
        <v>44021</v>
      </c>
      <c r="M66" s="107">
        <f>IFERROR(IF(VLOOKUP($D66,Hoja2!$A$2:$F$6,4)=1,L66+7,IF(WEEKDAY(L66)=3,L66+2,L66+5)),"")</f>
        <v>44026</v>
      </c>
      <c r="N66" s="107">
        <f>IFERROR(IF(VLOOKUP($D66,Hoja2!$A$2:$F$6,4)=1,M66+7,IF(WEEKDAY(M66)=3,M66+2,M66+5)),"")</f>
        <v>44028</v>
      </c>
      <c r="O66" s="107">
        <f>IFERROR(IF(VLOOKUP($D66,Hoja2!$A$2:$F$6,4)=1,N66+7,IF(WEEKDAY(N66)=3,N66+2,N66+5)),"")</f>
        <v>44033</v>
      </c>
      <c r="P66" s="107">
        <f>IFERROR(IF(VLOOKUP($D66,Hoja2!$A$2:$F$6,4)=1,O66+7,IF(WEEKDAY(O66)=3,O66+2,O66+5)),"")</f>
        <v>44035</v>
      </c>
      <c r="Q66" s="108">
        <v>25000</v>
      </c>
    </row>
    <row r="67" spans="1:17" x14ac:dyDescent="0.35">
      <c r="A67" s="1">
        <v>65</v>
      </c>
      <c r="B67" s="93" t="s">
        <v>36</v>
      </c>
      <c r="C67" s="104"/>
      <c r="D67" s="105" t="s">
        <v>20</v>
      </c>
      <c r="E67" s="106" t="s">
        <v>48</v>
      </c>
      <c r="F67" s="104"/>
      <c r="G67" s="107">
        <v>44012</v>
      </c>
      <c r="H67" s="107">
        <f t="shared" ref="H67:H98" si="4">IF(MAX(I67:P67)=0,"",MAX(I67:P67))</f>
        <v>44035</v>
      </c>
      <c r="I67" s="107">
        <f t="shared" ref="I67:I95" si="5">IF(Q67=0,"",G67)</f>
        <v>44012</v>
      </c>
      <c r="J67" s="107">
        <f>IFERROR(IF(VLOOKUP($D67,Hoja2!$A$2:$F$6,4)=1,I67+7,IF(WEEKDAY(I67)=3,I67+2,I67+5)),"")</f>
        <v>44014</v>
      </c>
      <c r="K67" s="107">
        <f>IFERROR(IF(VLOOKUP($D67,Hoja2!$A$2:$F$6,4)=1,J67+7,IF(WEEKDAY(J67)=3,J67+2,J67+5)),"")</f>
        <v>44019</v>
      </c>
      <c r="L67" s="107">
        <f>IFERROR(IF(VLOOKUP($D67,Hoja2!$A$2:$F$6,4)=1,K67+7,IF(WEEKDAY(K67)=3,K67+2,K67+5)),"")</f>
        <v>44021</v>
      </c>
      <c r="M67" s="107">
        <f>IFERROR(IF(VLOOKUP($D67,Hoja2!$A$2:$F$6,4)=1,L67+7,IF(WEEKDAY(L67)=3,L67+2,L67+5)),"")</f>
        <v>44026</v>
      </c>
      <c r="N67" s="107">
        <f>IFERROR(IF(VLOOKUP($D67,Hoja2!$A$2:$F$6,4)=1,M67+7,IF(WEEKDAY(M67)=3,M67+2,M67+5)),"")</f>
        <v>44028</v>
      </c>
      <c r="O67" s="107">
        <f>IFERROR(IF(VLOOKUP($D67,Hoja2!$A$2:$F$6,4)=1,N67+7,IF(WEEKDAY(N67)=3,N67+2,N67+5)),"")</f>
        <v>44033</v>
      </c>
      <c r="P67" s="107">
        <f>IFERROR(IF(VLOOKUP($D67,Hoja2!$A$2:$F$6,4)=1,O67+7,IF(WEEKDAY(O67)=3,O67+2,O67+5)),"")</f>
        <v>44035</v>
      </c>
      <c r="Q67" s="108">
        <v>25000</v>
      </c>
    </row>
    <row r="68" spans="1:17" x14ac:dyDescent="0.35">
      <c r="A68" s="1">
        <v>66</v>
      </c>
      <c r="B68" s="93" t="s">
        <v>57</v>
      </c>
      <c r="C68" s="104"/>
      <c r="D68" s="105" t="s">
        <v>20</v>
      </c>
      <c r="E68" s="106" t="s">
        <v>48</v>
      </c>
      <c r="F68" s="104"/>
      <c r="G68" s="107">
        <v>44019</v>
      </c>
      <c r="H68" s="107">
        <f t="shared" si="4"/>
        <v>44042</v>
      </c>
      <c r="I68" s="107">
        <f t="shared" si="5"/>
        <v>44019</v>
      </c>
      <c r="J68" s="107">
        <f>IFERROR(IF(VLOOKUP($D68,Hoja2!$A$2:$F$6,4)=1,I68+7,IF(WEEKDAY(I68)=3,I68+2,I68+5)),"")</f>
        <v>44021</v>
      </c>
      <c r="K68" s="107">
        <f>IFERROR(IF(VLOOKUP($D68,Hoja2!$A$2:$F$6,4)=1,J68+7,IF(WEEKDAY(J68)=3,J68+2,J68+5)),"")</f>
        <v>44026</v>
      </c>
      <c r="L68" s="107">
        <f>IFERROR(IF(VLOOKUP($D68,Hoja2!$A$2:$F$6,4)=1,K68+7,IF(WEEKDAY(K68)=3,K68+2,K68+5)),"")</f>
        <v>44028</v>
      </c>
      <c r="M68" s="107">
        <f>IFERROR(IF(VLOOKUP($D68,Hoja2!$A$2:$F$6,4)=1,L68+7,IF(WEEKDAY(L68)=3,L68+2,L68+5)),"")</f>
        <v>44033</v>
      </c>
      <c r="N68" s="107">
        <f>IFERROR(IF(VLOOKUP($D68,Hoja2!$A$2:$F$6,4)=1,M68+7,IF(WEEKDAY(M68)=3,M68+2,M68+5)),"")</f>
        <v>44035</v>
      </c>
      <c r="O68" s="107">
        <f>IFERROR(IF(VLOOKUP($D68,Hoja2!$A$2:$F$6,4)=1,N68+7,IF(WEEKDAY(N68)=3,N68+2,N68+5)),"")</f>
        <v>44040</v>
      </c>
      <c r="P68" s="107">
        <f>IFERROR(IF(VLOOKUP($D68,Hoja2!$A$2:$F$6,4)=1,O68+7,IF(WEEKDAY(O68)=3,O68+2,O68+5)),"")</f>
        <v>44042</v>
      </c>
      <c r="Q68" s="108">
        <v>25000</v>
      </c>
    </row>
    <row r="69" spans="1:17" x14ac:dyDescent="0.35">
      <c r="A69" s="1">
        <v>67</v>
      </c>
      <c r="B69" s="94" t="s">
        <v>58</v>
      </c>
      <c r="C69" s="95"/>
      <c r="D69" s="37" t="s">
        <v>20</v>
      </c>
      <c r="E69" s="96" t="s">
        <v>48</v>
      </c>
      <c r="F69" s="95"/>
      <c r="G69" s="97">
        <v>44026</v>
      </c>
      <c r="H69" s="97">
        <f t="shared" si="4"/>
        <v>44049</v>
      </c>
      <c r="I69" s="97">
        <f t="shared" si="5"/>
        <v>44026</v>
      </c>
      <c r="J69" s="97">
        <f>IFERROR(IF(VLOOKUP($D69,Hoja2!$A$2:$F$6,4)=1,I69+7,IF(WEEKDAY(I69)=3,I69+2,I69+5)),"")</f>
        <v>44028</v>
      </c>
      <c r="K69" s="97">
        <f>IFERROR(IF(VLOOKUP($D69,Hoja2!$A$2:$F$6,4)=1,J69+7,IF(WEEKDAY(J69)=3,J69+2,J69+5)),"")</f>
        <v>44033</v>
      </c>
      <c r="L69" s="97">
        <f>IFERROR(IF(VLOOKUP($D69,Hoja2!$A$2:$F$6,4)=1,K69+7,IF(WEEKDAY(K69)=3,K69+2,K69+5)),"")</f>
        <v>44035</v>
      </c>
      <c r="M69" s="97">
        <f>IFERROR(IF(VLOOKUP($D69,Hoja2!$A$2:$F$6,4)=1,L69+7,IF(WEEKDAY(L69)=3,L69+2,L69+5)),"")</f>
        <v>44040</v>
      </c>
      <c r="N69" s="97">
        <f>IFERROR(IF(VLOOKUP($D69,Hoja2!$A$2:$F$6,4)=1,M69+7,IF(WEEKDAY(M69)=3,M69+2,M69+5)),"")</f>
        <v>44042</v>
      </c>
      <c r="O69" s="97">
        <f>IFERROR(IF(VLOOKUP($D69,Hoja2!$A$2:$F$6,4)=1,N69+7,IF(WEEKDAY(N69)=3,N69+2,N69+5)),"")</f>
        <v>44047</v>
      </c>
      <c r="P69" s="97">
        <f>IFERROR(IF(VLOOKUP($D69,Hoja2!$A$2:$F$6,4)=1,O69+7,IF(WEEKDAY(O69)=3,O69+2,O69+5)),"")</f>
        <v>44049</v>
      </c>
      <c r="Q69" s="98">
        <v>25000</v>
      </c>
    </row>
    <row r="70" spans="1:17" x14ac:dyDescent="0.35">
      <c r="A70" s="1">
        <v>68</v>
      </c>
      <c r="B70" s="109" t="s">
        <v>13</v>
      </c>
      <c r="C70" s="110"/>
      <c r="D70" s="111" t="s">
        <v>21</v>
      </c>
      <c r="E70" s="110" t="s">
        <v>48</v>
      </c>
      <c r="F70" s="112"/>
      <c r="G70" s="113">
        <v>44009</v>
      </c>
      <c r="H70" s="113">
        <f t="shared" si="4"/>
        <v>44030</v>
      </c>
      <c r="I70" s="113">
        <f t="shared" si="5"/>
        <v>44009</v>
      </c>
      <c r="J70" s="113">
        <f>IFERROR(IF(VLOOKUP($D70,Hoja2!$A$2:$F$6,4)=1,I70+7,IF(WEEKDAY(I70)=3,I70+2,I70+5)),"")</f>
        <v>44016</v>
      </c>
      <c r="K70" s="113">
        <f>IFERROR(IF(VLOOKUP($D70,Hoja2!$A$2:$F$6,4)=1,J70+7,IF(WEEKDAY(J70)=3,J70+2,J70+5)),"")</f>
        <v>44023</v>
      </c>
      <c r="L70" s="113">
        <f>IFERROR(IF(VLOOKUP($D70,Hoja2!$A$2:$F$6,4)=1,K70+7,IF(WEEKDAY(K70)=3,K70+2,K70+5)),"")</f>
        <v>44030</v>
      </c>
      <c r="M70" s="113"/>
      <c r="N70" s="113"/>
      <c r="O70" s="113"/>
      <c r="P70" s="113"/>
      <c r="Q70" s="114">
        <v>18000</v>
      </c>
    </row>
    <row r="71" spans="1:17" x14ac:dyDescent="0.35">
      <c r="A71" s="1">
        <v>69</v>
      </c>
      <c r="B71" s="99" t="s">
        <v>11</v>
      </c>
      <c r="C71" s="110"/>
      <c r="D71" s="111" t="s">
        <v>21</v>
      </c>
      <c r="E71" s="110" t="s">
        <v>48</v>
      </c>
      <c r="F71" s="112"/>
      <c r="G71" s="113">
        <v>44009</v>
      </c>
      <c r="H71" s="113">
        <f t="shared" si="4"/>
        <v>44030</v>
      </c>
      <c r="I71" s="113">
        <f t="shared" si="5"/>
        <v>44009</v>
      </c>
      <c r="J71" s="113">
        <f>IFERROR(IF(VLOOKUP($D71,Hoja2!$A$2:$F$6,4)=1,I71+7,IF(WEEKDAY(I71)=3,I71+2,I71+5)),"")</f>
        <v>44016</v>
      </c>
      <c r="K71" s="113">
        <f>IFERROR(IF(VLOOKUP($D71,Hoja2!$A$2:$F$6,4)=1,J71+7,IF(WEEKDAY(J71)=3,J71+2,J71+5)),"")</f>
        <v>44023</v>
      </c>
      <c r="L71" s="113">
        <f>IFERROR(IF(VLOOKUP($D71,Hoja2!$A$2:$F$6,4)=1,K71+7,IF(WEEKDAY(K71)=3,K71+2,K71+5)),"")</f>
        <v>44030</v>
      </c>
      <c r="M71" s="113"/>
      <c r="N71" s="113"/>
      <c r="O71" s="113"/>
      <c r="P71" s="113"/>
      <c r="Q71" s="114">
        <v>13000</v>
      </c>
    </row>
    <row r="72" spans="1:17" x14ac:dyDescent="0.35">
      <c r="A72" s="1">
        <v>70</v>
      </c>
      <c r="B72" s="100" t="s">
        <v>12</v>
      </c>
      <c r="C72" s="51"/>
      <c r="D72" s="52" t="s">
        <v>21</v>
      </c>
      <c r="E72" s="51" t="s">
        <v>48</v>
      </c>
      <c r="F72" s="101"/>
      <c r="G72" s="53">
        <v>44009</v>
      </c>
      <c r="H72" s="53">
        <f t="shared" si="4"/>
        <v>44030</v>
      </c>
      <c r="I72" s="53">
        <f t="shared" si="5"/>
        <v>44009</v>
      </c>
      <c r="J72" s="53">
        <f>IFERROR(IF(VLOOKUP($D72,Hoja2!$A$2:$F$6,4)=1,I72+7,IF(WEEKDAY(I72)=3,I72+2,I72+5)),"")</f>
        <v>44016</v>
      </c>
      <c r="K72" s="53">
        <f>IFERROR(IF(VLOOKUP($D72,Hoja2!$A$2:$F$6,4)=1,J72+7,IF(WEEKDAY(J72)=3,J72+2,J72+5)),"")</f>
        <v>44023</v>
      </c>
      <c r="L72" s="53">
        <f>IFERROR(IF(VLOOKUP($D72,Hoja2!$A$2:$F$6,4)=1,K72+7,IF(WEEKDAY(K72)=3,K72+2,K72+5)),"")</f>
        <v>44030</v>
      </c>
      <c r="M72" s="53"/>
      <c r="N72" s="53"/>
      <c r="O72" s="53"/>
      <c r="P72" s="53"/>
      <c r="Q72" s="102">
        <v>13000</v>
      </c>
    </row>
    <row r="73" spans="1:17" x14ac:dyDescent="0.35">
      <c r="A73" s="1">
        <v>71</v>
      </c>
      <c r="B73" s="103" t="s">
        <v>25</v>
      </c>
      <c r="C73" s="62"/>
      <c r="D73" s="63" t="s">
        <v>22</v>
      </c>
      <c r="E73" s="62" t="s">
        <v>48</v>
      </c>
      <c r="F73" s="62"/>
      <c r="G73" s="64">
        <v>44015</v>
      </c>
      <c r="H73" s="64" t="str">
        <f t="shared" si="4"/>
        <v/>
      </c>
      <c r="I73" s="64" t="str">
        <f t="shared" si="5"/>
        <v/>
      </c>
      <c r="J73" s="64" t="str">
        <f>IFERROR(IF(VLOOKUP($D73,Hoja2!$A$2:$F$6,4)=1,I73+7,IF(WEEKDAY(I73)=3,I73+2,I73+5)),"")</f>
        <v/>
      </c>
      <c r="K73" s="64" t="str">
        <f>IFERROR(IF(VLOOKUP($D73,Hoja2!$A$2:$F$6,4)=1,J73+7,IF(WEEKDAY(J73)=3,J73+2,J73+5)),"")</f>
        <v/>
      </c>
      <c r="L73" s="64" t="str">
        <f>IFERROR(IF(VLOOKUP($D73,Hoja2!$A$2:$F$6,4)=1,K73+7,IF(WEEKDAY(K73)=3,K73+2,K73+5)),"")</f>
        <v/>
      </c>
      <c r="M73" s="64"/>
      <c r="N73" s="64"/>
      <c r="O73" s="64"/>
      <c r="P73" s="64"/>
      <c r="Q73" s="65">
        <v>0</v>
      </c>
    </row>
    <row r="74" spans="1:17" x14ac:dyDescent="0.35">
      <c r="A74" s="1">
        <v>72</v>
      </c>
      <c r="B74" s="66" t="s">
        <v>2</v>
      </c>
      <c r="C74" s="116"/>
      <c r="D74" s="117" t="s">
        <v>22</v>
      </c>
      <c r="E74" s="116" t="s">
        <v>48</v>
      </c>
      <c r="F74" s="116"/>
      <c r="G74" s="118">
        <v>44015</v>
      </c>
      <c r="H74" s="118" t="str">
        <f t="shared" si="4"/>
        <v/>
      </c>
      <c r="I74" s="118" t="str">
        <f t="shared" si="5"/>
        <v/>
      </c>
      <c r="J74" s="118" t="str">
        <f>IFERROR(IF(VLOOKUP($D74,Hoja2!$A$2:$F$6,4)=1,I74+7,IF(WEEKDAY(I74)=3,I74+2,I74+5)),"")</f>
        <v/>
      </c>
      <c r="K74" s="118" t="str">
        <f>IFERROR(IF(VLOOKUP($D74,Hoja2!$A$2:$F$6,4)=1,J74+7,IF(WEEKDAY(J74)=3,J74+2,J74+5)),"")</f>
        <v/>
      </c>
      <c r="L74" s="118" t="str">
        <f>IFERROR(IF(VLOOKUP($D74,Hoja2!$A$2:$F$6,4)=1,K74+7,IF(WEEKDAY(K74)=3,K74+2,K74+5)),"")</f>
        <v/>
      </c>
      <c r="M74" s="118"/>
      <c r="N74" s="118"/>
      <c r="O74" s="118"/>
      <c r="P74" s="118"/>
      <c r="Q74" s="119">
        <v>0</v>
      </c>
    </row>
    <row r="75" spans="1:17" x14ac:dyDescent="0.35">
      <c r="A75" s="1">
        <v>73</v>
      </c>
      <c r="B75" s="66" t="s">
        <v>24</v>
      </c>
      <c r="C75" s="116"/>
      <c r="D75" s="117" t="s">
        <v>22</v>
      </c>
      <c r="E75" s="116" t="s">
        <v>48</v>
      </c>
      <c r="F75" s="116"/>
      <c r="G75" s="118">
        <v>44015</v>
      </c>
      <c r="H75" s="118" t="str">
        <f t="shared" si="4"/>
        <v/>
      </c>
      <c r="I75" s="118" t="str">
        <f t="shared" si="5"/>
        <v/>
      </c>
      <c r="J75" s="118" t="str">
        <f>IFERROR(IF(VLOOKUP($D75,Hoja2!$A$2:$F$6,4)=1,I75+7,IF(WEEKDAY(I75)=3,I75+2,I75+5)),"")</f>
        <v/>
      </c>
      <c r="K75" s="118" t="str">
        <f>IFERROR(IF(VLOOKUP($D75,Hoja2!$A$2:$F$6,4)=1,J75+7,IF(WEEKDAY(J75)=3,J75+2,J75+5)),"")</f>
        <v/>
      </c>
      <c r="L75" s="118" t="str">
        <f>IFERROR(IF(VLOOKUP($D75,Hoja2!$A$2:$F$6,4)=1,K75+7,IF(WEEKDAY(K75)=3,K75+2,K75+5)),"")</f>
        <v/>
      </c>
      <c r="M75" s="118"/>
      <c r="N75" s="118"/>
      <c r="O75" s="118"/>
      <c r="P75" s="118"/>
      <c r="Q75" s="119">
        <v>0</v>
      </c>
    </row>
    <row r="76" spans="1:17" x14ac:dyDescent="0.35">
      <c r="A76" s="1">
        <v>74</v>
      </c>
      <c r="B76" s="66" t="s">
        <v>23</v>
      </c>
      <c r="C76" s="116"/>
      <c r="D76" s="117" t="s">
        <v>22</v>
      </c>
      <c r="E76" s="116" t="s">
        <v>48</v>
      </c>
      <c r="F76" s="116"/>
      <c r="G76" s="118">
        <v>44015</v>
      </c>
      <c r="H76" s="118">
        <f t="shared" si="4"/>
        <v>44036</v>
      </c>
      <c r="I76" s="118">
        <f t="shared" si="5"/>
        <v>44015</v>
      </c>
      <c r="J76" s="118">
        <f>IFERROR(IF(VLOOKUP($D76,Hoja2!$A$2:$F$6,4)=1,I76+7,IF(WEEKDAY(I76)=3,I76+2,I76+5)),"")</f>
        <v>44022</v>
      </c>
      <c r="K76" s="118">
        <f>IFERROR(IF(VLOOKUP($D76,Hoja2!$A$2:$F$6,4)=1,J76+7,IF(WEEKDAY(J76)=3,J76+2,J76+5)),"")</f>
        <v>44029</v>
      </c>
      <c r="L76" s="118">
        <f>IFERROR(IF(VLOOKUP($D76,Hoja2!$A$2:$F$6,4)=1,K76+7,IF(WEEKDAY(K76)=3,K76+2,K76+5)),"")</f>
        <v>44036</v>
      </c>
      <c r="M76" s="118"/>
      <c r="N76" s="118"/>
      <c r="O76" s="118"/>
      <c r="P76" s="118"/>
      <c r="Q76" s="119">
        <v>18000</v>
      </c>
    </row>
    <row r="77" spans="1:17" x14ac:dyDescent="0.35">
      <c r="A77" s="1">
        <v>75</v>
      </c>
      <c r="B77" s="66" t="s">
        <v>26</v>
      </c>
      <c r="C77" s="116"/>
      <c r="D77" s="117" t="s">
        <v>22</v>
      </c>
      <c r="E77" s="116" t="s">
        <v>48</v>
      </c>
      <c r="F77" s="116"/>
      <c r="G77" s="118">
        <v>44015</v>
      </c>
      <c r="H77" s="118" t="str">
        <f t="shared" si="4"/>
        <v/>
      </c>
      <c r="I77" s="118" t="str">
        <f t="shared" si="5"/>
        <v/>
      </c>
      <c r="J77" s="118" t="str">
        <f>IFERROR(IF(VLOOKUP($D77,Hoja2!$A$2:$F$6,4)=1,I77+7,IF(WEEKDAY(I77)=3,I77+2,I77+5)),"")</f>
        <v/>
      </c>
      <c r="K77" s="118" t="str">
        <f>IFERROR(IF(VLOOKUP($D77,Hoja2!$A$2:$F$6,4)=1,J77+7,IF(WEEKDAY(J77)=3,J77+2,J77+5)),"")</f>
        <v/>
      </c>
      <c r="L77" s="118" t="str">
        <f>IFERROR(IF(VLOOKUP($D77,Hoja2!$A$2:$F$6,4)=1,K77+7,IF(WEEKDAY(K77)=3,K77+2,K77+5)),"")</f>
        <v/>
      </c>
      <c r="M77" s="118"/>
      <c r="N77" s="118"/>
      <c r="O77" s="118"/>
      <c r="P77" s="118"/>
      <c r="Q77" s="119">
        <v>0</v>
      </c>
    </row>
    <row r="78" spans="1:17" x14ac:dyDescent="0.35">
      <c r="A78" s="1">
        <v>76</v>
      </c>
      <c r="B78" s="66" t="s">
        <v>27</v>
      </c>
      <c r="C78" s="116"/>
      <c r="D78" s="117" t="s">
        <v>22</v>
      </c>
      <c r="E78" s="116" t="s">
        <v>48</v>
      </c>
      <c r="F78" s="116"/>
      <c r="G78" s="118">
        <v>44015</v>
      </c>
      <c r="H78" s="118">
        <f t="shared" si="4"/>
        <v>44036</v>
      </c>
      <c r="I78" s="118">
        <f t="shared" si="5"/>
        <v>44015</v>
      </c>
      <c r="J78" s="118">
        <f>IFERROR(IF(VLOOKUP($D78,Hoja2!$A$2:$F$6,4)=1,I78+7,IF(WEEKDAY(I78)=3,I78+2,I78+5)),"")</f>
        <v>44022</v>
      </c>
      <c r="K78" s="118">
        <f>IFERROR(IF(VLOOKUP($D78,Hoja2!$A$2:$F$6,4)=1,J78+7,IF(WEEKDAY(J78)=3,J78+2,J78+5)),"")</f>
        <v>44029</v>
      </c>
      <c r="L78" s="118">
        <f>IFERROR(IF(VLOOKUP($D78,Hoja2!$A$2:$F$6,4)=1,K78+7,IF(WEEKDAY(K78)=3,K78+2,K78+5)),"")</f>
        <v>44036</v>
      </c>
      <c r="M78" s="118"/>
      <c r="N78" s="118"/>
      <c r="O78" s="118"/>
      <c r="P78" s="118"/>
      <c r="Q78" s="119">
        <v>18000</v>
      </c>
    </row>
    <row r="79" spans="1:17" x14ac:dyDescent="0.35">
      <c r="A79" s="1">
        <v>77</v>
      </c>
      <c r="B79" s="66" t="s">
        <v>28</v>
      </c>
      <c r="C79" s="116"/>
      <c r="D79" s="117" t="s">
        <v>22</v>
      </c>
      <c r="E79" s="116" t="s">
        <v>48</v>
      </c>
      <c r="F79" s="116"/>
      <c r="G79" s="118">
        <v>44015</v>
      </c>
      <c r="H79" s="118" t="str">
        <f t="shared" si="4"/>
        <v/>
      </c>
      <c r="I79" s="118" t="str">
        <f t="shared" si="5"/>
        <v/>
      </c>
      <c r="J79" s="118" t="str">
        <f>IFERROR(IF(VLOOKUP($D79,Hoja2!$A$2:$F$6,4)=1,I79+7,IF(WEEKDAY(I79)=3,I79+2,I79+5)),"")</f>
        <v/>
      </c>
      <c r="K79" s="118" t="str">
        <f>IFERROR(IF(VLOOKUP($D79,Hoja2!$A$2:$F$6,4)=1,J79+7,IF(WEEKDAY(J79)=3,J79+2,J79+5)),"")</f>
        <v/>
      </c>
      <c r="L79" s="118" t="str">
        <f>IFERROR(IF(VLOOKUP($D79,Hoja2!$A$2:$F$6,4)=1,K79+7,IF(WEEKDAY(K79)=3,K79+2,K79+5)),"")</f>
        <v/>
      </c>
      <c r="M79" s="118"/>
      <c r="N79" s="118"/>
      <c r="O79" s="118"/>
      <c r="P79" s="118"/>
      <c r="Q79" s="119">
        <v>0</v>
      </c>
    </row>
    <row r="80" spans="1:17" x14ac:dyDescent="0.35">
      <c r="A80" s="1">
        <v>78</v>
      </c>
      <c r="B80" s="66" t="s">
        <v>30</v>
      </c>
      <c r="C80" s="116"/>
      <c r="D80" s="117" t="s">
        <v>22</v>
      </c>
      <c r="E80" s="116" t="s">
        <v>48</v>
      </c>
      <c r="F80" s="116"/>
      <c r="G80" s="118">
        <v>44015</v>
      </c>
      <c r="H80" s="118" t="str">
        <f t="shared" si="4"/>
        <v/>
      </c>
      <c r="I80" s="118" t="str">
        <f t="shared" si="5"/>
        <v/>
      </c>
      <c r="J80" s="118" t="str">
        <f>IFERROR(IF(VLOOKUP($D80,Hoja2!$A$2:$F$6,4)=1,I80+7,IF(WEEKDAY(I80)=3,I80+2,I80+5)),"")</f>
        <v/>
      </c>
      <c r="K80" s="118" t="str">
        <f>IFERROR(IF(VLOOKUP($D80,Hoja2!$A$2:$F$6,4)=1,J80+7,IF(WEEKDAY(J80)=3,J80+2,J80+5)),"")</f>
        <v/>
      </c>
      <c r="L80" s="118" t="str">
        <f>IFERROR(IF(VLOOKUP($D80,Hoja2!$A$2:$F$6,4)=1,K80+7,IF(WEEKDAY(K80)=3,K80+2,K80+5)),"")</f>
        <v/>
      </c>
      <c r="M80" s="118"/>
      <c r="N80" s="118"/>
      <c r="O80" s="118"/>
      <c r="P80" s="118"/>
      <c r="Q80" s="119">
        <v>0</v>
      </c>
    </row>
    <row r="81" spans="1:17" x14ac:dyDescent="0.35">
      <c r="A81" s="1">
        <v>79</v>
      </c>
      <c r="B81" s="66" t="s">
        <v>31</v>
      </c>
      <c r="C81" s="116"/>
      <c r="D81" s="117" t="s">
        <v>22</v>
      </c>
      <c r="E81" s="116" t="s">
        <v>48</v>
      </c>
      <c r="F81" s="116"/>
      <c r="G81" s="118">
        <v>44015</v>
      </c>
      <c r="H81" s="118">
        <f t="shared" si="4"/>
        <v>44036</v>
      </c>
      <c r="I81" s="118">
        <f t="shared" si="5"/>
        <v>44015</v>
      </c>
      <c r="J81" s="118">
        <f>IFERROR(IF(VLOOKUP($D81,Hoja2!$A$2:$F$6,4)=1,I81+7,IF(WEEKDAY(I81)=3,I81+2,I81+5)),"")</f>
        <v>44022</v>
      </c>
      <c r="K81" s="118">
        <f>IFERROR(IF(VLOOKUP($D81,Hoja2!$A$2:$F$6,4)=1,J81+7,IF(WEEKDAY(J81)=3,J81+2,J81+5)),"")</f>
        <v>44029</v>
      </c>
      <c r="L81" s="118">
        <f>IFERROR(IF(VLOOKUP($D81,Hoja2!$A$2:$F$6,4)=1,K81+7,IF(WEEKDAY(K81)=3,K81+2,K81+5)),"")</f>
        <v>44036</v>
      </c>
      <c r="M81" s="118"/>
      <c r="N81" s="118"/>
      <c r="O81" s="118"/>
      <c r="P81" s="118"/>
      <c r="Q81" s="119">
        <v>18000</v>
      </c>
    </row>
    <row r="82" spans="1:17" x14ac:dyDescent="0.35">
      <c r="A82" s="1">
        <v>80</v>
      </c>
      <c r="B82" s="66" t="s">
        <v>32</v>
      </c>
      <c r="C82" s="116"/>
      <c r="D82" s="117" t="s">
        <v>22</v>
      </c>
      <c r="E82" s="116" t="s">
        <v>48</v>
      </c>
      <c r="F82" s="116"/>
      <c r="G82" s="118">
        <v>44015</v>
      </c>
      <c r="H82" s="118">
        <f t="shared" si="4"/>
        <v>44036</v>
      </c>
      <c r="I82" s="118">
        <f t="shared" si="5"/>
        <v>44015</v>
      </c>
      <c r="J82" s="118">
        <f>IFERROR(IF(VLOOKUP($D82,Hoja2!$A$2:$F$6,4)=1,I82+7,IF(WEEKDAY(I82)=3,I82+2,I82+5)),"")</f>
        <v>44022</v>
      </c>
      <c r="K82" s="118">
        <f>IFERROR(IF(VLOOKUP($D82,Hoja2!$A$2:$F$6,4)=1,J82+7,IF(WEEKDAY(J82)=3,J82+2,J82+5)),"")</f>
        <v>44029</v>
      </c>
      <c r="L82" s="118">
        <f>IFERROR(IF(VLOOKUP($D82,Hoja2!$A$2:$F$6,4)=1,K82+7,IF(WEEKDAY(K82)=3,K82+2,K82+5)),"")</f>
        <v>44036</v>
      </c>
      <c r="M82" s="118"/>
      <c r="N82" s="118"/>
      <c r="O82" s="118"/>
      <c r="P82" s="118"/>
      <c r="Q82" s="119">
        <v>18000</v>
      </c>
    </row>
    <row r="83" spans="1:17" x14ac:dyDescent="0.35">
      <c r="A83" s="1">
        <v>81</v>
      </c>
      <c r="B83" s="66" t="s">
        <v>172</v>
      </c>
      <c r="C83" s="116"/>
      <c r="D83" s="117" t="s">
        <v>22</v>
      </c>
      <c r="E83" s="116" t="s">
        <v>48</v>
      </c>
      <c r="F83" s="116"/>
      <c r="G83" s="118">
        <v>44029</v>
      </c>
      <c r="H83" s="118" t="str">
        <f t="shared" si="4"/>
        <v/>
      </c>
      <c r="I83" s="118" t="str">
        <f t="shared" si="5"/>
        <v/>
      </c>
      <c r="J83" s="118" t="str">
        <f>IFERROR(IF(VLOOKUP($D83,Hoja2!$A$2:$F$6,4)=1,I83+7,IF(WEEKDAY(I83)=3,I83+2,I83+5)),"")</f>
        <v/>
      </c>
      <c r="K83" s="118" t="str">
        <f>IFERROR(IF(VLOOKUP($D83,Hoja2!$A$2:$F$6,4)=1,J83+7,IF(WEEKDAY(J83)=3,J83+2,J83+5)),"")</f>
        <v/>
      </c>
      <c r="L83" s="118" t="str">
        <f>IFERROR(IF(VLOOKUP($D83,Hoja2!$A$2:$F$6,4)=1,K83+7,IF(WEEKDAY(K83)=3,K83+2,K83+5)),"")</f>
        <v/>
      </c>
      <c r="M83" s="118"/>
      <c r="N83" s="118"/>
      <c r="O83" s="118"/>
      <c r="P83" s="118"/>
      <c r="Q83" s="119">
        <v>0</v>
      </c>
    </row>
    <row r="84" spans="1:17" x14ac:dyDescent="0.35">
      <c r="A84" s="1">
        <v>82</v>
      </c>
      <c r="B84" s="66" t="s">
        <v>59</v>
      </c>
      <c r="C84" s="116"/>
      <c r="D84" s="117" t="s">
        <v>22</v>
      </c>
      <c r="E84" s="116" t="s">
        <v>48</v>
      </c>
      <c r="F84" s="116"/>
      <c r="G84" s="118">
        <v>44029</v>
      </c>
      <c r="H84" s="118">
        <f t="shared" si="4"/>
        <v>44050</v>
      </c>
      <c r="I84" s="118">
        <f t="shared" si="5"/>
        <v>44029</v>
      </c>
      <c r="J84" s="118">
        <f>IFERROR(IF(VLOOKUP($D84,Hoja2!$A$2:$F$6,4)=1,I84+7,IF(WEEKDAY(I84)=3,I84+2,I84+5)),"")</f>
        <v>44036</v>
      </c>
      <c r="K84" s="118">
        <f>IFERROR(IF(VLOOKUP($D84,Hoja2!$A$2:$F$6,4)=1,J84+7,IF(WEEKDAY(J84)=3,J84+2,J84+5)),"")</f>
        <v>44043</v>
      </c>
      <c r="L84" s="118">
        <f>IFERROR(IF(VLOOKUP($D84,Hoja2!$A$2:$F$6,4)=1,K84+7,IF(WEEKDAY(K84)=3,K84+2,K84+5)),"")</f>
        <v>44050</v>
      </c>
      <c r="M84" s="118"/>
      <c r="N84" s="118"/>
      <c r="O84" s="118"/>
      <c r="P84" s="118"/>
      <c r="Q84" s="119">
        <v>18000</v>
      </c>
    </row>
    <row r="85" spans="1:17" x14ac:dyDescent="0.35">
      <c r="A85" s="1">
        <v>83</v>
      </c>
      <c r="B85" s="66" t="s">
        <v>67</v>
      </c>
      <c r="C85" s="116"/>
      <c r="D85" s="117" t="s">
        <v>22</v>
      </c>
      <c r="E85" s="116" t="s">
        <v>48</v>
      </c>
      <c r="F85" s="116"/>
      <c r="G85" s="118">
        <v>44029</v>
      </c>
      <c r="H85" s="118">
        <f t="shared" si="4"/>
        <v>44050</v>
      </c>
      <c r="I85" s="118">
        <f t="shared" si="5"/>
        <v>44029</v>
      </c>
      <c r="J85" s="118">
        <f>IFERROR(IF(VLOOKUP($D85,Hoja2!$A$2:$F$6,4)=1,I85+7,IF(WEEKDAY(I85)=3,I85+2,I85+5)),"")</f>
        <v>44036</v>
      </c>
      <c r="K85" s="118">
        <f>IFERROR(IF(VLOOKUP($D85,Hoja2!$A$2:$F$6,4)=1,J85+7,IF(WEEKDAY(J85)=3,J85+2,J85+5)),"")</f>
        <v>44043</v>
      </c>
      <c r="L85" s="118">
        <f>IFERROR(IF(VLOOKUP($D85,Hoja2!$A$2:$F$6,4)=1,K85+7,IF(WEEKDAY(K85)=3,K85+2,K85+5)),"")</f>
        <v>44050</v>
      </c>
      <c r="M85" s="118"/>
      <c r="N85" s="118"/>
      <c r="O85" s="118"/>
      <c r="P85" s="118"/>
      <c r="Q85" s="119">
        <v>18000</v>
      </c>
    </row>
    <row r="86" spans="1:17" x14ac:dyDescent="0.35">
      <c r="A86" s="1">
        <v>84</v>
      </c>
      <c r="B86" s="142" t="s">
        <v>35</v>
      </c>
      <c r="C86" s="138"/>
      <c r="D86" s="139" t="s">
        <v>34</v>
      </c>
      <c r="E86" s="138" t="s">
        <v>48</v>
      </c>
      <c r="F86" s="138"/>
      <c r="G86" s="148">
        <v>44015</v>
      </c>
      <c r="H86" s="148">
        <f t="shared" si="4"/>
        <v>44036</v>
      </c>
      <c r="I86" s="141">
        <f t="shared" si="5"/>
        <v>44015</v>
      </c>
      <c r="J86" s="141">
        <f>IFERROR(IF(VLOOKUP($D86,Hoja2!$A$2:$F$6,4)=1,I86+7,IF(WEEKDAY(I86)=3,I86+2,I86+5)),"")</f>
        <v>44022</v>
      </c>
      <c r="K86" s="141">
        <f>IFERROR(IF(VLOOKUP($D86,Hoja2!$A$2:$F$6,4)=1,J86+7,IF(WEEKDAY(J86)=3,J86+2,J86+5)),"")</f>
        <v>44029</v>
      </c>
      <c r="L86" s="141">
        <f>IFERROR(IF(VLOOKUP($D86,Hoja2!$A$2:$F$6,4)=1,K86+7,IF(WEEKDAY(K86)=3,K86+2,K86+5)),"")</f>
        <v>44036</v>
      </c>
      <c r="M86" s="141"/>
      <c r="N86" s="141"/>
      <c r="O86" s="141"/>
      <c r="P86" s="141"/>
      <c r="Q86" s="140">
        <v>18000</v>
      </c>
    </row>
    <row r="87" spans="1:17" x14ac:dyDescent="0.35">
      <c r="A87" s="1">
        <v>85</v>
      </c>
      <c r="B87" s="142" t="s">
        <v>49</v>
      </c>
      <c r="C87" s="138"/>
      <c r="D87" s="139" t="s">
        <v>34</v>
      </c>
      <c r="E87" s="138" t="s">
        <v>48</v>
      </c>
      <c r="F87" s="138"/>
      <c r="G87" s="148">
        <v>44015</v>
      </c>
      <c r="H87" s="148">
        <f t="shared" si="4"/>
        <v>44036</v>
      </c>
      <c r="I87" s="141">
        <f t="shared" si="5"/>
        <v>44015</v>
      </c>
      <c r="J87" s="141">
        <f>IFERROR(IF(VLOOKUP($D87,Hoja2!$A$2:$F$6,4)=1,I87+7,IF(WEEKDAY(I87)=3,I87+2,I87+5)),"")</f>
        <v>44022</v>
      </c>
      <c r="K87" s="141">
        <f>IFERROR(IF(VLOOKUP($D87,Hoja2!$A$2:$F$6,4)=1,J87+7,IF(WEEKDAY(J87)=3,J87+2,J87+5)),"")</f>
        <v>44029</v>
      </c>
      <c r="L87" s="141">
        <f>IFERROR(IF(VLOOKUP($D87,Hoja2!$A$2:$F$6,4)=1,K87+7,IF(WEEKDAY(K87)=3,K87+2,K87+5)),"")</f>
        <v>44036</v>
      </c>
      <c r="M87" s="141"/>
      <c r="N87" s="141"/>
      <c r="O87" s="141"/>
      <c r="P87" s="141"/>
      <c r="Q87" s="140">
        <v>18000</v>
      </c>
    </row>
    <row r="88" spans="1:17" x14ac:dyDescent="0.35">
      <c r="A88" s="1">
        <v>86</v>
      </c>
      <c r="B88" s="142" t="s">
        <v>50</v>
      </c>
      <c r="C88" s="138"/>
      <c r="D88" s="139" t="s">
        <v>34</v>
      </c>
      <c r="E88" s="138" t="s">
        <v>48</v>
      </c>
      <c r="F88" s="138"/>
      <c r="G88" s="148">
        <v>44015</v>
      </c>
      <c r="H88" s="148">
        <f t="shared" si="4"/>
        <v>44036</v>
      </c>
      <c r="I88" s="141">
        <f t="shared" si="5"/>
        <v>44015</v>
      </c>
      <c r="J88" s="141">
        <f>IFERROR(IF(VLOOKUP($D88,Hoja2!$A$2:$F$6,4)=1,I88+7,IF(WEEKDAY(I88)=3,I88+2,I88+5)),"")</f>
        <v>44022</v>
      </c>
      <c r="K88" s="141">
        <f>IFERROR(IF(VLOOKUP($D88,Hoja2!$A$2:$F$6,4)=1,J88+7,IF(WEEKDAY(J88)=3,J88+2,J88+5)),"")</f>
        <v>44029</v>
      </c>
      <c r="L88" s="141">
        <f>IFERROR(IF(VLOOKUP($D88,Hoja2!$A$2:$F$6,4)=1,K88+7,IF(WEEKDAY(K88)=3,K88+2,K88+5)),"")</f>
        <v>44036</v>
      </c>
      <c r="M88" s="141"/>
      <c r="N88" s="141"/>
      <c r="O88" s="141"/>
      <c r="P88" s="141"/>
      <c r="Q88" s="140">
        <v>18000</v>
      </c>
    </row>
    <row r="89" spans="1:17" x14ac:dyDescent="0.35">
      <c r="A89" s="1">
        <v>87</v>
      </c>
      <c r="B89" s="142" t="s">
        <v>51</v>
      </c>
      <c r="C89" s="138"/>
      <c r="D89" s="139" t="s">
        <v>34</v>
      </c>
      <c r="E89" s="138" t="s">
        <v>48</v>
      </c>
      <c r="F89" s="138"/>
      <c r="G89" s="148">
        <v>44015</v>
      </c>
      <c r="H89" s="148">
        <f t="shared" si="4"/>
        <v>44036</v>
      </c>
      <c r="I89" s="141">
        <f t="shared" si="5"/>
        <v>44015</v>
      </c>
      <c r="J89" s="141">
        <f>IFERROR(IF(VLOOKUP($D89,Hoja2!$A$2:$F$6,4)=1,I89+7,IF(WEEKDAY(I89)=3,I89+2,I89+5)),"")</f>
        <v>44022</v>
      </c>
      <c r="K89" s="141">
        <f>IFERROR(IF(VLOOKUP($D89,Hoja2!$A$2:$F$6,4)=1,J89+7,IF(WEEKDAY(J89)=3,J89+2,J89+5)),"")</f>
        <v>44029</v>
      </c>
      <c r="L89" s="141">
        <f>IFERROR(IF(VLOOKUP($D89,Hoja2!$A$2:$F$6,4)=1,K89+7,IF(WEEKDAY(K89)=3,K89+2,K89+5)),"")</f>
        <v>44036</v>
      </c>
      <c r="M89" s="141"/>
      <c r="N89" s="141"/>
      <c r="O89" s="141"/>
      <c r="P89" s="141"/>
      <c r="Q89" s="140">
        <v>18000</v>
      </c>
    </row>
    <row r="90" spans="1:17" x14ac:dyDescent="0.35">
      <c r="A90" s="1">
        <v>88</v>
      </c>
      <c r="B90" s="142" t="s">
        <v>52</v>
      </c>
      <c r="C90" s="138"/>
      <c r="D90" s="139" t="s">
        <v>34</v>
      </c>
      <c r="E90" s="138" t="s">
        <v>48</v>
      </c>
      <c r="F90" s="138"/>
      <c r="G90" s="148">
        <v>44015</v>
      </c>
      <c r="H90" s="148">
        <f t="shared" si="4"/>
        <v>44036</v>
      </c>
      <c r="I90" s="141">
        <f t="shared" si="5"/>
        <v>44015</v>
      </c>
      <c r="J90" s="141">
        <f>IFERROR(IF(VLOOKUP($D90,Hoja2!$A$2:$F$6,4)=1,I90+7,IF(WEEKDAY(I90)=3,I90+2,I90+5)),"")</f>
        <v>44022</v>
      </c>
      <c r="K90" s="141">
        <f>IFERROR(IF(VLOOKUP($D90,Hoja2!$A$2:$F$6,4)=1,J90+7,IF(WEEKDAY(J90)=3,J90+2,J90+5)),"")</f>
        <v>44029</v>
      </c>
      <c r="L90" s="141">
        <f>IFERROR(IF(VLOOKUP($D90,Hoja2!$A$2:$F$6,4)=1,K90+7,IF(WEEKDAY(K90)=3,K90+2,K90+5)),"")</f>
        <v>44036</v>
      </c>
      <c r="M90" s="141"/>
      <c r="N90" s="141"/>
      <c r="O90" s="141"/>
      <c r="P90" s="141"/>
      <c r="Q90" s="140">
        <v>18000</v>
      </c>
    </row>
    <row r="91" spans="1:17" x14ac:dyDescent="0.35">
      <c r="A91" s="1">
        <v>89</v>
      </c>
      <c r="B91" s="142" t="s">
        <v>53</v>
      </c>
      <c r="C91" s="138"/>
      <c r="D91" s="139" t="s">
        <v>34</v>
      </c>
      <c r="E91" s="138" t="s">
        <v>48</v>
      </c>
      <c r="F91" s="138"/>
      <c r="G91" s="148">
        <v>44015</v>
      </c>
      <c r="H91" s="148">
        <f t="shared" si="4"/>
        <v>44036</v>
      </c>
      <c r="I91" s="141">
        <f t="shared" si="5"/>
        <v>44015</v>
      </c>
      <c r="J91" s="141">
        <f>IFERROR(IF(VLOOKUP($D91,Hoja2!$A$2:$F$6,4)=1,I91+7,IF(WEEKDAY(I91)=3,I91+2,I91+5)),"")</f>
        <v>44022</v>
      </c>
      <c r="K91" s="141">
        <f>IFERROR(IF(VLOOKUP($D91,Hoja2!$A$2:$F$6,4)=1,J91+7,IF(WEEKDAY(J91)=3,J91+2,J91+5)),"")</f>
        <v>44029</v>
      </c>
      <c r="L91" s="141">
        <f>IFERROR(IF(VLOOKUP($D91,Hoja2!$A$2:$F$6,4)=1,K91+7,IF(WEEKDAY(K91)=3,K91+2,K91+5)),"")</f>
        <v>44036</v>
      </c>
      <c r="M91" s="141"/>
      <c r="N91" s="141"/>
      <c r="O91" s="141"/>
      <c r="P91" s="141"/>
      <c r="Q91" s="140">
        <v>18000</v>
      </c>
    </row>
    <row r="92" spans="1:17" x14ac:dyDescent="0.35">
      <c r="A92" s="1">
        <v>90</v>
      </c>
      <c r="B92" s="142" t="s">
        <v>54</v>
      </c>
      <c r="C92" s="138"/>
      <c r="D92" s="139" t="s">
        <v>34</v>
      </c>
      <c r="E92" s="138" t="s">
        <v>48</v>
      </c>
      <c r="F92" s="138"/>
      <c r="G92" s="148">
        <v>44015</v>
      </c>
      <c r="H92" s="148">
        <f t="shared" si="4"/>
        <v>44036</v>
      </c>
      <c r="I92" s="141">
        <f t="shared" si="5"/>
        <v>44015</v>
      </c>
      <c r="J92" s="141">
        <f>IFERROR(IF(VLOOKUP($D92,Hoja2!$A$2:$F$6,4)=1,I92+7,IF(WEEKDAY(I92)=3,I92+2,I92+5)),"")</f>
        <v>44022</v>
      </c>
      <c r="K92" s="141">
        <f>IFERROR(IF(VLOOKUP($D92,Hoja2!$A$2:$F$6,4)=1,J92+7,IF(WEEKDAY(J92)=3,J92+2,J92+5)),"")</f>
        <v>44029</v>
      </c>
      <c r="L92" s="141">
        <f>IFERROR(IF(VLOOKUP($D92,Hoja2!$A$2:$F$6,4)=1,K92+7,IF(WEEKDAY(K92)=3,K92+2,K92+5)),"")</f>
        <v>44036</v>
      </c>
      <c r="M92" s="141"/>
      <c r="N92" s="141"/>
      <c r="O92" s="141"/>
      <c r="P92" s="141"/>
      <c r="Q92" s="140">
        <v>18000</v>
      </c>
    </row>
    <row r="93" spans="1:17" x14ac:dyDescent="0.35">
      <c r="A93" s="1">
        <v>91</v>
      </c>
      <c r="B93" s="142" t="s">
        <v>55</v>
      </c>
      <c r="C93" s="138"/>
      <c r="D93" s="139" t="s">
        <v>34</v>
      </c>
      <c r="E93" s="138" t="s">
        <v>48</v>
      </c>
      <c r="F93" s="138"/>
      <c r="G93" s="148">
        <v>44015</v>
      </c>
      <c r="H93" s="148">
        <f t="shared" si="4"/>
        <v>44036</v>
      </c>
      <c r="I93" s="141">
        <f t="shared" si="5"/>
        <v>44015</v>
      </c>
      <c r="J93" s="141">
        <f>IFERROR(IF(VLOOKUP($D93,Hoja2!$A$2:$F$6,4)=1,I93+7,IF(WEEKDAY(I93)=3,I93+2,I93+5)),"")</f>
        <v>44022</v>
      </c>
      <c r="K93" s="141">
        <f>IFERROR(IF(VLOOKUP($D93,Hoja2!$A$2:$F$6,4)=1,J93+7,IF(WEEKDAY(J93)=3,J93+2,J93+5)),"")</f>
        <v>44029</v>
      </c>
      <c r="L93" s="141">
        <f>IFERROR(IF(VLOOKUP($D93,Hoja2!$A$2:$F$6,4)=1,K93+7,IF(WEEKDAY(K93)=3,K93+2,K93+5)),"")</f>
        <v>44036</v>
      </c>
      <c r="M93" s="141"/>
      <c r="N93" s="141"/>
      <c r="O93" s="141"/>
      <c r="P93" s="141"/>
      <c r="Q93" s="140">
        <v>18000</v>
      </c>
    </row>
    <row r="94" spans="1:17" x14ac:dyDescent="0.35">
      <c r="A94" s="1">
        <v>92</v>
      </c>
      <c r="B94" s="142" t="s">
        <v>56</v>
      </c>
      <c r="C94" s="138"/>
      <c r="D94" s="139" t="s">
        <v>34</v>
      </c>
      <c r="E94" s="138" t="s">
        <v>48</v>
      </c>
      <c r="F94" s="138"/>
      <c r="G94" s="148">
        <v>44029</v>
      </c>
      <c r="H94" s="148">
        <f t="shared" si="4"/>
        <v>44050</v>
      </c>
      <c r="I94" s="141">
        <f t="shared" si="5"/>
        <v>44029</v>
      </c>
      <c r="J94" s="141">
        <f>IFERROR(IF(VLOOKUP($D94,Hoja2!$A$2:$F$6,4)=1,I94+7,IF(WEEKDAY(I94)=3,I94+2,I94+5)),"")</f>
        <v>44036</v>
      </c>
      <c r="K94" s="141">
        <f>IFERROR(IF(VLOOKUP($D94,Hoja2!$A$2:$F$6,4)=1,J94+7,IF(WEEKDAY(J94)=3,J94+2,J94+5)),"")</f>
        <v>44043</v>
      </c>
      <c r="L94" s="141">
        <f>IFERROR(IF(VLOOKUP($D94,Hoja2!$A$2:$F$6,4)=1,K94+7,IF(WEEKDAY(K94)=3,K94+2,K94+5)),"")</f>
        <v>44050</v>
      </c>
      <c r="M94" s="141"/>
      <c r="N94" s="141"/>
      <c r="O94" s="141"/>
      <c r="P94" s="141"/>
      <c r="Q94" s="140">
        <v>18000</v>
      </c>
    </row>
    <row r="95" spans="1:17" x14ac:dyDescent="0.35">
      <c r="A95" s="1">
        <v>93</v>
      </c>
      <c r="B95" s="142" t="s">
        <v>61</v>
      </c>
      <c r="C95" s="138"/>
      <c r="D95" s="139" t="s">
        <v>34</v>
      </c>
      <c r="E95" s="138" t="s">
        <v>48</v>
      </c>
      <c r="F95" s="138"/>
      <c r="G95" s="148">
        <v>44029</v>
      </c>
      <c r="H95" s="148">
        <f t="shared" si="4"/>
        <v>44050</v>
      </c>
      <c r="I95" s="141">
        <f t="shared" si="5"/>
        <v>44029</v>
      </c>
      <c r="J95" s="141">
        <f>IFERROR(IF(VLOOKUP($D95,Hoja2!$A$2:$F$6,4)=1,I95+7,IF(WEEKDAY(I95)=3,I95+2,I95+5)),"")</f>
        <v>44036</v>
      </c>
      <c r="K95" s="141">
        <f>IFERROR(IF(VLOOKUP($D95,Hoja2!$A$2:$F$6,4)=1,J95+7,IF(WEEKDAY(J95)=3,J95+2,J95+5)),"")</f>
        <v>44043</v>
      </c>
      <c r="L95" s="141">
        <f>IFERROR(IF(VLOOKUP($D95,Hoja2!$A$2:$F$6,4)=1,K95+7,IF(WEEKDAY(K95)=3,K95+2,K95+5)),"")</f>
        <v>44050</v>
      </c>
      <c r="M95" s="141"/>
      <c r="N95" s="141"/>
      <c r="O95" s="141"/>
      <c r="P95" s="141"/>
      <c r="Q95" s="140">
        <v>18000</v>
      </c>
    </row>
    <row r="96" spans="1:17" x14ac:dyDescent="0.35">
      <c r="A96" s="1">
        <v>94</v>
      </c>
      <c r="B96" s="143" t="s">
        <v>15</v>
      </c>
      <c r="C96" s="144"/>
      <c r="D96" s="145" t="s">
        <v>44</v>
      </c>
      <c r="E96" s="144" t="s">
        <v>48</v>
      </c>
      <c r="F96" s="144"/>
      <c r="G96" s="144"/>
      <c r="H96" s="144" t="str">
        <f t="shared" si="4"/>
        <v/>
      </c>
      <c r="I96" s="147"/>
      <c r="J96" s="147"/>
      <c r="K96" s="147"/>
      <c r="L96" s="147"/>
      <c r="M96" s="147"/>
      <c r="N96" s="147"/>
      <c r="O96" s="147"/>
      <c r="P96" s="147"/>
      <c r="Q96" s="146">
        <v>0</v>
      </c>
    </row>
    <row r="97" spans="1:17" x14ac:dyDescent="0.35">
      <c r="A97" s="1">
        <v>95</v>
      </c>
      <c r="B97" s="143" t="s">
        <v>29</v>
      </c>
      <c r="C97" s="144"/>
      <c r="D97" s="145" t="s">
        <v>44</v>
      </c>
      <c r="E97" s="144" t="s">
        <v>48</v>
      </c>
      <c r="F97" s="144"/>
      <c r="G97" s="144"/>
      <c r="H97" s="144" t="str">
        <f t="shared" si="4"/>
        <v/>
      </c>
      <c r="I97" s="147"/>
      <c r="J97" s="147"/>
      <c r="K97" s="147"/>
      <c r="L97" s="147"/>
      <c r="M97" s="147"/>
      <c r="N97" s="147"/>
      <c r="O97" s="147"/>
      <c r="P97" s="147"/>
      <c r="Q97" s="146">
        <v>0</v>
      </c>
    </row>
    <row r="98" spans="1:17" x14ac:dyDescent="0.35">
      <c r="A98" s="1">
        <v>96</v>
      </c>
      <c r="B98" s="19" t="s">
        <v>6</v>
      </c>
      <c r="C98" s="124"/>
      <c r="D98" s="123" t="s">
        <v>19</v>
      </c>
      <c r="E98" s="124" t="s">
        <v>173</v>
      </c>
      <c r="F98" s="124"/>
      <c r="G98" s="125">
        <v>44033</v>
      </c>
      <c r="H98" s="125">
        <f t="shared" si="4"/>
        <v>44054</v>
      </c>
      <c r="I98" s="125">
        <f t="shared" ref="I98:I129" si="6">IF(Q98=0,"",G98)</f>
        <v>44033</v>
      </c>
      <c r="J98" s="125">
        <f>IFERROR(IF(VLOOKUP($D98,Hoja2!$A$2:$F$6,4)=1,I98+7,IF(WEEKDAY(I98)=3,I98+2,I98+5)),"")</f>
        <v>44040</v>
      </c>
      <c r="K98" s="125">
        <f>IFERROR(IF(VLOOKUP($D98,Hoja2!$A$2:$F$6,4)=1,J98+7,IF(WEEKDAY(J98)=3,J98+2,J98+5)),"")</f>
        <v>44047</v>
      </c>
      <c r="L98" s="125">
        <f>IFERROR(IF(VLOOKUP($D98,Hoja2!$A$2:$F$6,4)=1,K98+7,IF(WEEKDAY(K98)=3,K98+2,K98+5)),"")</f>
        <v>44054</v>
      </c>
      <c r="M98" s="125"/>
      <c r="N98" s="125"/>
      <c r="O98" s="125"/>
      <c r="P98" s="125"/>
      <c r="Q98" s="126">
        <v>18000</v>
      </c>
    </row>
    <row r="99" spans="1:17" x14ac:dyDescent="0.35">
      <c r="A99" s="1">
        <v>97</v>
      </c>
      <c r="B99" s="19" t="s">
        <v>14</v>
      </c>
      <c r="C99" s="124"/>
      <c r="D99" s="123" t="s">
        <v>19</v>
      </c>
      <c r="E99" s="124" t="s">
        <v>173</v>
      </c>
      <c r="F99" s="124"/>
      <c r="G99" s="125">
        <v>44034</v>
      </c>
      <c r="H99" s="125">
        <f t="shared" ref="H99:H130" si="7">IF(MAX(I99:P99)=0,"",MAX(I99:P99))</f>
        <v>44055</v>
      </c>
      <c r="I99" s="125">
        <f t="shared" si="6"/>
        <v>44034</v>
      </c>
      <c r="J99" s="125">
        <f>IFERROR(IF(VLOOKUP($D99,Hoja2!$A$2:$F$6,4)=1,I99+7,IF(WEEKDAY(I99)=3,I99+2,I99+5)),"")</f>
        <v>44041</v>
      </c>
      <c r="K99" s="125">
        <f>IFERROR(IF(VLOOKUP($D99,Hoja2!$A$2:$F$6,4)=1,J99+7,IF(WEEKDAY(J99)=3,J99+2,J99+5)),"")</f>
        <v>44048</v>
      </c>
      <c r="L99" s="125">
        <f>IFERROR(IF(VLOOKUP($D99,Hoja2!$A$2:$F$6,4)=1,K99+7,IF(WEEKDAY(K99)=3,K99+2,K99+5)),"")</f>
        <v>44055</v>
      </c>
      <c r="M99" s="125"/>
      <c r="N99" s="125"/>
      <c r="O99" s="125"/>
      <c r="P99" s="125"/>
      <c r="Q99" s="126">
        <v>18000</v>
      </c>
    </row>
    <row r="100" spans="1:17" x14ac:dyDescent="0.35">
      <c r="A100" s="1">
        <v>98</v>
      </c>
      <c r="B100" s="19" t="s">
        <v>2</v>
      </c>
      <c r="C100" s="124"/>
      <c r="D100" s="123" t="s">
        <v>19</v>
      </c>
      <c r="E100" s="124" t="s">
        <v>173</v>
      </c>
      <c r="F100" s="124"/>
      <c r="G100" s="125">
        <v>44035</v>
      </c>
      <c r="H100" s="125">
        <f t="shared" si="7"/>
        <v>44056</v>
      </c>
      <c r="I100" s="125">
        <f t="shared" si="6"/>
        <v>44035</v>
      </c>
      <c r="J100" s="125">
        <f>IFERROR(IF(VLOOKUP($D100,Hoja2!$A$2:$F$6,4)=1,I100+7,IF(WEEKDAY(I100)=3,I100+2,I100+5)),"")</f>
        <v>44042</v>
      </c>
      <c r="K100" s="125">
        <f>IFERROR(IF(VLOOKUP($D100,Hoja2!$A$2:$F$6,4)=1,J100+7,IF(WEEKDAY(J100)=3,J100+2,J100+5)),"")</f>
        <v>44049</v>
      </c>
      <c r="L100" s="125">
        <f>IFERROR(IF(VLOOKUP($D100,Hoja2!$A$2:$F$6,4)=1,K100+7,IF(WEEKDAY(K100)=3,K100+2,K100+5)),"")</f>
        <v>44056</v>
      </c>
      <c r="M100" s="125"/>
      <c r="N100" s="125"/>
      <c r="O100" s="125"/>
      <c r="P100" s="125"/>
      <c r="Q100" s="126">
        <v>25000</v>
      </c>
    </row>
    <row r="101" spans="1:17" x14ac:dyDescent="0.35">
      <c r="A101" s="1">
        <v>99</v>
      </c>
      <c r="B101" s="19" t="s">
        <v>7</v>
      </c>
      <c r="C101" s="22"/>
      <c r="D101" s="21" t="s">
        <v>19</v>
      </c>
      <c r="E101" s="124" t="s">
        <v>173</v>
      </c>
      <c r="F101" s="22"/>
      <c r="G101" s="125">
        <v>44036</v>
      </c>
      <c r="H101" s="125">
        <f t="shared" si="7"/>
        <v>44057</v>
      </c>
      <c r="I101" s="23">
        <f t="shared" si="6"/>
        <v>44036</v>
      </c>
      <c r="J101" s="23">
        <f>IFERROR(IF(VLOOKUP($D101,Hoja2!$A$2:$F$6,4)=1,I101+7,IF(WEEKDAY(I101)=3,I101+2,I101+5)),"")</f>
        <v>44043</v>
      </c>
      <c r="K101" s="23">
        <f>IFERROR(IF(VLOOKUP($D101,Hoja2!$A$2:$F$6,4)=1,J101+7,IF(WEEKDAY(J101)=3,J101+2,J101+5)),"")</f>
        <v>44050</v>
      </c>
      <c r="L101" s="23">
        <f>IFERROR(IF(VLOOKUP($D101,Hoja2!$A$2:$F$6,4)=1,K101+7,IF(WEEKDAY(K101)=3,K101+2,K101+5)),"")</f>
        <v>44057</v>
      </c>
      <c r="M101" s="23"/>
      <c r="N101" s="23"/>
      <c r="O101" s="23"/>
      <c r="P101" s="125"/>
      <c r="Q101" s="24">
        <v>18000</v>
      </c>
    </row>
    <row r="102" spans="1:17" x14ac:dyDescent="0.35">
      <c r="A102" s="1">
        <v>100</v>
      </c>
      <c r="B102" s="19" t="s">
        <v>1</v>
      </c>
      <c r="C102" s="22"/>
      <c r="D102" s="21" t="s">
        <v>19</v>
      </c>
      <c r="E102" s="124" t="s">
        <v>173</v>
      </c>
      <c r="F102" s="22"/>
      <c r="G102" s="125">
        <v>44037</v>
      </c>
      <c r="H102" s="125">
        <f t="shared" si="7"/>
        <v>44058</v>
      </c>
      <c r="I102" s="23">
        <f t="shared" si="6"/>
        <v>44037</v>
      </c>
      <c r="J102" s="23">
        <f>IFERROR(IF(VLOOKUP($D102,Hoja2!$A$2:$F$6,4)=1,I102+7,IF(WEEKDAY(I102)=3,I102+2,I102+5)),"")</f>
        <v>44044</v>
      </c>
      <c r="K102" s="23">
        <f>IFERROR(IF(VLOOKUP($D102,Hoja2!$A$2:$F$6,4)=1,J102+7,IF(WEEKDAY(J102)=3,J102+2,J102+5)),"")</f>
        <v>44051</v>
      </c>
      <c r="L102" s="23">
        <f>IFERROR(IF(VLOOKUP($D102,Hoja2!$A$2:$F$6,4)=1,K102+7,IF(WEEKDAY(K102)=3,K102+2,K102+5)),"")</f>
        <v>44058</v>
      </c>
      <c r="M102" s="23"/>
      <c r="N102" s="23"/>
      <c r="O102" s="23"/>
      <c r="P102" s="125"/>
      <c r="Q102" s="24">
        <v>18000</v>
      </c>
    </row>
    <row r="103" spans="1:17" x14ac:dyDescent="0.35">
      <c r="A103" s="1">
        <v>101</v>
      </c>
      <c r="B103" s="19" t="s">
        <v>17</v>
      </c>
      <c r="C103" s="22"/>
      <c r="D103" s="21" t="s">
        <v>19</v>
      </c>
      <c r="E103" s="124" t="s">
        <v>173</v>
      </c>
      <c r="F103" s="22"/>
      <c r="G103" s="125">
        <v>44038</v>
      </c>
      <c r="H103" s="125" t="str">
        <f t="shared" si="7"/>
        <v/>
      </c>
      <c r="I103" s="23" t="str">
        <f t="shared" si="6"/>
        <v/>
      </c>
      <c r="J103" s="23" t="str">
        <f>IFERROR(IF(VLOOKUP($D103,Hoja2!$A$2:$F$6,4)=1,I103+7,IF(WEEKDAY(I103)=3,I103+2,I103+5)),"")</f>
        <v/>
      </c>
      <c r="K103" s="23" t="str">
        <f>IFERROR(IF(VLOOKUP($D103,Hoja2!$A$2:$F$6,4)=1,J103+7,IF(WEEKDAY(J103)=3,J103+2,J103+5)),"")</f>
        <v/>
      </c>
      <c r="L103" s="23" t="str">
        <f>IFERROR(IF(VLOOKUP($D103,Hoja2!$A$2:$F$6,4)=1,K103+7,IF(WEEKDAY(K103)=3,K103+2,K103+5)),"")</f>
        <v/>
      </c>
      <c r="M103" s="23"/>
      <c r="N103" s="23"/>
      <c r="O103" s="23"/>
      <c r="P103" s="125"/>
      <c r="Q103" s="86">
        <v>0</v>
      </c>
    </row>
    <row r="104" spans="1:17" x14ac:dyDescent="0.35">
      <c r="A104" s="1">
        <v>102</v>
      </c>
      <c r="B104" s="19" t="s">
        <v>62</v>
      </c>
      <c r="C104" s="22"/>
      <c r="D104" s="21" t="s">
        <v>19</v>
      </c>
      <c r="E104" s="124" t="s">
        <v>173</v>
      </c>
      <c r="F104" s="22"/>
      <c r="G104" s="125">
        <v>44027</v>
      </c>
      <c r="H104" s="125">
        <f t="shared" si="7"/>
        <v>44048</v>
      </c>
      <c r="I104" s="23">
        <f t="shared" si="6"/>
        <v>44027</v>
      </c>
      <c r="J104" s="23">
        <f>IFERROR(IF(VLOOKUP($D104,Hoja2!$A$2:$F$6,4)=1,I104+7,IF(WEEKDAY(I104)=3,I104+2,I104+5)),"")</f>
        <v>44034</v>
      </c>
      <c r="K104" s="23">
        <f>IFERROR(IF(VLOOKUP($D104,Hoja2!$A$2:$F$6,4)=1,J104+7,IF(WEEKDAY(J104)=3,J104+2,J104+5)),"")</f>
        <v>44041</v>
      </c>
      <c r="L104" s="23">
        <f>IFERROR(IF(VLOOKUP($D104,Hoja2!$A$2:$F$6,4)=1,K104+7,IF(WEEKDAY(K104)=3,K104+2,K104+5)),"")</f>
        <v>44048</v>
      </c>
      <c r="M104" s="23"/>
      <c r="N104" s="23"/>
      <c r="O104" s="23"/>
      <c r="P104" s="125"/>
      <c r="Q104" s="24">
        <v>18000</v>
      </c>
    </row>
    <row r="105" spans="1:17" x14ac:dyDescent="0.35">
      <c r="A105" s="1">
        <v>103</v>
      </c>
      <c r="B105" s="19" t="s">
        <v>115</v>
      </c>
      <c r="C105" s="124"/>
      <c r="D105" s="123" t="s">
        <v>19</v>
      </c>
      <c r="E105" s="124" t="s">
        <v>173</v>
      </c>
      <c r="F105" s="124"/>
      <c r="G105" s="125">
        <v>44041</v>
      </c>
      <c r="H105" s="125">
        <f t="shared" si="7"/>
        <v>44062</v>
      </c>
      <c r="I105" s="125">
        <f t="shared" si="6"/>
        <v>44041</v>
      </c>
      <c r="J105" s="125">
        <f>IFERROR(IF(VLOOKUP($D105,Hoja2!$A$2:$F$6,4)=1,I105+7,IF(WEEKDAY(I105)=3,I105+2,I105+5)),"")</f>
        <v>44048</v>
      </c>
      <c r="K105" s="125">
        <f>IFERROR(IF(VLOOKUP($D105,Hoja2!$A$2:$F$6,4)=1,J105+7,IF(WEEKDAY(J105)=3,J105+2,J105+5)),"")</f>
        <v>44055</v>
      </c>
      <c r="L105" s="125">
        <f>IFERROR(IF(VLOOKUP($D105,Hoja2!$A$2:$F$6,4)=1,K105+7,IF(WEEKDAY(K105)=3,K105+2,K105+5)),"")</f>
        <v>44062</v>
      </c>
      <c r="M105" s="125"/>
      <c r="N105" s="125"/>
      <c r="O105" s="125"/>
      <c r="P105" s="125"/>
      <c r="Q105" s="126">
        <v>18000</v>
      </c>
    </row>
    <row r="106" spans="1:17" x14ac:dyDescent="0.35">
      <c r="A106" s="1">
        <v>104</v>
      </c>
      <c r="B106" s="19" t="s">
        <v>117</v>
      </c>
      <c r="C106" s="124"/>
      <c r="D106" s="123" t="s">
        <v>19</v>
      </c>
      <c r="E106" s="124" t="s">
        <v>173</v>
      </c>
      <c r="F106" s="124"/>
      <c r="G106" s="125">
        <v>44041</v>
      </c>
      <c r="H106" s="125">
        <f t="shared" si="7"/>
        <v>44062</v>
      </c>
      <c r="I106" s="125">
        <f t="shared" si="6"/>
        <v>44041</v>
      </c>
      <c r="J106" s="125">
        <f>IFERROR(IF(VLOOKUP($D106,Hoja2!$A$2:$F$6,4)=1,I106+7,IF(WEEKDAY(I106)=3,I106+2,I106+5)),"")</f>
        <v>44048</v>
      </c>
      <c r="K106" s="125">
        <f>IFERROR(IF(VLOOKUP($D106,Hoja2!$A$2:$F$6,4)=1,J106+7,IF(WEEKDAY(J106)=3,J106+2,J106+5)),"")</f>
        <v>44055</v>
      </c>
      <c r="L106" s="125">
        <f>IFERROR(IF(VLOOKUP($D106,Hoja2!$A$2:$F$6,4)=1,K106+7,IF(WEEKDAY(K106)=3,K106+2,K106+5)),"")</f>
        <v>44062</v>
      </c>
      <c r="M106" s="125"/>
      <c r="N106" s="125"/>
      <c r="O106" s="125"/>
      <c r="P106" s="125"/>
      <c r="Q106" s="126">
        <v>18000</v>
      </c>
    </row>
    <row r="107" spans="1:17" x14ac:dyDescent="0.35">
      <c r="A107" s="1">
        <v>105</v>
      </c>
      <c r="B107" s="19" t="s">
        <v>175</v>
      </c>
      <c r="C107" s="22"/>
      <c r="D107" s="21" t="s">
        <v>19</v>
      </c>
      <c r="E107" s="124" t="s">
        <v>173</v>
      </c>
      <c r="F107" s="22"/>
      <c r="G107" s="23">
        <v>44048</v>
      </c>
      <c r="H107" s="23">
        <f t="shared" si="7"/>
        <v>44069</v>
      </c>
      <c r="I107" s="23">
        <f t="shared" si="6"/>
        <v>44048</v>
      </c>
      <c r="J107" s="23">
        <f>IFERROR(IF(VLOOKUP($D107,Hoja2!$A$2:$F$6,4)=1,I107+7,IF(WEEKDAY(I107)=3,I107+2,I107+5)),"")</f>
        <v>44055</v>
      </c>
      <c r="K107" s="23">
        <f>IFERROR(IF(VLOOKUP($D107,Hoja2!$A$2:$F$6,4)=1,J107+7,IF(WEEKDAY(J107)=3,J107+2,J107+5)),"")</f>
        <v>44062</v>
      </c>
      <c r="L107" s="23">
        <f>IFERROR(IF(VLOOKUP($D107,Hoja2!$A$2:$F$6,4)=1,K107+7,IF(WEEKDAY(K107)=3,K107+2,K107+5)),"")</f>
        <v>44069</v>
      </c>
      <c r="M107" s="23"/>
      <c r="N107" s="23"/>
      <c r="O107" s="23"/>
      <c r="P107" s="23"/>
      <c r="Q107" s="24">
        <v>11000</v>
      </c>
    </row>
    <row r="108" spans="1:17" x14ac:dyDescent="0.35">
      <c r="A108" s="1">
        <v>106</v>
      </c>
      <c r="B108" s="19" t="s">
        <v>176</v>
      </c>
      <c r="C108" s="22"/>
      <c r="D108" s="21" t="s">
        <v>19</v>
      </c>
      <c r="E108" s="124" t="s">
        <v>173</v>
      </c>
      <c r="F108" s="22"/>
      <c r="G108" s="23">
        <v>44048</v>
      </c>
      <c r="H108" s="23">
        <f t="shared" si="7"/>
        <v>44069</v>
      </c>
      <c r="I108" s="23">
        <f t="shared" si="6"/>
        <v>44048</v>
      </c>
      <c r="J108" s="23">
        <f>IFERROR(IF(VLOOKUP($D108,Hoja2!$A$2:$F$6,4)=1,I108+7,IF(WEEKDAY(I108)=3,I108+2,I108+5)),"")</f>
        <v>44055</v>
      </c>
      <c r="K108" s="23">
        <f>IFERROR(IF(VLOOKUP($D108,Hoja2!$A$2:$F$6,4)=1,J108+7,IF(WEEKDAY(J108)=3,J108+2,J108+5)),"")</f>
        <v>44062</v>
      </c>
      <c r="L108" s="23">
        <f>IFERROR(IF(VLOOKUP($D108,Hoja2!$A$2:$F$6,4)=1,K108+7,IF(WEEKDAY(K108)=3,K108+2,K108+5)),"")</f>
        <v>44069</v>
      </c>
      <c r="M108" s="23"/>
      <c r="N108" s="23"/>
      <c r="O108" s="23"/>
      <c r="P108" s="23"/>
      <c r="Q108" s="24">
        <v>11000</v>
      </c>
    </row>
    <row r="109" spans="1:17" x14ac:dyDescent="0.35">
      <c r="A109" s="1">
        <v>107</v>
      </c>
      <c r="B109" s="87" t="s">
        <v>16</v>
      </c>
      <c r="C109" s="88"/>
      <c r="D109" s="27" t="s">
        <v>20</v>
      </c>
      <c r="E109" s="90" t="s">
        <v>173</v>
      </c>
      <c r="F109" s="90"/>
      <c r="G109" s="91">
        <v>44012</v>
      </c>
      <c r="H109" s="91">
        <f t="shared" si="7"/>
        <v>44035</v>
      </c>
      <c r="I109" s="91">
        <f t="shared" si="6"/>
        <v>44012</v>
      </c>
      <c r="J109" s="91">
        <f>IFERROR(IF(VLOOKUP($D109,Hoja2!$A$2:$F$6,4)=1,I109+7,IF(WEEKDAY(I109)=3,I109+2,I109+5)),"")</f>
        <v>44014</v>
      </c>
      <c r="K109" s="91">
        <f>IFERROR(IF(VLOOKUP($D109,Hoja2!$A$2:$F$6,4)=1,J109+7,IF(WEEKDAY(J109)=3,J109+2,J109+5)),"")</f>
        <v>44019</v>
      </c>
      <c r="L109" s="91">
        <f>IFERROR(IF(VLOOKUP($D109,Hoja2!$A$2:$F$6,4)=1,K109+7,IF(WEEKDAY(K109)=3,K109+2,K109+5)),"")</f>
        <v>44021</v>
      </c>
      <c r="M109" s="91">
        <f>IFERROR(IF(VLOOKUP($D109,Hoja2!$A$2:$F$6,4)=1,L109+7,IF(WEEKDAY(L109)=3,L109+2,L109+5)),"")</f>
        <v>44026</v>
      </c>
      <c r="N109" s="91">
        <f>IFERROR(IF(VLOOKUP($D109,Hoja2!$A$2:$F$6,4)=1,M109+7,IF(WEEKDAY(M109)=3,M109+2,M109+5)),"")</f>
        <v>44028</v>
      </c>
      <c r="O109" s="91">
        <f>IFERROR(IF(VLOOKUP($D109,Hoja2!$A$2:$F$6,4)=1,N109+7,IF(WEEKDAY(N109)=3,N109+2,N109+5)),"")</f>
        <v>44033</v>
      </c>
      <c r="P109" s="152">
        <f>IFERROR(IF(VLOOKUP($D109,Hoja2!$A$2:$F$6,4)=1,O109+7,IF(WEEKDAY(O109)=3,O109+2,O109+5)),"")</f>
        <v>44035</v>
      </c>
      <c r="Q109" s="92">
        <v>25000</v>
      </c>
    </row>
    <row r="110" spans="1:17" x14ac:dyDescent="0.35">
      <c r="A110" s="1">
        <v>108</v>
      </c>
      <c r="B110" s="93" t="s">
        <v>9</v>
      </c>
      <c r="C110" s="104"/>
      <c r="D110" s="105" t="s">
        <v>20</v>
      </c>
      <c r="E110" s="115" t="s">
        <v>173</v>
      </c>
      <c r="F110" s="115"/>
      <c r="G110" s="107">
        <v>44040</v>
      </c>
      <c r="H110" s="107" t="str">
        <f t="shared" si="7"/>
        <v/>
      </c>
      <c r="I110" s="107" t="str">
        <f t="shared" si="6"/>
        <v/>
      </c>
      <c r="J110" s="107" t="str">
        <f>IFERROR(IF(VLOOKUP($D110,Hoja2!$A$2:$F$6,4)=1,I110+7,IF(WEEKDAY(I110)=3,I110+2,I110+5)),"")</f>
        <v/>
      </c>
      <c r="K110" s="107" t="str">
        <f>IFERROR(IF(VLOOKUP($D110,Hoja2!$A$2:$F$6,4)=1,J110+7,IF(WEEKDAY(J110)=3,J110+2,J110+5)),"")</f>
        <v/>
      </c>
      <c r="L110" s="107" t="str">
        <f>IFERROR(IF(VLOOKUP($D110,Hoja2!$A$2:$F$6,4)=1,K110+7,IF(WEEKDAY(K110)=3,K110+2,K110+5)),"")</f>
        <v/>
      </c>
      <c r="M110" s="107" t="str">
        <f>IFERROR(IF(VLOOKUP($D110,Hoja2!$A$2:$F$6,4)=1,L110+7,IF(WEEKDAY(L110)=3,L110+2,L110+5)),"")</f>
        <v/>
      </c>
      <c r="N110" s="107" t="str">
        <f>IFERROR(IF(VLOOKUP($D110,Hoja2!$A$2:$F$6,4)=1,M110+7,IF(WEEKDAY(M110)=3,M110+2,M110+5)),"")</f>
        <v/>
      </c>
      <c r="O110" s="107" t="str">
        <f>IFERROR(IF(VLOOKUP($D110,Hoja2!$A$2:$F$6,4)=1,N110+7,IF(WEEKDAY(N110)=3,N110+2,N110+5)),"")</f>
        <v/>
      </c>
      <c r="P110" s="153" t="str">
        <f>IFERROR(IF(VLOOKUP($D110,Hoja2!$A$2:$F$6,4)=1,O110+7,IF(WEEKDAY(O110)=3,O110+2,O110+5)),"")</f>
        <v/>
      </c>
      <c r="Q110" s="108">
        <v>0</v>
      </c>
    </row>
    <row r="111" spans="1:17" x14ac:dyDescent="0.35">
      <c r="A111" s="1">
        <v>109</v>
      </c>
      <c r="B111" s="93" t="s">
        <v>10</v>
      </c>
      <c r="C111" s="104"/>
      <c r="D111" s="105" t="s">
        <v>20</v>
      </c>
      <c r="E111" s="115" t="s">
        <v>173</v>
      </c>
      <c r="F111" s="115"/>
      <c r="G111" s="107">
        <v>44040</v>
      </c>
      <c r="H111" s="107">
        <f t="shared" si="7"/>
        <v>44063</v>
      </c>
      <c r="I111" s="107">
        <f t="shared" si="6"/>
        <v>44040</v>
      </c>
      <c r="J111" s="107">
        <f>IFERROR(IF(VLOOKUP($D111,Hoja2!$A$2:$F$6,4)=1,I111+7,IF(WEEKDAY(I111)=3,I111+2,I111+5)),"")</f>
        <v>44042</v>
      </c>
      <c r="K111" s="107">
        <f>IFERROR(IF(VLOOKUP($D111,Hoja2!$A$2:$F$6,4)=1,J111+7,IF(WEEKDAY(J111)=3,J111+2,J111+5)),"")</f>
        <v>44047</v>
      </c>
      <c r="L111" s="107">
        <f>IFERROR(IF(VLOOKUP($D111,Hoja2!$A$2:$F$6,4)=1,K111+7,IF(WEEKDAY(K111)=3,K111+2,K111+5)),"")</f>
        <v>44049</v>
      </c>
      <c r="M111" s="107">
        <f>IFERROR(IF(VLOOKUP($D111,Hoja2!$A$2:$F$6,4)=1,L111+7,IF(WEEKDAY(L111)=3,L111+2,L111+5)),"")</f>
        <v>44054</v>
      </c>
      <c r="N111" s="107">
        <f>IFERROR(IF(VLOOKUP($D111,Hoja2!$A$2:$F$6,4)=1,M111+7,IF(WEEKDAY(M111)=3,M111+2,M111+5)),"")</f>
        <v>44056</v>
      </c>
      <c r="O111" s="107">
        <f>IFERROR(IF(VLOOKUP($D111,Hoja2!$A$2:$F$6,4)=1,N111+7,IF(WEEKDAY(N111)=3,N111+2,N111+5)),"")</f>
        <v>44061</v>
      </c>
      <c r="P111" s="153">
        <f>IFERROR(IF(VLOOKUP($D111,Hoja2!$A$2:$F$6,4)=1,O111+7,IF(WEEKDAY(O111)=3,O111+2,O111+5)),"")</f>
        <v>44063</v>
      </c>
      <c r="Q111" s="108">
        <v>25000</v>
      </c>
    </row>
    <row r="112" spans="1:17" x14ac:dyDescent="0.35">
      <c r="A112" s="1">
        <v>110</v>
      </c>
      <c r="B112" s="93" t="s">
        <v>8</v>
      </c>
      <c r="C112" s="104"/>
      <c r="D112" s="105" t="s">
        <v>20</v>
      </c>
      <c r="E112" s="115" t="s">
        <v>173</v>
      </c>
      <c r="F112" s="115"/>
      <c r="G112" s="107">
        <v>44040</v>
      </c>
      <c r="H112" s="107">
        <f t="shared" si="7"/>
        <v>44063</v>
      </c>
      <c r="I112" s="107">
        <f t="shared" si="6"/>
        <v>44040</v>
      </c>
      <c r="J112" s="107">
        <f>IFERROR(IF(VLOOKUP($D112,Hoja2!$A$2:$F$6,4)=1,I112+7,IF(WEEKDAY(I112)=3,I112+2,I112+5)),"")</f>
        <v>44042</v>
      </c>
      <c r="K112" s="107">
        <f>IFERROR(IF(VLOOKUP($D112,Hoja2!$A$2:$F$6,4)=1,J112+7,IF(WEEKDAY(J112)=3,J112+2,J112+5)),"")</f>
        <v>44047</v>
      </c>
      <c r="L112" s="107">
        <f>IFERROR(IF(VLOOKUP($D112,Hoja2!$A$2:$F$6,4)=1,K112+7,IF(WEEKDAY(K112)=3,K112+2,K112+5)),"")</f>
        <v>44049</v>
      </c>
      <c r="M112" s="107">
        <f>IFERROR(IF(VLOOKUP($D112,Hoja2!$A$2:$F$6,4)=1,L112+7,IF(WEEKDAY(L112)=3,L112+2,L112+5)),"")</f>
        <v>44054</v>
      </c>
      <c r="N112" s="107">
        <f>IFERROR(IF(VLOOKUP($D112,Hoja2!$A$2:$F$6,4)=1,M112+7,IF(WEEKDAY(M112)=3,M112+2,M112+5)),"")</f>
        <v>44056</v>
      </c>
      <c r="O112" s="107">
        <f>IFERROR(IF(VLOOKUP($D112,Hoja2!$A$2:$F$6,4)=1,N112+7,IF(WEEKDAY(N112)=3,N112+2,N112+5)),"")</f>
        <v>44061</v>
      </c>
      <c r="P112" s="153">
        <f>IFERROR(IF(VLOOKUP($D112,Hoja2!$A$2:$F$6,4)=1,O112+7,IF(WEEKDAY(O112)=3,O112+2,O112+5)),"")</f>
        <v>44063</v>
      </c>
      <c r="Q112" s="108">
        <v>25000</v>
      </c>
    </row>
    <row r="113" spans="1:17" x14ac:dyDescent="0.35">
      <c r="A113" s="1">
        <v>111</v>
      </c>
      <c r="B113" s="93" t="s">
        <v>71</v>
      </c>
      <c r="C113" s="104"/>
      <c r="D113" s="105" t="s">
        <v>20</v>
      </c>
      <c r="E113" s="115" t="s">
        <v>173</v>
      </c>
      <c r="F113" s="115"/>
      <c r="G113" s="107">
        <v>44040</v>
      </c>
      <c r="H113" s="107">
        <f t="shared" si="7"/>
        <v>44063</v>
      </c>
      <c r="I113" s="107">
        <f t="shared" si="6"/>
        <v>44040</v>
      </c>
      <c r="J113" s="107">
        <f>IFERROR(IF(VLOOKUP($D113,Hoja2!$A$2:$F$6,4)=1,I113+7,IF(WEEKDAY(I113)=3,I113+2,I113+5)),"")</f>
        <v>44042</v>
      </c>
      <c r="K113" s="107">
        <f>IFERROR(IF(VLOOKUP($D113,Hoja2!$A$2:$F$6,4)=1,J113+7,IF(WEEKDAY(J113)=3,J113+2,J113+5)),"")</f>
        <v>44047</v>
      </c>
      <c r="L113" s="107">
        <f>IFERROR(IF(VLOOKUP($D113,Hoja2!$A$2:$F$6,4)=1,K113+7,IF(WEEKDAY(K113)=3,K113+2,K113+5)),"")</f>
        <v>44049</v>
      </c>
      <c r="M113" s="107">
        <f>IFERROR(IF(VLOOKUP($D113,Hoja2!$A$2:$F$6,4)=1,L113+7,IF(WEEKDAY(L113)=3,L113+2,L113+5)),"")</f>
        <v>44054</v>
      </c>
      <c r="N113" s="107">
        <f>IFERROR(IF(VLOOKUP($D113,Hoja2!$A$2:$F$6,4)=1,M113+7,IF(WEEKDAY(M113)=3,M113+2,M113+5)),"")</f>
        <v>44056</v>
      </c>
      <c r="O113" s="107">
        <f>IFERROR(IF(VLOOKUP($D113,Hoja2!$A$2:$F$6,4)=1,N113+7,IF(WEEKDAY(N113)=3,N113+2,N113+5)),"")</f>
        <v>44061</v>
      </c>
      <c r="P113" s="153">
        <f>IFERROR(IF(VLOOKUP($D113,Hoja2!$A$2:$F$6,4)=1,O113+7,IF(WEEKDAY(O113)=3,O113+2,O113+5)),"")</f>
        <v>44063</v>
      </c>
      <c r="Q113" s="108">
        <v>25000</v>
      </c>
    </row>
    <row r="114" spans="1:17" x14ac:dyDescent="0.35">
      <c r="A114" s="1">
        <v>112</v>
      </c>
      <c r="B114" s="93" t="s">
        <v>36</v>
      </c>
      <c r="C114" s="104"/>
      <c r="D114" s="105" t="s">
        <v>20</v>
      </c>
      <c r="E114" s="106" t="s">
        <v>173</v>
      </c>
      <c r="F114" s="104"/>
      <c r="G114" s="107">
        <v>44040</v>
      </c>
      <c r="H114" s="107">
        <f t="shared" si="7"/>
        <v>44063</v>
      </c>
      <c r="I114" s="107">
        <f t="shared" si="6"/>
        <v>44040</v>
      </c>
      <c r="J114" s="107">
        <f>IFERROR(IF(VLOOKUP($D114,Hoja2!$A$2:$F$6,4)=1,I114+7,IF(WEEKDAY(I114)=3,I114+2,I114+5)),"")</f>
        <v>44042</v>
      </c>
      <c r="K114" s="107">
        <f>IFERROR(IF(VLOOKUP($D114,Hoja2!$A$2:$F$6,4)=1,J114+7,IF(WEEKDAY(J114)=3,J114+2,J114+5)),"")</f>
        <v>44047</v>
      </c>
      <c r="L114" s="107">
        <f>IFERROR(IF(VLOOKUP($D114,Hoja2!$A$2:$F$6,4)=1,K114+7,IF(WEEKDAY(K114)=3,K114+2,K114+5)),"")</f>
        <v>44049</v>
      </c>
      <c r="M114" s="107">
        <f>IFERROR(IF(VLOOKUP($D114,Hoja2!$A$2:$F$6,4)=1,L114+7,IF(WEEKDAY(L114)=3,L114+2,L114+5)),"")</f>
        <v>44054</v>
      </c>
      <c r="N114" s="107">
        <f>IFERROR(IF(VLOOKUP($D114,Hoja2!$A$2:$F$6,4)=1,M114+7,IF(WEEKDAY(M114)=3,M114+2,M114+5)),"")</f>
        <v>44056</v>
      </c>
      <c r="O114" s="107">
        <f>IFERROR(IF(VLOOKUP($D114,Hoja2!$A$2:$F$6,4)=1,N114+7,IF(WEEKDAY(N114)=3,N114+2,N114+5)),"")</f>
        <v>44061</v>
      </c>
      <c r="P114" s="153">
        <f>IFERROR(IF(VLOOKUP($D114,Hoja2!$A$2:$F$6,4)=1,O114+7,IF(WEEKDAY(O114)=3,O114+2,O114+5)),"")</f>
        <v>44063</v>
      </c>
      <c r="Q114" s="108">
        <v>25000</v>
      </c>
    </row>
    <row r="115" spans="1:17" x14ac:dyDescent="0.35">
      <c r="A115" s="1">
        <v>113</v>
      </c>
      <c r="B115" s="93" t="s">
        <v>57</v>
      </c>
      <c r="C115" s="104"/>
      <c r="D115" s="105" t="s">
        <v>20</v>
      </c>
      <c r="E115" s="106" t="s">
        <v>173</v>
      </c>
      <c r="F115" s="104"/>
      <c r="G115" s="107">
        <v>44044</v>
      </c>
      <c r="H115" s="107">
        <f t="shared" si="7"/>
        <v>44070</v>
      </c>
      <c r="I115" s="107">
        <f t="shared" si="6"/>
        <v>44044</v>
      </c>
      <c r="J115" s="107">
        <f>IFERROR(IF(VLOOKUP($D115,Hoja2!$A$2:$F$6,4)=1,I115+7,IF(WEEKDAY(I115)=3,I115+2,I115+5)),"")</f>
        <v>44049</v>
      </c>
      <c r="K115" s="107">
        <f>IFERROR(IF(VLOOKUP($D115,Hoja2!$A$2:$F$6,4)=1,J115+7,IF(WEEKDAY(J115)=3,J115+2,J115+5)),"")</f>
        <v>44054</v>
      </c>
      <c r="L115" s="107">
        <f>IFERROR(IF(VLOOKUP($D115,Hoja2!$A$2:$F$6,4)=1,K115+7,IF(WEEKDAY(K115)=3,K115+2,K115+5)),"")</f>
        <v>44056</v>
      </c>
      <c r="M115" s="107">
        <f>IFERROR(IF(VLOOKUP($D115,Hoja2!$A$2:$F$6,4)=1,L115+7,IF(WEEKDAY(L115)=3,L115+2,L115+5)),"")</f>
        <v>44061</v>
      </c>
      <c r="N115" s="107">
        <f>IFERROR(IF(VLOOKUP($D115,Hoja2!$A$2:$F$6,4)=1,M115+7,IF(WEEKDAY(M115)=3,M115+2,M115+5)),"")</f>
        <v>44063</v>
      </c>
      <c r="O115" s="107">
        <f>IFERROR(IF(VLOOKUP($D115,Hoja2!$A$2:$F$6,4)=1,N115+7,IF(WEEKDAY(N115)=3,N115+2,N115+5)),"")</f>
        <v>44068</v>
      </c>
      <c r="P115" s="153">
        <f>IFERROR(IF(VLOOKUP($D115,Hoja2!$A$2:$F$6,4)=1,O115+7,IF(WEEKDAY(O115)=3,O115+2,O115+5)),"")</f>
        <v>44070</v>
      </c>
      <c r="Q115" s="108">
        <v>25000</v>
      </c>
    </row>
    <row r="116" spans="1:17" x14ac:dyDescent="0.35">
      <c r="A116" s="1">
        <v>114</v>
      </c>
      <c r="B116" s="93" t="s">
        <v>58</v>
      </c>
      <c r="C116" s="104"/>
      <c r="D116" s="105" t="s">
        <v>20</v>
      </c>
      <c r="E116" s="106" t="s">
        <v>173</v>
      </c>
      <c r="F116" s="104"/>
      <c r="G116" s="107">
        <v>44054</v>
      </c>
      <c r="H116" s="107">
        <f t="shared" si="7"/>
        <v>44077</v>
      </c>
      <c r="I116" s="107">
        <f t="shared" si="6"/>
        <v>44054</v>
      </c>
      <c r="J116" s="107">
        <f>IFERROR(IF(VLOOKUP($D116,Hoja2!$A$2:$F$6,4)=1,I116+7,IF(WEEKDAY(I116)=3,I116+2,I116+5)),"")</f>
        <v>44056</v>
      </c>
      <c r="K116" s="107">
        <f>IFERROR(IF(VLOOKUP($D116,Hoja2!$A$2:$F$6,4)=1,J116+7,IF(WEEKDAY(J116)=3,J116+2,J116+5)),"")</f>
        <v>44061</v>
      </c>
      <c r="L116" s="107">
        <f>IFERROR(IF(VLOOKUP($D116,Hoja2!$A$2:$F$6,4)=1,K116+7,IF(WEEKDAY(K116)=3,K116+2,K116+5)),"")</f>
        <v>44063</v>
      </c>
      <c r="M116" s="107">
        <f>IFERROR(IF(VLOOKUP($D116,Hoja2!$A$2:$F$6,4)=1,L116+7,IF(WEEKDAY(L116)=3,L116+2,L116+5)),"")</f>
        <v>44068</v>
      </c>
      <c r="N116" s="107">
        <f>IFERROR(IF(VLOOKUP($D116,Hoja2!$A$2:$F$6,4)=1,M116+7,IF(WEEKDAY(M116)=3,M116+2,M116+5)),"")</f>
        <v>44070</v>
      </c>
      <c r="O116" s="107">
        <f>IFERROR(IF(VLOOKUP($D116,Hoja2!$A$2:$F$6,4)=1,N116+7,IF(WEEKDAY(N116)=3,N116+2,N116+5)),"")</f>
        <v>44075</v>
      </c>
      <c r="P116" s="153">
        <f>IFERROR(IF(VLOOKUP($D116,Hoja2!$A$2:$F$6,4)=1,O116+7,IF(WEEKDAY(O116)=3,O116+2,O116+5)),"")</f>
        <v>44077</v>
      </c>
      <c r="Q116" s="108">
        <v>25000</v>
      </c>
    </row>
    <row r="117" spans="1:17" x14ac:dyDescent="0.35">
      <c r="A117" s="1">
        <v>115</v>
      </c>
      <c r="B117" s="93" t="s">
        <v>114</v>
      </c>
      <c r="C117" s="104"/>
      <c r="D117" s="105" t="s">
        <v>20</v>
      </c>
      <c r="E117" s="106" t="s">
        <v>173</v>
      </c>
      <c r="F117" s="104"/>
      <c r="G117" s="107">
        <v>44040</v>
      </c>
      <c r="H117" s="107">
        <f t="shared" si="7"/>
        <v>44063</v>
      </c>
      <c r="I117" s="107">
        <f t="shared" si="6"/>
        <v>44040</v>
      </c>
      <c r="J117" s="107">
        <f>IFERROR(IF(VLOOKUP($D117,Hoja2!$A$2:$F$6,4)=1,I117+7,IF(WEEKDAY(I117)=3,I117+2,I117+5)),"")</f>
        <v>44042</v>
      </c>
      <c r="K117" s="107">
        <f>IFERROR(IF(VLOOKUP($D117,Hoja2!$A$2:$F$6,4)=1,J117+7,IF(WEEKDAY(J117)=3,J117+2,J117+5)),"")</f>
        <v>44047</v>
      </c>
      <c r="L117" s="107">
        <f>IFERROR(IF(VLOOKUP($D117,Hoja2!$A$2:$F$6,4)=1,K117+7,IF(WEEKDAY(K117)=3,K117+2,K117+5)),"")</f>
        <v>44049</v>
      </c>
      <c r="M117" s="107">
        <f>IFERROR(IF(VLOOKUP($D117,Hoja2!$A$2:$F$6,4)=1,L117+7,IF(WEEKDAY(L117)=3,L117+2,L117+5)),"")</f>
        <v>44054</v>
      </c>
      <c r="N117" s="107">
        <f>IFERROR(IF(VLOOKUP($D117,Hoja2!$A$2:$F$6,4)=1,M117+7,IF(WEEKDAY(M117)=3,M117+2,M117+5)),"")</f>
        <v>44056</v>
      </c>
      <c r="O117" s="107">
        <f>IFERROR(IF(VLOOKUP($D117,Hoja2!$A$2:$F$6,4)=1,N117+7,IF(WEEKDAY(N117)=3,N117+2,N117+5)),"")</f>
        <v>44061</v>
      </c>
      <c r="P117" s="153">
        <f>IFERROR(IF(VLOOKUP($D117,Hoja2!$A$2:$F$6,4)=1,O117+7,IF(WEEKDAY(O117)=3,O117+2,O117+5)),"")</f>
        <v>44063</v>
      </c>
      <c r="Q117" s="108">
        <v>25000</v>
      </c>
    </row>
    <row r="118" spans="1:17" x14ac:dyDescent="0.35">
      <c r="A118" s="1">
        <v>116</v>
      </c>
      <c r="B118" s="93" t="s">
        <v>131</v>
      </c>
      <c r="C118" s="104"/>
      <c r="D118" s="105" t="s">
        <v>20</v>
      </c>
      <c r="E118" s="106" t="s">
        <v>173</v>
      </c>
      <c r="F118" s="104"/>
      <c r="G118" s="107">
        <v>44047</v>
      </c>
      <c r="H118" s="107">
        <f t="shared" si="7"/>
        <v>44070</v>
      </c>
      <c r="I118" s="107">
        <f t="shared" si="6"/>
        <v>44047</v>
      </c>
      <c r="J118" s="107">
        <f>IFERROR(IF(VLOOKUP($D118,Hoja2!$A$2:$F$6,4)=1,I118+7,IF(WEEKDAY(I118)=3,I118+2,I118+5)),"")</f>
        <v>44049</v>
      </c>
      <c r="K118" s="107">
        <f>IFERROR(IF(VLOOKUP($D118,Hoja2!$A$2:$F$6,4)=1,J118+7,IF(WEEKDAY(J118)=3,J118+2,J118+5)),"")</f>
        <v>44054</v>
      </c>
      <c r="L118" s="107">
        <f>IFERROR(IF(VLOOKUP($D118,Hoja2!$A$2:$F$6,4)=1,K118+7,IF(WEEKDAY(K118)=3,K118+2,K118+5)),"")</f>
        <v>44056</v>
      </c>
      <c r="M118" s="107">
        <f>IFERROR(IF(VLOOKUP($D118,Hoja2!$A$2:$F$6,4)=1,L118+7,IF(WEEKDAY(L118)=3,L118+2,L118+5)),"")</f>
        <v>44061</v>
      </c>
      <c r="N118" s="107">
        <f>IFERROR(IF(VLOOKUP($D118,Hoja2!$A$2:$F$6,4)=1,M118+7,IF(WEEKDAY(M118)=3,M118+2,M118+5)),"")</f>
        <v>44063</v>
      </c>
      <c r="O118" s="107">
        <f>IFERROR(IF(VLOOKUP($D118,Hoja2!$A$2:$F$6,4)=1,N118+7,IF(WEEKDAY(N118)=3,N118+2,N118+5)),"")</f>
        <v>44068</v>
      </c>
      <c r="P118" s="153">
        <f>IFERROR(IF(VLOOKUP($D118,Hoja2!$A$2:$F$6,4)=1,O118+7,IF(WEEKDAY(O118)=3,O118+2,O118+5)),"")</f>
        <v>44070</v>
      </c>
      <c r="Q118" s="108">
        <v>25000</v>
      </c>
    </row>
    <row r="119" spans="1:17" x14ac:dyDescent="0.35">
      <c r="A119" s="1">
        <v>117</v>
      </c>
      <c r="B119" s="93" t="s">
        <v>132</v>
      </c>
      <c r="C119" s="104"/>
      <c r="D119" s="105" t="s">
        <v>20</v>
      </c>
      <c r="E119" s="106" t="s">
        <v>173</v>
      </c>
      <c r="F119" s="104"/>
      <c r="G119" s="107">
        <v>44040</v>
      </c>
      <c r="H119" s="107">
        <f t="shared" si="7"/>
        <v>44063</v>
      </c>
      <c r="I119" s="107">
        <f t="shared" si="6"/>
        <v>44040</v>
      </c>
      <c r="J119" s="107">
        <f>IFERROR(IF(VLOOKUP($D119,Hoja2!$A$2:$F$6,4)=1,I119+7,IF(WEEKDAY(I119)=3,I119+2,I119+5)),"")</f>
        <v>44042</v>
      </c>
      <c r="K119" s="107">
        <f>IFERROR(IF(VLOOKUP($D119,Hoja2!$A$2:$F$6,4)=1,J119+7,IF(WEEKDAY(J119)=3,J119+2,J119+5)),"")</f>
        <v>44047</v>
      </c>
      <c r="L119" s="107">
        <f>IFERROR(IF(VLOOKUP($D119,Hoja2!$A$2:$F$6,4)=1,K119+7,IF(WEEKDAY(K119)=3,K119+2,K119+5)),"")</f>
        <v>44049</v>
      </c>
      <c r="M119" s="107">
        <f>IFERROR(IF(VLOOKUP($D119,Hoja2!$A$2:$F$6,4)=1,L119+7,IF(WEEKDAY(L119)=3,L119+2,L119+5)),"")</f>
        <v>44054</v>
      </c>
      <c r="N119" s="107">
        <f>IFERROR(IF(VLOOKUP($D119,Hoja2!$A$2:$F$6,4)=1,M119+7,IF(WEEKDAY(M119)=3,M119+2,M119+5)),"")</f>
        <v>44056</v>
      </c>
      <c r="O119" s="107">
        <f>IFERROR(IF(VLOOKUP($D119,Hoja2!$A$2:$F$6,4)=1,N119+7,IF(WEEKDAY(N119)=3,N119+2,N119+5)),"")</f>
        <v>44061</v>
      </c>
      <c r="P119" s="153">
        <f>IFERROR(IF(VLOOKUP($D119,Hoja2!$A$2:$F$6,4)=1,O119+7,IF(WEEKDAY(O119)=3,O119+2,O119+5)),"")</f>
        <v>44063</v>
      </c>
      <c r="Q119" s="108">
        <v>25000</v>
      </c>
    </row>
    <row r="120" spans="1:17" x14ac:dyDescent="0.35">
      <c r="A120" s="1">
        <v>118</v>
      </c>
      <c r="B120" s="94" t="s">
        <v>74</v>
      </c>
      <c r="C120" s="95"/>
      <c r="D120" s="37" t="s">
        <v>20</v>
      </c>
      <c r="E120" s="96" t="s">
        <v>173</v>
      </c>
      <c r="F120" s="95"/>
      <c r="G120" s="97">
        <v>44040</v>
      </c>
      <c r="H120" s="97">
        <f t="shared" si="7"/>
        <v>44063</v>
      </c>
      <c r="I120" s="97">
        <f t="shared" si="6"/>
        <v>44040</v>
      </c>
      <c r="J120" s="97">
        <f>IFERROR(IF(VLOOKUP($D120,Hoja2!$A$2:$F$6,4)=1,I120+7,IF(WEEKDAY(I120)=3,I120+2,I120+5)),"")</f>
        <v>44042</v>
      </c>
      <c r="K120" s="97">
        <f>IFERROR(IF(VLOOKUP($D120,Hoja2!$A$2:$F$6,4)=1,J120+7,IF(WEEKDAY(J120)=3,J120+2,J120+5)),"")</f>
        <v>44047</v>
      </c>
      <c r="L120" s="97">
        <f>IFERROR(IF(VLOOKUP($D120,Hoja2!$A$2:$F$6,4)=1,K120+7,IF(WEEKDAY(K120)=3,K120+2,K120+5)),"")</f>
        <v>44049</v>
      </c>
      <c r="M120" s="97">
        <f>IFERROR(IF(VLOOKUP($D120,Hoja2!$A$2:$F$6,4)=1,L120+7,IF(WEEKDAY(L120)=3,L120+2,L120+5)),"")</f>
        <v>44054</v>
      </c>
      <c r="N120" s="97">
        <f>IFERROR(IF(VLOOKUP($D120,Hoja2!$A$2:$F$6,4)=1,M120+7,IF(WEEKDAY(M120)=3,M120+2,M120+5)),"")</f>
        <v>44056</v>
      </c>
      <c r="O120" s="97">
        <f>IFERROR(IF(VLOOKUP($D120,Hoja2!$A$2:$F$6,4)=1,N120+7,IF(WEEKDAY(N120)=3,N120+2,N120+5)),"")</f>
        <v>44061</v>
      </c>
      <c r="P120" s="154">
        <f>IFERROR(IF(VLOOKUP($D120,Hoja2!$A$2:$F$6,4)=1,O120+7,IF(WEEKDAY(O120)=3,O120+2,O120+5)),"")</f>
        <v>44063</v>
      </c>
      <c r="Q120" s="98">
        <v>25000</v>
      </c>
    </row>
    <row r="121" spans="1:17" x14ac:dyDescent="0.35">
      <c r="A121" s="1">
        <v>119</v>
      </c>
      <c r="B121" s="109" t="s">
        <v>13</v>
      </c>
      <c r="C121" s="110"/>
      <c r="D121" s="111" t="s">
        <v>21</v>
      </c>
      <c r="E121" s="112" t="s">
        <v>173</v>
      </c>
      <c r="F121" s="112"/>
      <c r="G121" s="113">
        <v>44037</v>
      </c>
      <c r="H121" s="113">
        <f t="shared" si="7"/>
        <v>44058</v>
      </c>
      <c r="I121" s="113">
        <f t="shared" si="6"/>
        <v>44037</v>
      </c>
      <c r="J121" s="113">
        <f>IFERROR(IF(VLOOKUP($D121,Hoja2!$A$2:$F$6,4)=1,I121+7,IF(WEEKDAY(I121)=3,I121+2,I121+5)),"")</f>
        <v>44044</v>
      </c>
      <c r="K121" s="113">
        <f>IFERROR(IF(VLOOKUP($D121,Hoja2!$A$2:$F$6,4)=1,J121+7,IF(WEEKDAY(J121)=3,J121+2,J121+5)),"")</f>
        <v>44051</v>
      </c>
      <c r="L121" s="113">
        <f>IFERROR(IF(VLOOKUP($D121,Hoja2!$A$2:$F$6,4)=1,K121+7,IF(WEEKDAY(K121)=3,K121+2,K121+5)),"")</f>
        <v>44058</v>
      </c>
      <c r="M121" s="113"/>
      <c r="N121" s="113"/>
      <c r="O121" s="113"/>
      <c r="P121" s="113"/>
      <c r="Q121" s="114">
        <v>18000</v>
      </c>
    </row>
    <row r="122" spans="1:17" x14ac:dyDescent="0.35">
      <c r="A122" s="1">
        <v>120</v>
      </c>
      <c r="B122" s="99" t="s">
        <v>11</v>
      </c>
      <c r="C122" s="110"/>
      <c r="D122" s="111" t="s">
        <v>21</v>
      </c>
      <c r="E122" s="112" t="s">
        <v>173</v>
      </c>
      <c r="F122" s="112"/>
      <c r="G122" s="113">
        <v>44037</v>
      </c>
      <c r="H122" s="113">
        <f t="shared" si="7"/>
        <v>44058</v>
      </c>
      <c r="I122" s="113">
        <f t="shared" si="6"/>
        <v>44037</v>
      </c>
      <c r="J122" s="113">
        <f>IFERROR(IF(VLOOKUP($D122,Hoja2!$A$2:$F$6,4)=1,I122+7,IF(WEEKDAY(I122)=3,I122+2,I122+5)),"")</f>
        <v>44044</v>
      </c>
      <c r="K122" s="113">
        <f>IFERROR(IF(VLOOKUP($D122,Hoja2!$A$2:$F$6,4)=1,J122+7,IF(WEEKDAY(J122)=3,J122+2,J122+5)),"")</f>
        <v>44051</v>
      </c>
      <c r="L122" s="113">
        <f>IFERROR(IF(VLOOKUP($D122,Hoja2!$A$2:$F$6,4)=1,K122+7,IF(WEEKDAY(K122)=3,K122+2,K122+5)),"")</f>
        <v>44058</v>
      </c>
      <c r="M122" s="113"/>
      <c r="N122" s="113"/>
      <c r="O122" s="113"/>
      <c r="P122" s="113"/>
      <c r="Q122" s="114">
        <v>13000</v>
      </c>
    </row>
    <row r="123" spans="1:17" x14ac:dyDescent="0.35">
      <c r="A123" s="1">
        <v>121</v>
      </c>
      <c r="B123" s="100" t="s">
        <v>12</v>
      </c>
      <c r="C123" s="51"/>
      <c r="D123" s="52" t="s">
        <v>21</v>
      </c>
      <c r="E123" s="101" t="s">
        <v>173</v>
      </c>
      <c r="F123" s="101"/>
      <c r="G123" s="53">
        <v>44037</v>
      </c>
      <c r="H123" s="53">
        <f t="shared" si="7"/>
        <v>44058</v>
      </c>
      <c r="I123" s="53">
        <f t="shared" si="6"/>
        <v>44037</v>
      </c>
      <c r="J123" s="53">
        <f>IFERROR(IF(VLOOKUP($D123,Hoja2!$A$2:$F$6,4)=1,I123+7,IF(WEEKDAY(I123)=3,I123+2,I123+5)),"")</f>
        <v>44044</v>
      </c>
      <c r="K123" s="53">
        <f>IFERROR(IF(VLOOKUP($D123,Hoja2!$A$2:$F$6,4)=1,J123+7,IF(WEEKDAY(J123)=3,J123+2,J123+5)),"")</f>
        <v>44051</v>
      </c>
      <c r="L123" s="53">
        <f>IFERROR(IF(VLOOKUP($D123,Hoja2!$A$2:$F$6,4)=1,K123+7,IF(WEEKDAY(K123)=3,K123+2,K123+5)),"")</f>
        <v>44058</v>
      </c>
      <c r="M123" s="53"/>
      <c r="N123" s="53"/>
      <c r="O123" s="53"/>
      <c r="P123" s="53"/>
      <c r="Q123" s="102">
        <v>13000</v>
      </c>
    </row>
    <row r="124" spans="1:17" x14ac:dyDescent="0.35">
      <c r="A124" s="1">
        <v>122</v>
      </c>
      <c r="B124" s="103" t="s">
        <v>25</v>
      </c>
      <c r="C124" s="62"/>
      <c r="D124" s="63" t="s">
        <v>22</v>
      </c>
      <c r="E124" s="62" t="s">
        <v>173</v>
      </c>
      <c r="F124" s="62"/>
      <c r="G124" s="64">
        <v>44043</v>
      </c>
      <c r="H124" s="64" t="str">
        <f t="shared" si="7"/>
        <v/>
      </c>
      <c r="I124" s="64" t="str">
        <f t="shared" si="6"/>
        <v/>
      </c>
      <c r="J124" s="64" t="str">
        <f>IFERROR(IF(VLOOKUP($D124,Hoja2!$A$2:$F$6,4)=1,I124+7,IF(WEEKDAY(I124)=3,I124+2,I124+5)),"")</f>
        <v/>
      </c>
      <c r="K124" s="64" t="str">
        <f>IFERROR(IF(VLOOKUP($D124,Hoja2!$A$2:$F$6,4)=1,J124+7,IF(WEEKDAY(J124)=3,J124+2,J124+5)),"")</f>
        <v/>
      </c>
      <c r="L124" s="64" t="str">
        <f>IFERROR(IF(VLOOKUP($D124,Hoja2!$A$2:$F$6,4)=1,K124+7,IF(WEEKDAY(K124)=3,K124+2,K124+5)),"")</f>
        <v/>
      </c>
      <c r="M124" s="64"/>
      <c r="N124" s="64"/>
      <c r="O124" s="64"/>
      <c r="P124" s="64"/>
      <c r="Q124" s="65">
        <v>0</v>
      </c>
    </row>
    <row r="125" spans="1:17" x14ac:dyDescent="0.35">
      <c r="A125" s="1">
        <v>123</v>
      </c>
      <c r="B125" s="66" t="s">
        <v>2</v>
      </c>
      <c r="C125" s="116"/>
      <c r="D125" s="117" t="s">
        <v>22</v>
      </c>
      <c r="E125" s="116" t="s">
        <v>173</v>
      </c>
      <c r="F125" s="116"/>
      <c r="G125" s="118">
        <v>44043</v>
      </c>
      <c r="H125" s="118" t="str">
        <f t="shared" si="7"/>
        <v/>
      </c>
      <c r="I125" s="118" t="str">
        <f t="shared" si="6"/>
        <v/>
      </c>
      <c r="J125" s="118" t="str">
        <f>IFERROR(IF(VLOOKUP($D125,Hoja2!$A$2:$F$6,4)=1,I125+7,IF(WEEKDAY(I125)=3,I125+2,I125+5)),"")</f>
        <v/>
      </c>
      <c r="K125" s="118" t="str">
        <f>IFERROR(IF(VLOOKUP($D125,Hoja2!$A$2:$F$6,4)=1,J125+7,IF(WEEKDAY(J125)=3,J125+2,J125+5)),"")</f>
        <v/>
      </c>
      <c r="L125" s="118" t="str">
        <f>IFERROR(IF(VLOOKUP($D125,Hoja2!$A$2:$F$6,4)=1,K125+7,IF(WEEKDAY(K125)=3,K125+2,K125+5)),"")</f>
        <v/>
      </c>
      <c r="M125" s="118"/>
      <c r="N125" s="118"/>
      <c r="O125" s="118"/>
      <c r="P125" s="118"/>
      <c r="Q125" s="119">
        <v>0</v>
      </c>
    </row>
    <row r="126" spans="1:17" x14ac:dyDescent="0.35">
      <c r="A126" s="1">
        <v>124</v>
      </c>
      <c r="B126" s="66" t="s">
        <v>24</v>
      </c>
      <c r="C126" s="116"/>
      <c r="D126" s="117" t="s">
        <v>22</v>
      </c>
      <c r="E126" s="116" t="s">
        <v>173</v>
      </c>
      <c r="F126" s="116"/>
      <c r="G126" s="118">
        <v>44043</v>
      </c>
      <c r="H126" s="118" t="str">
        <f t="shared" si="7"/>
        <v/>
      </c>
      <c r="I126" s="118" t="str">
        <f t="shared" si="6"/>
        <v/>
      </c>
      <c r="J126" s="118" t="str">
        <f>IFERROR(IF(VLOOKUP($D126,Hoja2!$A$2:$F$6,4)=1,I126+7,IF(WEEKDAY(I126)=3,I126+2,I126+5)),"")</f>
        <v/>
      </c>
      <c r="K126" s="118" t="str">
        <f>IFERROR(IF(VLOOKUP($D126,Hoja2!$A$2:$F$6,4)=1,J126+7,IF(WEEKDAY(J126)=3,J126+2,J126+5)),"")</f>
        <v/>
      </c>
      <c r="L126" s="118" t="str">
        <f>IFERROR(IF(VLOOKUP($D126,Hoja2!$A$2:$F$6,4)=1,K126+7,IF(WEEKDAY(K126)=3,K126+2,K126+5)),"")</f>
        <v/>
      </c>
      <c r="M126" s="118"/>
      <c r="N126" s="118"/>
      <c r="O126" s="118"/>
      <c r="P126" s="118"/>
      <c r="Q126" s="119">
        <v>0</v>
      </c>
    </row>
    <row r="127" spans="1:17" x14ac:dyDescent="0.35">
      <c r="A127" s="1">
        <v>125</v>
      </c>
      <c r="B127" s="66" t="s">
        <v>23</v>
      </c>
      <c r="C127" s="116"/>
      <c r="D127" s="117" t="s">
        <v>22</v>
      </c>
      <c r="E127" s="116" t="s">
        <v>173</v>
      </c>
      <c r="F127" s="116"/>
      <c r="G127" s="118">
        <v>44043</v>
      </c>
      <c r="H127" s="118">
        <f t="shared" si="7"/>
        <v>44064</v>
      </c>
      <c r="I127" s="118">
        <f t="shared" si="6"/>
        <v>44043</v>
      </c>
      <c r="J127" s="118">
        <f>IFERROR(IF(VLOOKUP($D127,Hoja2!$A$2:$F$6,4)=1,I127+7,IF(WEEKDAY(I127)=3,I127+2,I127+5)),"")</f>
        <v>44050</v>
      </c>
      <c r="K127" s="118">
        <f>IFERROR(IF(VLOOKUP($D127,Hoja2!$A$2:$F$6,4)=1,J127+7,IF(WEEKDAY(J127)=3,J127+2,J127+5)),"")</f>
        <v>44057</v>
      </c>
      <c r="L127" s="118">
        <f>IFERROR(IF(VLOOKUP($D127,Hoja2!$A$2:$F$6,4)=1,K127+7,IF(WEEKDAY(K127)=3,K127+2,K127+5)),"")</f>
        <v>44064</v>
      </c>
      <c r="M127" s="118"/>
      <c r="N127" s="118"/>
      <c r="O127" s="118"/>
      <c r="P127" s="118"/>
      <c r="Q127" s="119">
        <v>18000</v>
      </c>
    </row>
    <row r="128" spans="1:17" x14ac:dyDescent="0.35">
      <c r="A128" s="1">
        <v>126</v>
      </c>
      <c r="B128" s="66" t="s">
        <v>26</v>
      </c>
      <c r="C128" s="116"/>
      <c r="D128" s="117" t="s">
        <v>22</v>
      </c>
      <c r="E128" s="116" t="s">
        <v>173</v>
      </c>
      <c r="F128" s="116"/>
      <c r="G128" s="118">
        <v>44043</v>
      </c>
      <c r="H128" s="118" t="str">
        <f t="shared" si="7"/>
        <v/>
      </c>
      <c r="I128" s="118" t="str">
        <f t="shared" si="6"/>
        <v/>
      </c>
      <c r="J128" s="118" t="str">
        <f>IFERROR(IF(VLOOKUP($D128,Hoja2!$A$2:$F$6,4)=1,I128+7,IF(WEEKDAY(I128)=3,I128+2,I128+5)),"")</f>
        <v/>
      </c>
      <c r="K128" s="118" t="str">
        <f>IFERROR(IF(VLOOKUP($D128,Hoja2!$A$2:$F$6,4)=1,J128+7,IF(WEEKDAY(J128)=3,J128+2,J128+5)),"")</f>
        <v/>
      </c>
      <c r="L128" s="118" t="str">
        <f>IFERROR(IF(VLOOKUP($D128,Hoja2!$A$2:$F$6,4)=1,K128+7,IF(WEEKDAY(K128)=3,K128+2,K128+5)),"")</f>
        <v/>
      </c>
      <c r="M128" s="118"/>
      <c r="N128" s="118"/>
      <c r="O128" s="118"/>
      <c r="P128" s="118"/>
      <c r="Q128" s="119">
        <v>0</v>
      </c>
    </row>
    <row r="129" spans="1:17" x14ac:dyDescent="0.35">
      <c r="A129" s="1">
        <v>127</v>
      </c>
      <c r="B129" s="66" t="s">
        <v>27</v>
      </c>
      <c r="C129" s="116"/>
      <c r="D129" s="117" t="s">
        <v>22</v>
      </c>
      <c r="E129" s="116" t="s">
        <v>173</v>
      </c>
      <c r="F129" s="116"/>
      <c r="G129" s="118">
        <v>44043</v>
      </c>
      <c r="H129" s="118">
        <f t="shared" si="7"/>
        <v>44064</v>
      </c>
      <c r="I129" s="118">
        <f t="shared" si="6"/>
        <v>44043</v>
      </c>
      <c r="J129" s="118">
        <f>IFERROR(IF(VLOOKUP($D129,Hoja2!$A$2:$F$6,4)=1,I129+7,IF(WEEKDAY(I129)=3,I129+2,I129+5)),"")</f>
        <v>44050</v>
      </c>
      <c r="K129" s="118">
        <f>IFERROR(IF(VLOOKUP($D129,Hoja2!$A$2:$F$6,4)=1,J129+7,IF(WEEKDAY(J129)=3,J129+2,J129+5)),"")</f>
        <v>44057</v>
      </c>
      <c r="L129" s="118">
        <f>IFERROR(IF(VLOOKUP($D129,Hoja2!$A$2:$F$6,4)=1,K129+7,IF(WEEKDAY(K129)=3,K129+2,K129+5)),"")</f>
        <v>44064</v>
      </c>
      <c r="M129" s="118"/>
      <c r="N129" s="118"/>
      <c r="O129" s="118"/>
      <c r="P129" s="118"/>
      <c r="Q129" s="119">
        <v>18000</v>
      </c>
    </row>
    <row r="130" spans="1:17" x14ac:dyDescent="0.35">
      <c r="A130" s="1">
        <v>128</v>
      </c>
      <c r="B130" s="66" t="s">
        <v>28</v>
      </c>
      <c r="C130" s="116"/>
      <c r="D130" s="117" t="s">
        <v>22</v>
      </c>
      <c r="E130" s="116" t="s">
        <v>173</v>
      </c>
      <c r="F130" s="116"/>
      <c r="G130" s="118">
        <v>44043</v>
      </c>
      <c r="H130" s="118" t="str">
        <f t="shared" si="7"/>
        <v/>
      </c>
      <c r="I130" s="118" t="str">
        <f t="shared" ref="I130:I157" si="8">IF(Q130=0,"",G130)</f>
        <v/>
      </c>
      <c r="J130" s="118" t="str">
        <f>IFERROR(IF(VLOOKUP($D130,Hoja2!$A$2:$F$6,4)=1,I130+7,IF(WEEKDAY(I130)=3,I130+2,I130+5)),"")</f>
        <v/>
      </c>
      <c r="K130" s="118" t="str">
        <f>IFERROR(IF(VLOOKUP($D130,Hoja2!$A$2:$F$6,4)=1,J130+7,IF(WEEKDAY(J130)=3,J130+2,J130+5)),"")</f>
        <v/>
      </c>
      <c r="L130" s="118" t="str">
        <f>IFERROR(IF(VLOOKUP($D130,Hoja2!$A$2:$F$6,4)=1,K130+7,IF(WEEKDAY(K130)=3,K130+2,K130+5)),"")</f>
        <v/>
      </c>
      <c r="M130" s="118"/>
      <c r="N130" s="118"/>
      <c r="O130" s="118"/>
      <c r="P130" s="118"/>
      <c r="Q130" s="119">
        <v>0</v>
      </c>
    </row>
    <row r="131" spans="1:17" x14ac:dyDescent="0.35">
      <c r="A131" s="1">
        <v>129</v>
      </c>
      <c r="B131" s="66" t="s">
        <v>30</v>
      </c>
      <c r="C131" s="116"/>
      <c r="D131" s="117" t="s">
        <v>22</v>
      </c>
      <c r="E131" s="116" t="s">
        <v>173</v>
      </c>
      <c r="F131" s="116"/>
      <c r="G131" s="118">
        <v>44043</v>
      </c>
      <c r="H131" s="118" t="str">
        <f t="shared" ref="H131:H159" si="9">IF(MAX(I131:P131)=0,"",MAX(I131:P131))</f>
        <v/>
      </c>
      <c r="I131" s="118" t="str">
        <f t="shared" si="8"/>
        <v/>
      </c>
      <c r="J131" s="118" t="str">
        <f>IFERROR(IF(VLOOKUP($D131,Hoja2!$A$2:$F$6,4)=1,I131+7,IF(WEEKDAY(I131)=3,I131+2,I131+5)),"")</f>
        <v/>
      </c>
      <c r="K131" s="118" t="str">
        <f>IFERROR(IF(VLOOKUP($D131,Hoja2!$A$2:$F$6,4)=1,J131+7,IF(WEEKDAY(J131)=3,J131+2,J131+5)),"")</f>
        <v/>
      </c>
      <c r="L131" s="118" t="str">
        <f>IFERROR(IF(VLOOKUP($D131,Hoja2!$A$2:$F$6,4)=1,K131+7,IF(WEEKDAY(K131)=3,K131+2,K131+5)),"")</f>
        <v/>
      </c>
      <c r="M131" s="118"/>
      <c r="N131" s="118"/>
      <c r="O131" s="118"/>
      <c r="P131" s="118"/>
      <c r="Q131" s="119">
        <v>0</v>
      </c>
    </row>
    <row r="132" spans="1:17" x14ac:dyDescent="0.35">
      <c r="A132" s="1">
        <v>130</v>
      </c>
      <c r="B132" s="66" t="s">
        <v>31</v>
      </c>
      <c r="C132" s="116"/>
      <c r="D132" s="117" t="s">
        <v>22</v>
      </c>
      <c r="E132" s="116" t="s">
        <v>173</v>
      </c>
      <c r="F132" s="116"/>
      <c r="G132" s="118">
        <v>44043</v>
      </c>
      <c r="H132" s="118">
        <f t="shared" si="9"/>
        <v>44064</v>
      </c>
      <c r="I132" s="118">
        <f t="shared" si="8"/>
        <v>44043</v>
      </c>
      <c r="J132" s="118">
        <f>IFERROR(IF(VLOOKUP($D132,Hoja2!$A$2:$F$6,4)=1,I132+7,IF(WEEKDAY(I132)=3,I132+2,I132+5)),"")</f>
        <v>44050</v>
      </c>
      <c r="K132" s="118">
        <f>IFERROR(IF(VLOOKUP($D132,Hoja2!$A$2:$F$6,4)=1,J132+7,IF(WEEKDAY(J132)=3,J132+2,J132+5)),"")</f>
        <v>44057</v>
      </c>
      <c r="L132" s="118">
        <f>IFERROR(IF(VLOOKUP($D132,Hoja2!$A$2:$F$6,4)=1,K132+7,IF(WEEKDAY(K132)=3,K132+2,K132+5)),"")</f>
        <v>44064</v>
      </c>
      <c r="M132" s="118"/>
      <c r="N132" s="118"/>
      <c r="O132" s="118"/>
      <c r="P132" s="118"/>
      <c r="Q132" s="119">
        <v>18000</v>
      </c>
    </row>
    <row r="133" spans="1:17" x14ac:dyDescent="0.35">
      <c r="A133" s="1">
        <v>131</v>
      </c>
      <c r="B133" s="66" t="s">
        <v>32</v>
      </c>
      <c r="C133" s="116"/>
      <c r="D133" s="117" t="s">
        <v>22</v>
      </c>
      <c r="E133" s="116" t="s">
        <v>173</v>
      </c>
      <c r="F133" s="116"/>
      <c r="G133" s="118">
        <v>44043</v>
      </c>
      <c r="H133" s="118">
        <f t="shared" si="9"/>
        <v>44064</v>
      </c>
      <c r="I133" s="118">
        <f t="shared" si="8"/>
        <v>44043</v>
      </c>
      <c r="J133" s="118">
        <f>IFERROR(IF(VLOOKUP($D133,Hoja2!$A$2:$F$6,4)=1,I133+7,IF(WEEKDAY(I133)=3,I133+2,I133+5)),"")</f>
        <v>44050</v>
      </c>
      <c r="K133" s="118">
        <f>IFERROR(IF(VLOOKUP($D133,Hoja2!$A$2:$F$6,4)=1,J133+7,IF(WEEKDAY(J133)=3,J133+2,J133+5)),"")</f>
        <v>44057</v>
      </c>
      <c r="L133" s="118">
        <f>IFERROR(IF(VLOOKUP($D133,Hoja2!$A$2:$F$6,4)=1,K133+7,IF(WEEKDAY(K133)=3,K133+2,K133+5)),"")</f>
        <v>44064</v>
      </c>
      <c r="M133" s="118"/>
      <c r="N133" s="118"/>
      <c r="O133" s="118"/>
      <c r="P133" s="118"/>
      <c r="Q133" s="119">
        <v>18000</v>
      </c>
    </row>
    <row r="134" spans="1:17" x14ac:dyDescent="0.35">
      <c r="A134" s="1">
        <v>132</v>
      </c>
      <c r="B134" s="66" t="s">
        <v>172</v>
      </c>
      <c r="C134" s="116"/>
      <c r="D134" s="117" t="s">
        <v>22</v>
      </c>
      <c r="E134" s="116" t="s">
        <v>173</v>
      </c>
      <c r="F134" s="116"/>
      <c r="G134" s="118">
        <v>44043</v>
      </c>
      <c r="H134" s="118" t="str">
        <f t="shared" si="9"/>
        <v/>
      </c>
      <c r="I134" s="118" t="str">
        <f t="shared" si="8"/>
        <v/>
      </c>
      <c r="J134" s="118" t="str">
        <f>IFERROR(IF(VLOOKUP($D134,Hoja2!$A$2:$F$6,4)=1,I134+7,IF(WEEKDAY(I134)=3,I134+2,I134+5)),"")</f>
        <v/>
      </c>
      <c r="K134" s="118" t="str">
        <f>IFERROR(IF(VLOOKUP($D134,Hoja2!$A$2:$F$6,4)=1,J134+7,IF(WEEKDAY(J134)=3,J134+2,J134+5)),"")</f>
        <v/>
      </c>
      <c r="L134" s="118" t="str">
        <f>IFERROR(IF(VLOOKUP($D134,Hoja2!$A$2:$F$6,4)=1,K134+7,IF(WEEKDAY(K134)=3,K134+2,K134+5)),"")</f>
        <v/>
      </c>
      <c r="M134" s="118"/>
      <c r="N134" s="118"/>
      <c r="O134" s="118"/>
      <c r="P134" s="118"/>
      <c r="Q134" s="119">
        <v>0</v>
      </c>
    </row>
    <row r="135" spans="1:17" x14ac:dyDescent="0.35">
      <c r="A135" s="1">
        <v>133</v>
      </c>
      <c r="B135" s="66" t="s">
        <v>59</v>
      </c>
      <c r="C135" s="116"/>
      <c r="D135" s="117" t="s">
        <v>22</v>
      </c>
      <c r="E135" s="116" t="s">
        <v>173</v>
      </c>
      <c r="F135" s="116"/>
      <c r="G135" s="118">
        <v>44026</v>
      </c>
      <c r="H135" s="118">
        <f t="shared" si="9"/>
        <v>44047</v>
      </c>
      <c r="I135" s="118">
        <f t="shared" si="8"/>
        <v>44026</v>
      </c>
      <c r="J135" s="118">
        <f>IFERROR(IF(VLOOKUP($D135,Hoja2!$A$2:$F$6,4)=1,I135+7,IF(WEEKDAY(I135)=3,I135+2,I135+5)),"")</f>
        <v>44033</v>
      </c>
      <c r="K135" s="118">
        <f>IFERROR(IF(VLOOKUP($D135,Hoja2!$A$2:$F$6,4)=1,J135+7,IF(WEEKDAY(J135)=3,J135+2,J135+5)),"")</f>
        <v>44040</v>
      </c>
      <c r="L135" s="118">
        <f>IFERROR(IF(VLOOKUP($D135,Hoja2!$A$2:$F$6,4)=1,K135+7,IF(WEEKDAY(K135)=3,K135+2,K135+5)),"")</f>
        <v>44047</v>
      </c>
      <c r="M135" s="118"/>
      <c r="N135" s="118"/>
      <c r="O135" s="118"/>
      <c r="P135" s="118"/>
      <c r="Q135" s="119">
        <v>18000</v>
      </c>
    </row>
    <row r="136" spans="1:17" x14ac:dyDescent="0.35">
      <c r="A136" s="1">
        <v>134</v>
      </c>
      <c r="B136" s="66" t="s">
        <v>67</v>
      </c>
      <c r="C136" s="116"/>
      <c r="D136" s="117" t="s">
        <v>22</v>
      </c>
      <c r="E136" s="116" t="s">
        <v>173</v>
      </c>
      <c r="F136" s="116"/>
      <c r="G136" s="118">
        <v>44026</v>
      </c>
      <c r="H136" s="118">
        <f t="shared" si="9"/>
        <v>44047</v>
      </c>
      <c r="I136" s="118">
        <f t="shared" si="8"/>
        <v>44026</v>
      </c>
      <c r="J136" s="118">
        <f>IFERROR(IF(VLOOKUP($D136,Hoja2!$A$2:$F$6,4)=1,I136+7,IF(WEEKDAY(I136)=3,I136+2,I136+5)),"")</f>
        <v>44033</v>
      </c>
      <c r="K136" s="118">
        <f>IFERROR(IF(VLOOKUP($D136,Hoja2!$A$2:$F$6,4)=1,J136+7,IF(WEEKDAY(J136)=3,J136+2,J136+5)),"")</f>
        <v>44040</v>
      </c>
      <c r="L136" s="118">
        <f>IFERROR(IF(VLOOKUP($D136,Hoja2!$A$2:$F$6,4)=1,K136+7,IF(WEEKDAY(K136)=3,K136+2,K136+5)),"")</f>
        <v>44047</v>
      </c>
      <c r="M136" s="118"/>
      <c r="N136" s="118"/>
      <c r="O136" s="118"/>
      <c r="P136" s="118"/>
      <c r="Q136" s="119">
        <v>18000</v>
      </c>
    </row>
    <row r="137" spans="1:17" x14ac:dyDescent="0.35">
      <c r="A137" s="1">
        <v>135</v>
      </c>
      <c r="B137" s="120" t="s">
        <v>170</v>
      </c>
      <c r="C137" s="116"/>
      <c r="D137" s="117" t="s">
        <v>22</v>
      </c>
      <c r="E137" s="116" t="s">
        <v>173</v>
      </c>
      <c r="F137" s="116"/>
      <c r="G137" s="118">
        <v>44043</v>
      </c>
      <c r="H137" s="118">
        <f t="shared" si="9"/>
        <v>44064</v>
      </c>
      <c r="I137" s="118">
        <f t="shared" si="8"/>
        <v>44043</v>
      </c>
      <c r="J137" s="118">
        <f>IFERROR(IF(VLOOKUP($D137,Hoja2!$A$2:$F$6,4)=1,I137+7,IF(WEEKDAY(I137)=3,I137+2,I137+5)),"")</f>
        <v>44050</v>
      </c>
      <c r="K137" s="118">
        <f>IFERROR(IF(VLOOKUP($D137,Hoja2!$A$2:$F$6,4)=1,J137+7,IF(WEEKDAY(J137)=3,J137+2,J137+5)),"")</f>
        <v>44057</v>
      </c>
      <c r="L137" s="118">
        <f>IFERROR(IF(VLOOKUP($D137,Hoja2!$A$2:$F$6,4)=1,K137+7,IF(WEEKDAY(K137)=3,K137+2,K137+5)),"")</f>
        <v>44064</v>
      </c>
      <c r="M137" s="118"/>
      <c r="N137" s="118"/>
      <c r="O137" s="118"/>
      <c r="P137" s="118"/>
      <c r="Q137" s="119">
        <v>18000</v>
      </c>
    </row>
    <row r="138" spans="1:17" x14ac:dyDescent="0.35">
      <c r="A138" s="1">
        <v>136</v>
      </c>
      <c r="B138" s="120" t="s">
        <v>181</v>
      </c>
      <c r="C138" s="116"/>
      <c r="D138" s="117" t="s">
        <v>22</v>
      </c>
      <c r="E138" s="116" t="s">
        <v>173</v>
      </c>
      <c r="F138" s="116"/>
      <c r="G138" s="118">
        <v>44043</v>
      </c>
      <c r="H138" s="118">
        <f t="shared" si="9"/>
        <v>44064</v>
      </c>
      <c r="I138" s="118">
        <f t="shared" si="8"/>
        <v>44043</v>
      </c>
      <c r="J138" s="118">
        <f>IFERROR(IF(VLOOKUP($D138,Hoja2!$A$2:$F$6,4)=1,I138+7,IF(WEEKDAY(I138)=3,I138+2,I138+5)),"")</f>
        <v>44050</v>
      </c>
      <c r="K138" s="118">
        <f>IFERROR(IF(VLOOKUP($D138,Hoja2!$A$2:$F$6,4)=1,J138+7,IF(WEEKDAY(J138)=3,J138+2,J138+5)),"")</f>
        <v>44057</v>
      </c>
      <c r="L138" s="118">
        <f>IFERROR(IF(VLOOKUP($D138,Hoja2!$A$2:$F$6,4)=1,K138+7,IF(WEEKDAY(K138)=3,K138+2,K138+5)),"")</f>
        <v>44064</v>
      </c>
      <c r="M138" s="118"/>
      <c r="N138" s="118"/>
      <c r="O138" s="118"/>
      <c r="P138" s="118"/>
      <c r="Q138" s="119">
        <v>18000</v>
      </c>
    </row>
    <row r="139" spans="1:17" x14ac:dyDescent="0.35">
      <c r="A139" s="1">
        <v>137</v>
      </c>
      <c r="B139" s="66" t="s">
        <v>175</v>
      </c>
      <c r="C139" s="116"/>
      <c r="D139" s="117" t="s">
        <v>22</v>
      </c>
      <c r="E139" s="116" t="s">
        <v>173</v>
      </c>
      <c r="F139" s="118"/>
      <c r="G139" s="118">
        <v>44050</v>
      </c>
      <c r="H139" s="118">
        <f t="shared" si="9"/>
        <v>44071</v>
      </c>
      <c r="I139" s="118">
        <f t="shared" si="8"/>
        <v>44050</v>
      </c>
      <c r="J139" s="118">
        <f>IFERROR(IF(VLOOKUP($D139,Hoja2!$A$2:$F$6,4)=1,I139+7,IF(WEEKDAY(I139)=3,I139+2,I139+5)),"")</f>
        <v>44057</v>
      </c>
      <c r="K139" s="118">
        <f>IFERROR(IF(VLOOKUP($D139,Hoja2!$A$2:$F$6,4)=1,J139+7,IF(WEEKDAY(J139)=3,J139+2,J139+5)),"")</f>
        <v>44064</v>
      </c>
      <c r="L139" s="118">
        <f>IFERROR(IF(VLOOKUP($D139,Hoja2!$A$2:$F$6,4)=1,K139+7,IF(WEEKDAY(K139)=3,K139+2,K139+5)),"")</f>
        <v>44071</v>
      </c>
      <c r="M139" s="118"/>
      <c r="N139" s="118"/>
      <c r="O139" s="118"/>
      <c r="P139" s="118"/>
      <c r="Q139" s="126">
        <v>11000</v>
      </c>
    </row>
    <row r="140" spans="1:17" x14ac:dyDescent="0.35">
      <c r="A140" s="1">
        <v>138</v>
      </c>
      <c r="B140" s="66" t="s">
        <v>176</v>
      </c>
      <c r="C140" s="116"/>
      <c r="D140" s="117" t="s">
        <v>22</v>
      </c>
      <c r="E140" s="116" t="s">
        <v>173</v>
      </c>
      <c r="F140" s="118"/>
      <c r="G140" s="118">
        <v>44050</v>
      </c>
      <c r="H140" s="118">
        <f t="shared" si="9"/>
        <v>44071</v>
      </c>
      <c r="I140" s="118">
        <f t="shared" si="8"/>
        <v>44050</v>
      </c>
      <c r="J140" s="118">
        <f>IFERROR(IF(VLOOKUP($D140,Hoja2!$A$2:$F$6,4)=1,I140+7,IF(WEEKDAY(I140)=3,I140+2,I140+5)),"")</f>
        <v>44057</v>
      </c>
      <c r="K140" s="118">
        <f>IFERROR(IF(VLOOKUP($D140,Hoja2!$A$2:$F$6,4)=1,J140+7,IF(WEEKDAY(J140)=3,J140+2,J140+5)),"")</f>
        <v>44064</v>
      </c>
      <c r="L140" s="118">
        <f>IFERROR(IF(VLOOKUP($D140,Hoja2!$A$2:$F$6,4)=1,K140+7,IF(WEEKDAY(K140)=3,K140+2,K140+5)),"")</f>
        <v>44071</v>
      </c>
      <c r="M140" s="118"/>
      <c r="N140" s="118"/>
      <c r="O140" s="118"/>
      <c r="P140" s="118"/>
      <c r="Q140" s="24">
        <v>11000</v>
      </c>
    </row>
    <row r="141" spans="1:17" x14ac:dyDescent="0.35">
      <c r="A141" s="1">
        <v>139</v>
      </c>
      <c r="B141" s="142" t="s">
        <v>35</v>
      </c>
      <c r="C141" s="138"/>
      <c r="D141" s="139" t="s">
        <v>34</v>
      </c>
      <c r="E141" s="138" t="s">
        <v>173</v>
      </c>
      <c r="F141" s="138"/>
      <c r="G141" s="148">
        <v>44043</v>
      </c>
      <c r="H141" s="148">
        <f t="shared" si="9"/>
        <v>44064</v>
      </c>
      <c r="I141" s="141">
        <f t="shared" si="8"/>
        <v>44043</v>
      </c>
      <c r="J141" s="141">
        <f>IFERROR(IF(VLOOKUP($D141,Hoja2!$A$2:$F$6,4)=1,I141+7,IF(WEEKDAY(I141)=3,I141+2,I141+5)),"")</f>
        <v>44050</v>
      </c>
      <c r="K141" s="141">
        <f>IFERROR(IF(VLOOKUP($D141,Hoja2!$A$2:$F$6,4)=1,J141+7,IF(WEEKDAY(J141)=3,J141+2,J141+5)),"")</f>
        <v>44057</v>
      </c>
      <c r="L141" s="141">
        <f>IFERROR(IF(VLOOKUP($D141,Hoja2!$A$2:$F$6,4)=1,K141+7,IF(WEEKDAY(K141)=3,K141+2,K141+5)),"")</f>
        <v>44064</v>
      </c>
      <c r="M141" s="141"/>
      <c r="N141" s="141"/>
      <c r="O141" s="141"/>
      <c r="P141" s="141"/>
      <c r="Q141" s="140">
        <v>18000</v>
      </c>
    </row>
    <row r="142" spans="1:17" x14ac:dyDescent="0.35">
      <c r="A142" s="1">
        <v>140</v>
      </c>
      <c r="B142" s="142" t="s">
        <v>49</v>
      </c>
      <c r="C142" s="138"/>
      <c r="D142" s="139" t="s">
        <v>34</v>
      </c>
      <c r="E142" s="138" t="s">
        <v>173</v>
      </c>
      <c r="F142" s="138"/>
      <c r="G142" s="148">
        <v>44043</v>
      </c>
      <c r="H142" s="148">
        <f t="shared" si="9"/>
        <v>44064</v>
      </c>
      <c r="I142" s="141">
        <f t="shared" si="8"/>
        <v>44043</v>
      </c>
      <c r="J142" s="141">
        <f>IFERROR(IF(VLOOKUP($D142,Hoja2!$A$2:$F$6,4)=1,I142+7,IF(WEEKDAY(I142)=3,I142+2,I142+5)),"")</f>
        <v>44050</v>
      </c>
      <c r="K142" s="141">
        <f>IFERROR(IF(VLOOKUP($D142,Hoja2!$A$2:$F$6,4)=1,J142+7,IF(WEEKDAY(J142)=3,J142+2,J142+5)),"")</f>
        <v>44057</v>
      </c>
      <c r="L142" s="141">
        <f>IFERROR(IF(VLOOKUP($D142,Hoja2!$A$2:$F$6,4)=1,K142+7,IF(WEEKDAY(K142)=3,K142+2,K142+5)),"")</f>
        <v>44064</v>
      </c>
      <c r="M142" s="141"/>
      <c r="N142" s="141"/>
      <c r="O142" s="141"/>
      <c r="P142" s="141"/>
      <c r="Q142" s="140">
        <v>18000</v>
      </c>
    </row>
    <row r="143" spans="1:17" x14ac:dyDescent="0.35">
      <c r="A143" s="1">
        <v>141</v>
      </c>
      <c r="B143" s="142" t="s">
        <v>50</v>
      </c>
      <c r="C143" s="138"/>
      <c r="D143" s="139" t="s">
        <v>34</v>
      </c>
      <c r="E143" s="138" t="s">
        <v>173</v>
      </c>
      <c r="F143" s="138"/>
      <c r="G143" s="148">
        <v>44043</v>
      </c>
      <c r="H143" s="148">
        <f t="shared" si="9"/>
        <v>44064</v>
      </c>
      <c r="I143" s="141">
        <f t="shared" si="8"/>
        <v>44043</v>
      </c>
      <c r="J143" s="141">
        <f>IFERROR(IF(VLOOKUP($D143,Hoja2!$A$2:$F$6,4)=1,I143+7,IF(WEEKDAY(I143)=3,I143+2,I143+5)),"")</f>
        <v>44050</v>
      </c>
      <c r="K143" s="141">
        <f>IFERROR(IF(VLOOKUP($D143,Hoja2!$A$2:$F$6,4)=1,J143+7,IF(WEEKDAY(J143)=3,J143+2,J143+5)),"")</f>
        <v>44057</v>
      </c>
      <c r="L143" s="141">
        <f>IFERROR(IF(VLOOKUP($D143,Hoja2!$A$2:$F$6,4)=1,K143+7,IF(WEEKDAY(K143)=3,K143+2,K143+5)),"")</f>
        <v>44064</v>
      </c>
      <c r="M143" s="141"/>
      <c r="N143" s="141"/>
      <c r="O143" s="141"/>
      <c r="P143" s="141"/>
      <c r="Q143" s="140">
        <v>18000</v>
      </c>
    </row>
    <row r="144" spans="1:17" x14ac:dyDescent="0.35">
      <c r="A144" s="1">
        <v>142</v>
      </c>
      <c r="B144" s="142" t="s">
        <v>51</v>
      </c>
      <c r="C144" s="138"/>
      <c r="D144" s="139" t="s">
        <v>34</v>
      </c>
      <c r="E144" s="138" t="s">
        <v>173</v>
      </c>
      <c r="F144" s="138"/>
      <c r="G144" s="148">
        <v>44043</v>
      </c>
      <c r="H144" s="148">
        <f t="shared" si="9"/>
        <v>44064</v>
      </c>
      <c r="I144" s="141">
        <f t="shared" si="8"/>
        <v>44043</v>
      </c>
      <c r="J144" s="141">
        <f>IFERROR(IF(VLOOKUP($D144,Hoja2!$A$2:$F$6,4)=1,I144+7,IF(WEEKDAY(I144)=3,I144+2,I144+5)),"")</f>
        <v>44050</v>
      </c>
      <c r="K144" s="141">
        <f>IFERROR(IF(VLOOKUP($D144,Hoja2!$A$2:$F$6,4)=1,J144+7,IF(WEEKDAY(J144)=3,J144+2,J144+5)),"")</f>
        <v>44057</v>
      </c>
      <c r="L144" s="141">
        <f>IFERROR(IF(VLOOKUP($D144,Hoja2!$A$2:$F$6,4)=1,K144+7,IF(WEEKDAY(K144)=3,K144+2,K144+5)),"")</f>
        <v>44064</v>
      </c>
      <c r="M144" s="141"/>
      <c r="N144" s="141"/>
      <c r="O144" s="141"/>
      <c r="P144" s="141"/>
      <c r="Q144" s="140">
        <v>18000</v>
      </c>
    </row>
    <row r="145" spans="1:17" x14ac:dyDescent="0.35">
      <c r="A145" s="1">
        <v>143</v>
      </c>
      <c r="B145" s="142" t="s">
        <v>52</v>
      </c>
      <c r="C145" s="138"/>
      <c r="D145" s="139" t="s">
        <v>34</v>
      </c>
      <c r="E145" s="138" t="s">
        <v>173</v>
      </c>
      <c r="F145" s="138"/>
      <c r="G145" s="148">
        <v>44043</v>
      </c>
      <c r="H145" s="148">
        <f t="shared" si="9"/>
        <v>44064</v>
      </c>
      <c r="I145" s="141">
        <f t="shared" si="8"/>
        <v>44043</v>
      </c>
      <c r="J145" s="141">
        <f>IFERROR(IF(VLOOKUP($D145,Hoja2!$A$2:$F$6,4)=1,I145+7,IF(WEEKDAY(I145)=3,I145+2,I145+5)),"")</f>
        <v>44050</v>
      </c>
      <c r="K145" s="141">
        <f>IFERROR(IF(VLOOKUP($D145,Hoja2!$A$2:$F$6,4)=1,J145+7,IF(WEEKDAY(J145)=3,J145+2,J145+5)),"")</f>
        <v>44057</v>
      </c>
      <c r="L145" s="141">
        <f>IFERROR(IF(VLOOKUP($D145,Hoja2!$A$2:$F$6,4)=1,K145+7,IF(WEEKDAY(K145)=3,K145+2,K145+5)),"")</f>
        <v>44064</v>
      </c>
      <c r="M145" s="141"/>
      <c r="N145" s="141"/>
      <c r="O145" s="141"/>
      <c r="P145" s="141"/>
      <c r="Q145" s="140">
        <v>18000</v>
      </c>
    </row>
    <row r="146" spans="1:17" x14ac:dyDescent="0.35">
      <c r="A146" s="1">
        <v>144</v>
      </c>
      <c r="B146" s="142" t="s">
        <v>53</v>
      </c>
      <c r="C146" s="138"/>
      <c r="D146" s="139" t="s">
        <v>34</v>
      </c>
      <c r="E146" s="138" t="s">
        <v>173</v>
      </c>
      <c r="F146" s="138"/>
      <c r="G146" s="148">
        <v>44043</v>
      </c>
      <c r="H146" s="148">
        <f t="shared" si="9"/>
        <v>44064</v>
      </c>
      <c r="I146" s="141">
        <f t="shared" si="8"/>
        <v>44043</v>
      </c>
      <c r="J146" s="141">
        <f>IFERROR(IF(VLOOKUP($D146,Hoja2!$A$2:$F$6,4)=1,I146+7,IF(WEEKDAY(I146)=3,I146+2,I146+5)),"")</f>
        <v>44050</v>
      </c>
      <c r="K146" s="141">
        <f>IFERROR(IF(VLOOKUP($D146,Hoja2!$A$2:$F$6,4)=1,J146+7,IF(WEEKDAY(J146)=3,J146+2,J146+5)),"")</f>
        <v>44057</v>
      </c>
      <c r="L146" s="141">
        <f>IFERROR(IF(VLOOKUP($D146,Hoja2!$A$2:$F$6,4)=1,K146+7,IF(WEEKDAY(K146)=3,K146+2,K146+5)),"")</f>
        <v>44064</v>
      </c>
      <c r="M146" s="141"/>
      <c r="N146" s="141"/>
      <c r="O146" s="141"/>
      <c r="P146" s="141"/>
      <c r="Q146" s="140">
        <v>18000</v>
      </c>
    </row>
    <row r="147" spans="1:17" x14ac:dyDescent="0.35">
      <c r="A147" s="1">
        <v>145</v>
      </c>
      <c r="B147" s="142" t="s">
        <v>54</v>
      </c>
      <c r="C147" s="138"/>
      <c r="D147" s="139" t="s">
        <v>34</v>
      </c>
      <c r="E147" s="138" t="s">
        <v>173</v>
      </c>
      <c r="F147" s="138"/>
      <c r="G147" s="148">
        <v>44043</v>
      </c>
      <c r="H147" s="148" t="str">
        <f t="shared" si="9"/>
        <v/>
      </c>
      <c r="I147" s="141" t="str">
        <f t="shared" si="8"/>
        <v/>
      </c>
      <c r="J147" s="141" t="str">
        <f>IFERROR(IF(VLOOKUP($D147,Hoja2!$A$2:$F$6,4)=1,I147+7,IF(WEEKDAY(I147)=3,I147+2,I147+5)),"")</f>
        <v/>
      </c>
      <c r="K147" s="141" t="str">
        <f>IFERROR(IF(VLOOKUP($D147,Hoja2!$A$2:$F$6,4)=1,J147+7,IF(WEEKDAY(J147)=3,J147+2,J147+5)),"")</f>
        <v/>
      </c>
      <c r="L147" s="141" t="str">
        <f>IFERROR(IF(VLOOKUP($D147,Hoja2!$A$2:$F$6,4)=1,K147+7,IF(WEEKDAY(K147)=3,K147+2,K147+5)),"")</f>
        <v/>
      </c>
      <c r="M147" s="141"/>
      <c r="N147" s="141"/>
      <c r="O147" s="141"/>
      <c r="P147" s="141"/>
      <c r="Q147" s="140">
        <v>0</v>
      </c>
    </row>
    <row r="148" spans="1:17" x14ac:dyDescent="0.35">
      <c r="A148" s="1">
        <v>146</v>
      </c>
      <c r="B148" s="142" t="s">
        <v>55</v>
      </c>
      <c r="C148" s="138"/>
      <c r="D148" s="139" t="s">
        <v>34</v>
      </c>
      <c r="E148" s="138" t="s">
        <v>173</v>
      </c>
      <c r="F148" s="138"/>
      <c r="G148" s="148">
        <v>44043</v>
      </c>
      <c r="H148" s="148">
        <f t="shared" si="9"/>
        <v>44064</v>
      </c>
      <c r="I148" s="141">
        <f t="shared" si="8"/>
        <v>44043</v>
      </c>
      <c r="J148" s="141">
        <f>IFERROR(IF(VLOOKUP($D148,Hoja2!$A$2:$F$6,4)=1,I148+7,IF(WEEKDAY(I148)=3,I148+2,I148+5)),"")</f>
        <v>44050</v>
      </c>
      <c r="K148" s="141">
        <f>IFERROR(IF(VLOOKUP($D148,Hoja2!$A$2:$F$6,4)=1,J148+7,IF(WEEKDAY(J148)=3,J148+2,J148+5)),"")</f>
        <v>44057</v>
      </c>
      <c r="L148" s="141">
        <f>IFERROR(IF(VLOOKUP($D148,Hoja2!$A$2:$F$6,4)=1,K148+7,IF(WEEKDAY(K148)=3,K148+2,K148+5)),"")</f>
        <v>44064</v>
      </c>
      <c r="M148" s="141"/>
      <c r="N148" s="141"/>
      <c r="O148" s="141"/>
      <c r="P148" s="141"/>
      <c r="Q148" s="140">
        <v>18000</v>
      </c>
    </row>
    <row r="149" spans="1:17" x14ac:dyDescent="0.35">
      <c r="A149" s="1">
        <v>147</v>
      </c>
      <c r="B149" s="142" t="s">
        <v>56</v>
      </c>
      <c r="C149" s="138"/>
      <c r="D149" s="139" t="s">
        <v>34</v>
      </c>
      <c r="E149" s="138" t="s">
        <v>173</v>
      </c>
      <c r="F149" s="138"/>
      <c r="G149" s="148">
        <v>44057</v>
      </c>
      <c r="H149" s="148">
        <f t="shared" si="9"/>
        <v>44078</v>
      </c>
      <c r="I149" s="141">
        <f t="shared" si="8"/>
        <v>44057</v>
      </c>
      <c r="J149" s="141">
        <f>IFERROR(IF(VLOOKUP($D149,Hoja2!$A$2:$F$6,4)=1,I149+7,IF(WEEKDAY(I149)=3,I149+2,I149+5)),"")</f>
        <v>44064</v>
      </c>
      <c r="K149" s="141">
        <f>IFERROR(IF(VLOOKUP($D149,Hoja2!$A$2:$F$6,4)=1,J149+7,IF(WEEKDAY(J149)=3,J149+2,J149+5)),"")</f>
        <v>44071</v>
      </c>
      <c r="L149" s="141">
        <f>IFERROR(IF(VLOOKUP($D149,Hoja2!$A$2:$F$6,4)=1,K149+7,IF(WEEKDAY(K149)=3,K149+2,K149+5)),"")</f>
        <v>44078</v>
      </c>
      <c r="M149" s="141"/>
      <c r="N149" s="141"/>
      <c r="O149" s="141"/>
      <c r="P149" s="141"/>
      <c r="Q149" s="140">
        <v>18000</v>
      </c>
    </row>
    <row r="150" spans="1:17" x14ac:dyDescent="0.35">
      <c r="A150" s="1">
        <v>148</v>
      </c>
      <c r="B150" s="142" t="s">
        <v>61</v>
      </c>
      <c r="C150" s="138"/>
      <c r="D150" s="139" t="s">
        <v>34</v>
      </c>
      <c r="E150" s="138" t="s">
        <v>173</v>
      </c>
      <c r="F150" s="138"/>
      <c r="G150" s="148">
        <v>44057</v>
      </c>
      <c r="H150" s="148">
        <f t="shared" si="9"/>
        <v>44078</v>
      </c>
      <c r="I150" s="141">
        <f t="shared" si="8"/>
        <v>44057</v>
      </c>
      <c r="J150" s="141">
        <f>IFERROR(IF(VLOOKUP($D150,Hoja2!$A$2:$F$6,4)=1,I150+7,IF(WEEKDAY(I150)=3,I150+2,I150+5)),"")</f>
        <v>44064</v>
      </c>
      <c r="K150" s="141">
        <f>IFERROR(IF(VLOOKUP($D150,Hoja2!$A$2:$F$6,4)=1,J150+7,IF(WEEKDAY(J150)=3,J150+2,J150+5)),"")</f>
        <v>44071</v>
      </c>
      <c r="L150" s="141">
        <f>IFERROR(IF(VLOOKUP($D150,Hoja2!$A$2:$F$6,4)=1,K150+7,IF(WEEKDAY(K150)=3,K150+2,K150+5)),"")</f>
        <v>44078</v>
      </c>
      <c r="M150" s="141"/>
      <c r="N150" s="141"/>
      <c r="O150" s="141"/>
      <c r="P150" s="141"/>
      <c r="Q150" s="140">
        <v>11000</v>
      </c>
    </row>
    <row r="151" spans="1:17" x14ac:dyDescent="0.35">
      <c r="A151" s="1">
        <v>149</v>
      </c>
      <c r="B151" s="142" t="s">
        <v>113</v>
      </c>
      <c r="C151" s="138"/>
      <c r="D151" s="139" t="s">
        <v>34</v>
      </c>
      <c r="E151" s="138" t="s">
        <v>173</v>
      </c>
      <c r="F151" s="138"/>
      <c r="G151" s="148">
        <v>44036</v>
      </c>
      <c r="H151" s="148">
        <f t="shared" si="9"/>
        <v>44057</v>
      </c>
      <c r="I151" s="141">
        <f t="shared" si="8"/>
        <v>44036</v>
      </c>
      <c r="J151" s="141">
        <f>IFERROR(IF(VLOOKUP($D151,Hoja2!$A$2:$F$6,4)=1,I151+7,IF(WEEKDAY(I151)=3,I151+2,I151+5)),"")</f>
        <v>44043</v>
      </c>
      <c r="K151" s="141">
        <f>IFERROR(IF(VLOOKUP($D151,Hoja2!$A$2:$F$6,4)=1,J151+7,IF(WEEKDAY(J151)=3,J151+2,J151+5)),"")</f>
        <v>44050</v>
      </c>
      <c r="L151" s="141">
        <f>IFERROR(IF(VLOOKUP($D151,Hoja2!$A$2:$F$6,4)=1,K151+7,IF(WEEKDAY(K151)=3,K151+2,K151+5)),"")</f>
        <v>44057</v>
      </c>
      <c r="M151" s="141"/>
      <c r="N151" s="141"/>
      <c r="O151" s="141"/>
      <c r="P151" s="141"/>
      <c r="Q151" s="140">
        <v>18000</v>
      </c>
    </row>
    <row r="152" spans="1:17" x14ac:dyDescent="0.35">
      <c r="A152" s="1">
        <v>150</v>
      </c>
      <c r="B152" s="142" t="s">
        <v>116</v>
      </c>
      <c r="C152" s="138"/>
      <c r="D152" s="139" t="s">
        <v>34</v>
      </c>
      <c r="E152" s="138" t="s">
        <v>173</v>
      </c>
      <c r="F152" s="138"/>
      <c r="G152" s="148">
        <v>44043</v>
      </c>
      <c r="H152" s="148">
        <f t="shared" si="9"/>
        <v>44064</v>
      </c>
      <c r="I152" s="141">
        <f t="shared" si="8"/>
        <v>44043</v>
      </c>
      <c r="J152" s="141">
        <f>IFERROR(IF(VLOOKUP($D152,Hoja2!$A$2:$F$6,4)=1,I152+7,IF(WEEKDAY(I152)=3,I152+2,I152+5)),"")</f>
        <v>44050</v>
      </c>
      <c r="K152" s="141">
        <f>IFERROR(IF(VLOOKUP($D152,Hoja2!$A$2:$F$6,4)=1,J152+7,IF(WEEKDAY(J152)=3,J152+2,J152+5)),"")</f>
        <v>44057</v>
      </c>
      <c r="L152" s="141">
        <f>IFERROR(IF(VLOOKUP($D152,Hoja2!$A$2:$F$6,4)=1,K152+7,IF(WEEKDAY(K152)=3,K152+2,K152+5)),"")</f>
        <v>44064</v>
      </c>
      <c r="M152" s="141"/>
      <c r="N152" s="141"/>
      <c r="O152" s="141"/>
      <c r="P152" s="141"/>
      <c r="Q152" s="140">
        <v>18000</v>
      </c>
    </row>
    <row r="153" spans="1:17" x14ac:dyDescent="0.35">
      <c r="A153" s="1">
        <v>151</v>
      </c>
      <c r="B153" s="142" t="s">
        <v>128</v>
      </c>
      <c r="C153" s="138"/>
      <c r="D153" s="139" t="s">
        <v>34</v>
      </c>
      <c r="E153" s="138" t="s">
        <v>173</v>
      </c>
      <c r="F153" s="138"/>
      <c r="G153" s="148">
        <v>44043</v>
      </c>
      <c r="H153" s="148">
        <f t="shared" si="9"/>
        <v>44064</v>
      </c>
      <c r="I153" s="141">
        <f t="shared" si="8"/>
        <v>44043</v>
      </c>
      <c r="J153" s="141">
        <f>IFERROR(IF(VLOOKUP($D153,Hoja2!$A$2:$F$6,4)=1,I153+7,IF(WEEKDAY(I153)=3,I153+2,I153+5)),"")</f>
        <v>44050</v>
      </c>
      <c r="K153" s="141">
        <f>IFERROR(IF(VLOOKUP($D153,Hoja2!$A$2:$F$6,4)=1,J153+7,IF(WEEKDAY(J153)=3,J153+2,J153+5)),"")</f>
        <v>44057</v>
      </c>
      <c r="L153" s="141">
        <f>IFERROR(IF(VLOOKUP($D153,Hoja2!$A$2:$F$6,4)=1,K153+7,IF(WEEKDAY(K153)=3,K153+2,K153+5)),"")</f>
        <v>44064</v>
      </c>
      <c r="M153" s="141"/>
      <c r="N153" s="141"/>
      <c r="O153" s="141"/>
      <c r="P153" s="141"/>
      <c r="Q153" s="140">
        <v>18000</v>
      </c>
    </row>
    <row r="154" spans="1:17" x14ac:dyDescent="0.35">
      <c r="A154" s="1">
        <v>152</v>
      </c>
      <c r="B154" s="142" t="s">
        <v>142</v>
      </c>
      <c r="C154" s="138"/>
      <c r="D154" s="139" t="s">
        <v>34</v>
      </c>
      <c r="E154" s="138" t="s">
        <v>173</v>
      </c>
      <c r="F154" s="138"/>
      <c r="G154" s="148">
        <v>44043</v>
      </c>
      <c r="H154" s="148">
        <f t="shared" si="9"/>
        <v>44064</v>
      </c>
      <c r="I154" s="141">
        <f t="shared" si="8"/>
        <v>44043</v>
      </c>
      <c r="J154" s="141">
        <f>IFERROR(IF(VLOOKUP($D154,Hoja2!$A$2:$F$6,4)=1,I154+7,IF(WEEKDAY(I154)=3,I154+2,I154+5)),"")</f>
        <v>44050</v>
      </c>
      <c r="K154" s="141">
        <f>IFERROR(IF(VLOOKUP($D154,Hoja2!$A$2:$F$6,4)=1,J154+7,IF(WEEKDAY(J154)=3,J154+2,J154+5)),"")</f>
        <v>44057</v>
      </c>
      <c r="L154" s="141">
        <f>IFERROR(IF(VLOOKUP($D154,Hoja2!$A$2:$F$6,4)=1,K154+7,IF(WEEKDAY(K154)=3,K154+2,K154+5)),"")</f>
        <v>44064</v>
      </c>
      <c r="M154" s="141"/>
      <c r="N154" s="141"/>
      <c r="O154" s="141"/>
      <c r="P154" s="141"/>
      <c r="Q154" s="140">
        <v>18000</v>
      </c>
    </row>
    <row r="155" spans="1:17" x14ac:dyDescent="0.35">
      <c r="A155" s="1">
        <v>153</v>
      </c>
      <c r="B155" s="142" t="s">
        <v>151</v>
      </c>
      <c r="C155" s="138"/>
      <c r="D155" s="139" t="s">
        <v>34</v>
      </c>
      <c r="E155" s="138" t="s">
        <v>173</v>
      </c>
      <c r="F155" s="138"/>
      <c r="G155" s="148">
        <v>44050</v>
      </c>
      <c r="H155" s="148">
        <f t="shared" si="9"/>
        <v>44071</v>
      </c>
      <c r="I155" s="141">
        <f t="shared" si="8"/>
        <v>44050</v>
      </c>
      <c r="J155" s="141">
        <f>IFERROR(IF(VLOOKUP($D155,Hoja2!$A$2:$F$6,4)=1,I155+7,IF(WEEKDAY(I155)=3,I155+2,I155+5)),"")</f>
        <v>44057</v>
      </c>
      <c r="K155" s="141">
        <f>IFERROR(IF(VLOOKUP($D155,Hoja2!$A$2:$F$6,4)=1,J155+7,IF(WEEKDAY(J155)=3,J155+2,J155+5)),"")</f>
        <v>44064</v>
      </c>
      <c r="L155" s="141">
        <f>IFERROR(IF(VLOOKUP($D155,Hoja2!$A$2:$F$6,4)=1,K155+7,IF(WEEKDAY(K155)=3,K155+2,K155+5)),"")</f>
        <v>44071</v>
      </c>
      <c r="M155" s="141"/>
      <c r="N155" s="141"/>
      <c r="O155" s="141"/>
      <c r="P155" s="141"/>
      <c r="Q155" s="140">
        <v>18000</v>
      </c>
    </row>
    <row r="156" spans="1:17" x14ac:dyDescent="0.35">
      <c r="A156" s="1">
        <v>154</v>
      </c>
      <c r="B156" s="142" t="s">
        <v>168</v>
      </c>
      <c r="C156" s="138"/>
      <c r="D156" s="139" t="s">
        <v>34</v>
      </c>
      <c r="E156" s="138" t="s">
        <v>173</v>
      </c>
      <c r="F156" s="138"/>
      <c r="G156" s="148">
        <v>44043</v>
      </c>
      <c r="H156" s="148">
        <f t="shared" si="9"/>
        <v>44064</v>
      </c>
      <c r="I156" s="141">
        <f t="shared" si="8"/>
        <v>44043</v>
      </c>
      <c r="J156" s="141">
        <f>IFERROR(IF(VLOOKUP($D156,Hoja2!$A$2:$F$6,4)=1,I156+7,IF(WEEKDAY(I156)=3,I156+2,I156+5)),"")</f>
        <v>44050</v>
      </c>
      <c r="K156" s="141">
        <f>IFERROR(IF(VLOOKUP($D156,Hoja2!$A$2:$F$6,4)=1,J156+7,IF(WEEKDAY(J156)=3,J156+2,J156+5)),"")</f>
        <v>44057</v>
      </c>
      <c r="L156" s="141">
        <f>IFERROR(IF(VLOOKUP($D156,Hoja2!$A$2:$F$6,4)=1,K156+7,IF(WEEKDAY(K156)=3,K156+2,K156+5)),"")</f>
        <v>44064</v>
      </c>
      <c r="M156" s="141"/>
      <c r="N156" s="141"/>
      <c r="O156" s="141"/>
      <c r="P156" s="141"/>
      <c r="Q156" s="140">
        <v>18000</v>
      </c>
    </row>
    <row r="157" spans="1:17" x14ac:dyDescent="0.35">
      <c r="A157" s="1">
        <v>155</v>
      </c>
      <c r="B157" s="142" t="s">
        <v>169</v>
      </c>
      <c r="C157" s="138"/>
      <c r="D157" s="139" t="s">
        <v>34</v>
      </c>
      <c r="E157" s="138" t="s">
        <v>173</v>
      </c>
      <c r="F157" s="138"/>
      <c r="G157" s="148">
        <v>44043</v>
      </c>
      <c r="H157" s="148">
        <f t="shared" si="9"/>
        <v>44064</v>
      </c>
      <c r="I157" s="141">
        <f t="shared" si="8"/>
        <v>44043</v>
      </c>
      <c r="J157" s="141">
        <f>IFERROR(IF(VLOOKUP($D157,Hoja2!$A$2:$F$6,4)=1,I157+7,IF(WEEKDAY(I157)=3,I157+2,I157+5)),"")</f>
        <v>44050</v>
      </c>
      <c r="K157" s="141">
        <f>IFERROR(IF(VLOOKUP($D157,Hoja2!$A$2:$F$6,4)=1,J157+7,IF(WEEKDAY(J157)=3,J157+2,J157+5)),"")</f>
        <v>44057</v>
      </c>
      <c r="L157" s="141">
        <f>IFERROR(IF(VLOOKUP($D157,Hoja2!$A$2:$F$6,4)=1,K157+7,IF(WEEKDAY(K157)=3,K157+2,K157+5)),"")</f>
        <v>44064</v>
      </c>
      <c r="M157" s="141"/>
      <c r="N157" s="141"/>
      <c r="O157" s="141"/>
      <c r="P157" s="141"/>
      <c r="Q157" s="140">
        <v>18000</v>
      </c>
    </row>
    <row r="158" spans="1:17" x14ac:dyDescent="0.35">
      <c r="A158" s="1">
        <v>156</v>
      </c>
      <c r="B158" s="143" t="s">
        <v>15</v>
      </c>
      <c r="C158" s="144"/>
      <c r="D158" s="145" t="s">
        <v>44</v>
      </c>
      <c r="E158" s="144" t="s">
        <v>173</v>
      </c>
      <c r="F158" s="144"/>
      <c r="G158" s="144"/>
      <c r="H158" s="144" t="str">
        <f t="shared" si="9"/>
        <v/>
      </c>
      <c r="I158" s="147"/>
      <c r="J158" s="147"/>
      <c r="K158" s="147"/>
      <c r="L158" s="147"/>
      <c r="M158" s="147"/>
      <c r="N158" s="147"/>
      <c r="O158" s="147"/>
      <c r="P158" s="147"/>
      <c r="Q158" s="146">
        <v>0</v>
      </c>
    </row>
    <row r="159" spans="1:17" x14ac:dyDescent="0.35">
      <c r="A159" s="1">
        <v>157</v>
      </c>
      <c r="B159" s="143" t="s">
        <v>29</v>
      </c>
      <c r="C159" s="144"/>
      <c r="D159" s="145" t="s">
        <v>44</v>
      </c>
      <c r="E159" s="144" t="s">
        <v>173</v>
      </c>
      <c r="F159" s="144"/>
      <c r="G159" s="144"/>
      <c r="H159" s="144" t="str">
        <f t="shared" si="9"/>
        <v/>
      </c>
      <c r="I159" s="147"/>
      <c r="J159" s="147"/>
      <c r="K159" s="147"/>
      <c r="L159" s="147"/>
      <c r="M159" s="147"/>
      <c r="N159" s="147"/>
      <c r="O159" s="147"/>
      <c r="P159" s="147"/>
      <c r="Q159" s="146">
        <v>0</v>
      </c>
    </row>
  </sheetData>
  <autoFilter ref="A2:Q159" xr:uid="{5C13AB71-A0FB-4CAF-BAC4-D88B7DA0826A}"/>
  <phoneticPr fontId="10" type="noConversion"/>
  <conditionalFormatting sqref="Q70:Q83 Q20:Q61 Q86:Q97">
    <cfRule type="cellIs" dxfId="373" priority="14" operator="greaterThan">
      <formula>0</formula>
    </cfRule>
  </conditionalFormatting>
  <conditionalFormatting sqref="Q62:Q69">
    <cfRule type="cellIs" dxfId="372" priority="13" operator="greaterThan">
      <formula>0</formula>
    </cfRule>
  </conditionalFormatting>
  <conditionalFormatting sqref="Q3:Q19">
    <cfRule type="cellIs" dxfId="371" priority="12" operator="greaterThan">
      <formula>0</formula>
    </cfRule>
  </conditionalFormatting>
  <conditionalFormatting sqref="Q84">
    <cfRule type="cellIs" dxfId="370" priority="11" operator="greaterThan">
      <formula>0</formula>
    </cfRule>
  </conditionalFormatting>
  <conditionalFormatting sqref="Q85">
    <cfRule type="cellIs" dxfId="369" priority="10" operator="greaterThan">
      <formula>0</formula>
    </cfRule>
  </conditionalFormatting>
  <conditionalFormatting sqref="Q136:Q138">
    <cfRule type="cellIs" dxfId="368" priority="6" operator="greaterThan">
      <formula>0</formula>
    </cfRule>
  </conditionalFormatting>
  <conditionalFormatting sqref="Q151:Q157">
    <cfRule type="cellIs" dxfId="367" priority="5" operator="greaterThan">
      <formula>0</formula>
    </cfRule>
  </conditionalFormatting>
  <conditionalFormatting sqref="Q108">
    <cfRule type="cellIs" dxfId="366" priority="3" operator="greaterThan">
      <formula>0</formula>
    </cfRule>
  </conditionalFormatting>
  <conditionalFormatting sqref="Q140">
    <cfRule type="cellIs" dxfId="365" priority="1" operator="greaterThan">
      <formula>0</formula>
    </cfRule>
  </conditionalFormatting>
  <conditionalFormatting sqref="Q121:Q134 Q98:Q106 Q141:Q150 Q158:Q159">
    <cfRule type="cellIs" dxfId="364" priority="9" operator="greaterThan">
      <formula>0</formula>
    </cfRule>
  </conditionalFormatting>
  <conditionalFormatting sqref="Q109:Q120">
    <cfRule type="cellIs" dxfId="363" priority="8" operator="greaterThan">
      <formula>0</formula>
    </cfRule>
  </conditionalFormatting>
  <conditionalFormatting sqref="Q135">
    <cfRule type="cellIs" dxfId="362" priority="7" operator="greaterThan">
      <formula>0</formula>
    </cfRule>
  </conditionalFormatting>
  <conditionalFormatting sqref="Q107">
    <cfRule type="cellIs" dxfId="361" priority="4" operator="greaterThan">
      <formula>0</formula>
    </cfRule>
  </conditionalFormatting>
  <conditionalFormatting sqref="Q139">
    <cfRule type="cellIs" dxfId="360" priority="2" operator="greater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11015-0FF8-420F-9868-566B0962BF41}">
  <sheetPr>
    <tabColor rgb="FFCF95DF"/>
  </sheetPr>
  <dimension ref="A1:T99"/>
  <sheetViews>
    <sheetView showGridLines="0" tabSelected="1" topLeftCell="A81" workbookViewId="0">
      <selection activeCell="P96" sqref="P96"/>
    </sheetView>
  </sheetViews>
  <sheetFormatPr baseColWidth="10" defaultColWidth="0" defaultRowHeight="14.5" x14ac:dyDescent="0.35"/>
  <cols>
    <col min="1" max="1" width="19.1796875" style="2" customWidth="1"/>
    <col min="2" max="2" width="10.90625" style="2" customWidth="1"/>
    <col min="3" max="3" width="15.08984375" style="2" customWidth="1"/>
    <col min="4" max="4" width="13.1796875" style="2" bestFit="1" customWidth="1"/>
    <col min="5" max="5" width="10.90625" style="2" customWidth="1"/>
    <col min="6" max="6" width="11.1796875" style="2" bestFit="1" customWidth="1"/>
    <col min="7" max="14" width="11.1796875" style="2" hidden="1" customWidth="1"/>
    <col min="15" max="15" width="10.90625" style="2" customWidth="1"/>
    <col min="16" max="16" width="34.1796875" style="2" customWidth="1"/>
    <col min="17" max="18" width="10.90625" style="2" customWidth="1"/>
    <col min="19" max="19" width="10.90625" style="159" customWidth="1"/>
    <col min="20" max="20" width="10.90625" style="2" customWidth="1"/>
    <col min="21" max="16384" width="10.90625" style="2" hidden="1"/>
  </cols>
  <sheetData>
    <row r="1" spans="1:19" s="159" customFormat="1" x14ac:dyDescent="0.35">
      <c r="A1" s="206" t="s">
        <v>0</v>
      </c>
      <c r="B1" s="207" t="s">
        <v>33</v>
      </c>
      <c r="C1" s="207" t="s">
        <v>185</v>
      </c>
      <c r="D1" s="207" t="s">
        <v>533</v>
      </c>
      <c r="E1" s="207" t="s">
        <v>37</v>
      </c>
      <c r="F1" s="207" t="s">
        <v>174</v>
      </c>
      <c r="G1" s="208">
        <v>1</v>
      </c>
      <c r="H1" s="208">
        <v>2</v>
      </c>
      <c r="I1" s="208">
        <v>3</v>
      </c>
      <c r="J1" s="208">
        <v>4</v>
      </c>
      <c r="K1" s="208">
        <v>5</v>
      </c>
      <c r="L1" s="208">
        <v>6</v>
      </c>
      <c r="M1" s="208">
        <v>7</v>
      </c>
      <c r="N1" s="208">
        <v>8</v>
      </c>
      <c r="O1" s="209" t="s">
        <v>5</v>
      </c>
      <c r="R1" s="160" t="s">
        <v>185</v>
      </c>
      <c r="S1" s="161" t="s">
        <v>191</v>
      </c>
    </row>
    <row r="2" spans="1:19" x14ac:dyDescent="0.35">
      <c r="A2" s="162" t="s">
        <v>390</v>
      </c>
      <c r="B2" s="139" t="s">
        <v>435</v>
      </c>
      <c r="C2" s="138" t="s">
        <v>42</v>
      </c>
      <c r="D2" s="138" t="s">
        <v>529</v>
      </c>
      <c r="E2" s="148">
        <v>44202</v>
      </c>
      <c r="F2" s="148">
        <f t="shared" ref="F2" si="0">IF(MAX(G2:N2)=0,"",MAX(G2:N2))</f>
        <v>44223</v>
      </c>
      <c r="G2" s="141">
        <f t="shared" ref="G2:G3" si="1">IF(O2=0,"",E2)</f>
        <v>44202</v>
      </c>
      <c r="H2" s="141">
        <f>IFERROR(IF(VLOOKUP($B2,Hoja2!$A$2:$F$6,4)=1,G2+7,IF(WEEKDAY(G2)=3,G2+2,G2+5)),"")</f>
        <v>44209</v>
      </c>
      <c r="I2" s="141">
        <f>IFERROR(IF(VLOOKUP($B2,Hoja2!$A$2:$F$6,4)=1,H2+7,IF(WEEKDAY(H2)=3,H2+2,H2+5)),"")</f>
        <v>44216</v>
      </c>
      <c r="J2" s="141">
        <f>IFERROR(IF(VLOOKUP($B2,Hoja2!$A$2:$F$6,4)=1,I2+7,IF(WEEKDAY(I2)=3,I2+2,I2+5)),"")</f>
        <v>44223</v>
      </c>
      <c r="K2" s="141"/>
      <c r="L2" s="141"/>
      <c r="M2" s="141"/>
      <c r="N2" s="141"/>
      <c r="O2" s="155">
        <v>18000</v>
      </c>
      <c r="R2" s="157" t="s">
        <v>42</v>
      </c>
      <c r="S2" s="204">
        <f t="shared" ref="S2:S13" si="2">SUMIF(C:C,$R2,O:O)</f>
        <v>683000</v>
      </c>
    </row>
    <row r="3" spans="1:19" x14ac:dyDescent="0.35">
      <c r="A3" s="162" t="s">
        <v>490</v>
      </c>
      <c r="B3" s="139" t="s">
        <v>435</v>
      </c>
      <c r="C3" s="138" t="s">
        <v>42</v>
      </c>
      <c r="D3" s="138" t="s">
        <v>529</v>
      </c>
      <c r="E3" s="148">
        <v>44202</v>
      </c>
      <c r="F3" s="148">
        <f t="shared" ref="F3" si="3">IF(MAX(G3:N3)=0,"",MAX(G3:N3))</f>
        <v>44223</v>
      </c>
      <c r="G3" s="141">
        <f t="shared" si="1"/>
        <v>44202</v>
      </c>
      <c r="H3" s="141">
        <f>IFERROR(IF(VLOOKUP($B3,Hoja2!$A$2:$F$6,4)=1,G3+7,IF(WEEKDAY(G3)=3,G3+2,G3+5)),"")</f>
        <v>44209</v>
      </c>
      <c r="I3" s="141">
        <f>IFERROR(IF(VLOOKUP($B3,Hoja2!$A$2:$F$6,4)=1,H3+7,IF(WEEKDAY(H3)=3,H3+2,H3+5)),"")</f>
        <v>44216</v>
      </c>
      <c r="J3" s="141">
        <f>IFERROR(IF(VLOOKUP($B3,Hoja2!$A$2:$F$6,4)=1,I3+7,IF(WEEKDAY(I3)=3,I3+2,I3+5)),"")</f>
        <v>44223</v>
      </c>
      <c r="K3" s="141"/>
      <c r="L3" s="141"/>
      <c r="M3" s="141"/>
      <c r="N3" s="141"/>
      <c r="O3" s="155">
        <v>18000</v>
      </c>
      <c r="R3" s="158" t="s">
        <v>43</v>
      </c>
      <c r="S3" s="205">
        <f t="shared" si="2"/>
        <v>0</v>
      </c>
    </row>
    <row r="4" spans="1:19" x14ac:dyDescent="0.35">
      <c r="A4" s="162" t="s">
        <v>454</v>
      </c>
      <c r="B4" s="139" t="s">
        <v>435</v>
      </c>
      <c r="C4" s="138" t="s">
        <v>42</v>
      </c>
      <c r="D4" s="138" t="s">
        <v>529</v>
      </c>
      <c r="E4" s="148">
        <v>44202</v>
      </c>
      <c r="F4" s="148">
        <f t="shared" ref="F4:F12" si="4">IF(MAX(G4:N4)=0,"",MAX(G4:N4))</f>
        <v>44223</v>
      </c>
      <c r="G4" s="141">
        <f t="shared" ref="G4:G12" si="5">IF(O4=0,"",E4)</f>
        <v>44202</v>
      </c>
      <c r="H4" s="141">
        <f>IFERROR(IF(VLOOKUP($B4,Hoja2!$A$2:$F$6,4)=1,G4+7,IF(WEEKDAY(G4)=3,G4+2,G4+5)),"")</f>
        <v>44209</v>
      </c>
      <c r="I4" s="141">
        <f>IFERROR(IF(VLOOKUP($B4,Hoja2!$A$2:$F$6,4)=1,H4+7,IF(WEEKDAY(H4)=3,H4+2,H4+5)),"")</f>
        <v>44216</v>
      </c>
      <c r="J4" s="141">
        <f>IFERROR(IF(VLOOKUP($B4,Hoja2!$A$2:$F$6,4)=1,I4+7,IF(WEEKDAY(I4)=3,I4+2,I4+5)),"")</f>
        <v>44223</v>
      </c>
      <c r="K4" s="141"/>
      <c r="L4" s="141"/>
      <c r="M4" s="141"/>
      <c r="N4" s="141"/>
      <c r="O4" s="155">
        <v>4500</v>
      </c>
      <c r="R4" s="158" t="s">
        <v>47</v>
      </c>
      <c r="S4" s="205">
        <f t="shared" si="2"/>
        <v>1172000</v>
      </c>
    </row>
    <row r="5" spans="1:19" x14ac:dyDescent="0.35">
      <c r="A5" s="162" t="s">
        <v>458</v>
      </c>
      <c r="B5" s="139" t="s">
        <v>435</v>
      </c>
      <c r="C5" s="138" t="s">
        <v>42</v>
      </c>
      <c r="D5" s="138" t="s">
        <v>529</v>
      </c>
      <c r="E5" s="148">
        <v>44202</v>
      </c>
      <c r="F5" s="148">
        <f t="shared" si="4"/>
        <v>44223</v>
      </c>
      <c r="G5" s="141">
        <f t="shared" si="5"/>
        <v>44202</v>
      </c>
      <c r="H5" s="141">
        <f>IFERROR(IF(VLOOKUP($B5,Hoja2!$A$2:$F$6,4)=1,G5+7,IF(WEEKDAY(G5)=3,G5+2,G5+5)),"")</f>
        <v>44209</v>
      </c>
      <c r="I5" s="141">
        <f>IFERROR(IF(VLOOKUP($B5,Hoja2!$A$2:$F$6,4)=1,H5+7,IF(WEEKDAY(H5)=3,H5+2,H5+5)),"")</f>
        <v>44216</v>
      </c>
      <c r="J5" s="141">
        <f>IFERROR(IF(VLOOKUP($B5,Hoja2!$A$2:$F$6,4)=1,I5+7,IF(WEEKDAY(I5)=3,I5+2,I5+5)),"")</f>
        <v>44223</v>
      </c>
      <c r="K5" s="141"/>
      <c r="L5" s="141"/>
      <c r="M5" s="141"/>
      <c r="N5" s="141"/>
      <c r="O5" s="155">
        <v>18000</v>
      </c>
      <c r="R5" s="158" t="s">
        <v>48</v>
      </c>
      <c r="S5" s="205">
        <f t="shared" si="2"/>
        <v>0</v>
      </c>
    </row>
    <row r="6" spans="1:19" x14ac:dyDescent="0.35">
      <c r="A6" s="162" t="s">
        <v>351</v>
      </c>
      <c r="B6" s="139" t="s">
        <v>435</v>
      </c>
      <c r="C6" s="138" t="s">
        <v>42</v>
      </c>
      <c r="D6" s="138" t="s">
        <v>529</v>
      </c>
      <c r="E6" s="148">
        <v>44202</v>
      </c>
      <c r="F6" s="148">
        <f t="shared" si="4"/>
        <v>44223</v>
      </c>
      <c r="G6" s="141">
        <f t="shared" si="5"/>
        <v>44202</v>
      </c>
      <c r="H6" s="141">
        <f>IFERROR(IF(VLOOKUP($B6,Hoja2!$A$2:$F$6,4)=1,G6+7,IF(WEEKDAY(G6)=3,G6+2,G6+5)),"")</f>
        <v>44209</v>
      </c>
      <c r="I6" s="141">
        <f>IFERROR(IF(VLOOKUP($B6,Hoja2!$A$2:$F$6,4)=1,H6+7,IF(WEEKDAY(H6)=3,H6+2,H6+5)),"")</f>
        <v>44216</v>
      </c>
      <c r="J6" s="141">
        <f>IFERROR(IF(VLOOKUP($B6,Hoja2!$A$2:$F$6,4)=1,I6+7,IF(WEEKDAY(I6)=3,I6+2,I6+5)),"")</f>
        <v>44223</v>
      </c>
      <c r="K6" s="141"/>
      <c r="L6" s="141"/>
      <c r="M6" s="141"/>
      <c r="N6" s="141"/>
      <c r="O6" s="155">
        <v>18000</v>
      </c>
      <c r="R6" s="158" t="s">
        <v>173</v>
      </c>
      <c r="S6" s="205">
        <f t="shared" si="2"/>
        <v>0</v>
      </c>
    </row>
    <row r="7" spans="1:19" x14ac:dyDescent="0.35">
      <c r="A7" s="162" t="s">
        <v>791</v>
      </c>
      <c r="B7" s="139" t="s">
        <v>435</v>
      </c>
      <c r="C7" s="138" t="s">
        <v>42</v>
      </c>
      <c r="D7" s="138" t="s">
        <v>529</v>
      </c>
      <c r="E7" s="148">
        <v>44202</v>
      </c>
      <c r="F7" s="148">
        <f t="shared" si="4"/>
        <v>44223</v>
      </c>
      <c r="G7" s="141">
        <f t="shared" si="5"/>
        <v>44202</v>
      </c>
      <c r="H7" s="141">
        <f>IFERROR(IF(VLOOKUP($B7,Hoja2!$A$2:$F$6,4)=1,G7+7,IF(WEEKDAY(G7)=3,G7+2,G7+5)),"")</f>
        <v>44209</v>
      </c>
      <c r="I7" s="141">
        <f>IFERROR(IF(VLOOKUP($B7,Hoja2!$A$2:$F$6,4)=1,H7+7,IF(WEEKDAY(H7)=3,H7+2,H7+5)),"")</f>
        <v>44216</v>
      </c>
      <c r="J7" s="141">
        <f>IFERROR(IF(VLOOKUP($B7,Hoja2!$A$2:$F$6,4)=1,I7+7,IF(WEEKDAY(I7)=3,I7+2,I7+5)),"")</f>
        <v>44223</v>
      </c>
      <c r="K7" s="141"/>
      <c r="L7" s="141"/>
      <c r="M7" s="141"/>
      <c r="N7" s="141"/>
      <c r="O7" s="155">
        <v>18000</v>
      </c>
      <c r="R7" s="158" t="s">
        <v>186</v>
      </c>
      <c r="S7" s="205">
        <f t="shared" si="2"/>
        <v>0</v>
      </c>
    </row>
    <row r="8" spans="1:19" x14ac:dyDescent="0.35">
      <c r="A8" s="162" t="s">
        <v>478</v>
      </c>
      <c r="B8" s="139" t="s">
        <v>435</v>
      </c>
      <c r="C8" s="138" t="s">
        <v>42</v>
      </c>
      <c r="D8" s="138" t="s">
        <v>529</v>
      </c>
      <c r="E8" s="148">
        <v>44202</v>
      </c>
      <c r="F8" s="148">
        <f t="shared" si="4"/>
        <v>44223</v>
      </c>
      <c r="G8" s="141">
        <f t="shared" si="5"/>
        <v>44202</v>
      </c>
      <c r="H8" s="141">
        <f>IFERROR(IF(VLOOKUP($B8,Hoja2!$A$2:$F$6,4)=1,G8+7,IF(WEEKDAY(G8)=3,G8+2,G8+5)),"")</f>
        <v>44209</v>
      </c>
      <c r="I8" s="141">
        <f>IFERROR(IF(VLOOKUP($B8,Hoja2!$A$2:$F$6,4)=1,H8+7,IF(WEEKDAY(H8)=3,H8+2,H8+5)),"")</f>
        <v>44216</v>
      </c>
      <c r="J8" s="141">
        <f>IFERROR(IF(VLOOKUP($B8,Hoja2!$A$2:$F$6,4)=1,I8+7,IF(WEEKDAY(I8)=3,I8+2,I8+5)),"")</f>
        <v>44223</v>
      </c>
      <c r="K8" s="141"/>
      <c r="L8" s="141"/>
      <c r="M8" s="141"/>
      <c r="N8" s="141"/>
      <c r="O8" s="155">
        <v>18000</v>
      </c>
      <c r="R8" s="158" t="s">
        <v>187</v>
      </c>
      <c r="S8" s="205">
        <f t="shared" si="2"/>
        <v>0</v>
      </c>
    </row>
    <row r="9" spans="1:19" x14ac:dyDescent="0.35">
      <c r="A9" s="162" t="s">
        <v>502</v>
      </c>
      <c r="B9" s="139" t="s">
        <v>435</v>
      </c>
      <c r="C9" s="138" t="s">
        <v>42</v>
      </c>
      <c r="D9" s="138" t="s">
        <v>529</v>
      </c>
      <c r="E9" s="148">
        <v>44202</v>
      </c>
      <c r="F9" s="148">
        <f t="shared" si="4"/>
        <v>44223</v>
      </c>
      <c r="G9" s="141">
        <f t="shared" si="5"/>
        <v>44202</v>
      </c>
      <c r="H9" s="141">
        <f>IFERROR(IF(VLOOKUP($B9,Hoja2!$A$2:$F$6,4)=1,G9+7,IF(WEEKDAY(G9)=3,G9+2,G9+5)),"")</f>
        <v>44209</v>
      </c>
      <c r="I9" s="141">
        <f>IFERROR(IF(VLOOKUP($B9,Hoja2!$A$2:$F$6,4)=1,H9+7,IF(WEEKDAY(H9)=3,H9+2,H9+5)),"")</f>
        <v>44216</v>
      </c>
      <c r="J9" s="141">
        <f>IFERROR(IF(VLOOKUP($B9,Hoja2!$A$2:$F$6,4)=1,I9+7,IF(WEEKDAY(I9)=3,I9+2,I9+5)),"")</f>
        <v>44223</v>
      </c>
      <c r="K9" s="141"/>
      <c r="L9" s="141"/>
      <c r="M9" s="141"/>
      <c r="N9" s="141"/>
      <c r="O9" s="155">
        <v>18000</v>
      </c>
      <c r="R9" s="158" t="s">
        <v>188</v>
      </c>
      <c r="S9" s="205">
        <f t="shared" si="2"/>
        <v>0</v>
      </c>
    </row>
    <row r="10" spans="1:19" x14ac:dyDescent="0.35">
      <c r="A10" s="162" t="s">
        <v>508</v>
      </c>
      <c r="B10" s="139" t="s">
        <v>435</v>
      </c>
      <c r="C10" s="138" t="s">
        <v>42</v>
      </c>
      <c r="D10" s="138" t="s">
        <v>529</v>
      </c>
      <c r="E10" s="148">
        <v>44202</v>
      </c>
      <c r="F10" s="148">
        <f t="shared" si="4"/>
        <v>44223</v>
      </c>
      <c r="G10" s="141">
        <f t="shared" si="5"/>
        <v>44202</v>
      </c>
      <c r="H10" s="141">
        <f>IFERROR(IF(VLOOKUP($B10,Hoja2!$A$2:$F$6,4)=1,G10+7,IF(WEEKDAY(G10)=3,G10+2,G10+5)),"")</f>
        <v>44209</v>
      </c>
      <c r="I10" s="141">
        <f>IFERROR(IF(VLOOKUP($B10,Hoja2!$A$2:$F$6,4)=1,H10+7,IF(WEEKDAY(H10)=3,H10+2,H10+5)),"")</f>
        <v>44216</v>
      </c>
      <c r="J10" s="141">
        <f>IFERROR(IF(VLOOKUP($B10,Hoja2!$A$2:$F$6,4)=1,I10+7,IF(WEEKDAY(I10)=3,I10+2,I10+5)),"")</f>
        <v>44223</v>
      </c>
      <c r="K10" s="141"/>
      <c r="L10" s="141"/>
      <c r="M10" s="141"/>
      <c r="N10" s="141"/>
      <c r="O10" s="155">
        <v>18000</v>
      </c>
      <c r="R10" s="158" t="s">
        <v>189</v>
      </c>
      <c r="S10" s="205">
        <f t="shared" si="2"/>
        <v>0</v>
      </c>
    </row>
    <row r="11" spans="1:19" x14ac:dyDescent="0.35">
      <c r="A11" s="162" t="s">
        <v>514</v>
      </c>
      <c r="B11" s="139" t="s">
        <v>435</v>
      </c>
      <c r="C11" s="138" t="s">
        <v>42</v>
      </c>
      <c r="D11" s="138" t="s">
        <v>529</v>
      </c>
      <c r="E11" s="148">
        <v>44202</v>
      </c>
      <c r="F11" s="148">
        <f t="shared" si="4"/>
        <v>44223</v>
      </c>
      <c r="G11" s="141">
        <f t="shared" si="5"/>
        <v>44202</v>
      </c>
      <c r="H11" s="141">
        <f>IFERROR(IF(VLOOKUP($B11,Hoja2!$A$2:$F$6,4)=1,G11+7,IF(WEEKDAY(G11)=3,G11+2,G11+5)),"")</f>
        <v>44209</v>
      </c>
      <c r="I11" s="141">
        <f>IFERROR(IF(VLOOKUP($B11,Hoja2!$A$2:$F$6,4)=1,H11+7,IF(WEEKDAY(H11)=3,H11+2,H11+5)),"")</f>
        <v>44216</v>
      </c>
      <c r="J11" s="141">
        <f>IFERROR(IF(VLOOKUP($B11,Hoja2!$A$2:$F$6,4)=1,I11+7,IF(WEEKDAY(I11)=3,I11+2,I11+5)),"")</f>
        <v>44223</v>
      </c>
      <c r="K11" s="141"/>
      <c r="L11" s="141"/>
      <c r="M11" s="141"/>
      <c r="N11" s="141"/>
      <c r="O11" s="155">
        <v>18000</v>
      </c>
      <c r="R11" s="158" t="s">
        <v>190</v>
      </c>
      <c r="S11" s="205">
        <f t="shared" si="2"/>
        <v>0</v>
      </c>
    </row>
    <row r="12" spans="1:19" x14ac:dyDescent="0.35">
      <c r="A12" s="162" t="s">
        <v>519</v>
      </c>
      <c r="B12" s="139" t="s">
        <v>435</v>
      </c>
      <c r="C12" s="138" t="s">
        <v>42</v>
      </c>
      <c r="D12" s="138" t="s">
        <v>529</v>
      </c>
      <c r="E12" s="148">
        <v>44202</v>
      </c>
      <c r="F12" s="148">
        <f t="shared" si="4"/>
        <v>44223</v>
      </c>
      <c r="G12" s="141">
        <f t="shared" si="5"/>
        <v>44202</v>
      </c>
      <c r="H12" s="141">
        <f>IFERROR(IF(VLOOKUP($B12,Hoja2!$A$2:$F$6,4)=1,G12+7,IF(WEEKDAY(G12)=3,G12+2,G12+5)),"")</f>
        <v>44209</v>
      </c>
      <c r="I12" s="141">
        <f>IFERROR(IF(VLOOKUP($B12,Hoja2!$A$2:$F$6,4)=1,H12+7,IF(WEEKDAY(H12)=3,H12+2,H12+5)),"")</f>
        <v>44216</v>
      </c>
      <c r="J12" s="141">
        <f>IFERROR(IF(VLOOKUP($B12,Hoja2!$A$2:$F$6,4)=1,I12+7,IF(WEEKDAY(I12)=3,I12+2,I12+5)),"")</f>
        <v>44223</v>
      </c>
      <c r="K12" s="141"/>
      <c r="L12" s="141"/>
      <c r="M12" s="141"/>
      <c r="N12" s="141"/>
      <c r="O12" s="155">
        <v>18000</v>
      </c>
      <c r="R12" s="158" t="s">
        <v>438</v>
      </c>
      <c r="S12" s="205">
        <f t="shared" si="2"/>
        <v>0</v>
      </c>
    </row>
    <row r="13" spans="1:19" x14ac:dyDescent="0.35">
      <c r="A13" s="162" t="s">
        <v>535</v>
      </c>
      <c r="B13" s="139" t="s">
        <v>435</v>
      </c>
      <c r="C13" s="138" t="s">
        <v>42</v>
      </c>
      <c r="D13" s="138" t="s">
        <v>529</v>
      </c>
      <c r="E13" s="148">
        <v>44202</v>
      </c>
      <c r="F13" s="148">
        <f t="shared" ref="F13" si="6">IF(MAX(G13:N13)=0,"",MAX(G13:N13))</f>
        <v>44223</v>
      </c>
      <c r="G13" s="141">
        <f t="shared" ref="G13" si="7">IF(O13=0,"",E13)</f>
        <v>44202</v>
      </c>
      <c r="H13" s="141">
        <f>IFERROR(IF(VLOOKUP($B13,Hoja2!$A$2:$F$6,4)=1,G13+7,IF(WEEKDAY(G13)=3,G13+2,G13+5)),"")</f>
        <v>44209</v>
      </c>
      <c r="I13" s="141">
        <f>IFERROR(IF(VLOOKUP($B13,Hoja2!$A$2:$F$6,4)=1,H13+7,IF(WEEKDAY(H13)=3,H13+2,H13+5)),"")</f>
        <v>44216</v>
      </c>
      <c r="J13" s="141">
        <f>IFERROR(IF(VLOOKUP($B13,Hoja2!$A$2:$F$6,4)=1,I13+7,IF(WEEKDAY(I13)=3,I13+2,I13+5)),"")</f>
        <v>44223</v>
      </c>
      <c r="K13" s="141"/>
      <c r="L13" s="141"/>
      <c r="M13" s="141"/>
      <c r="N13" s="141"/>
      <c r="O13" s="155">
        <v>18000</v>
      </c>
      <c r="R13" s="158" t="s">
        <v>439</v>
      </c>
      <c r="S13" s="205">
        <f t="shared" si="2"/>
        <v>0</v>
      </c>
    </row>
    <row r="14" spans="1:19" x14ac:dyDescent="0.35">
      <c r="A14" s="162" t="s">
        <v>540</v>
      </c>
      <c r="B14" s="139" t="s">
        <v>435</v>
      </c>
      <c r="C14" s="138" t="s">
        <v>42</v>
      </c>
      <c r="D14" s="138" t="s">
        <v>529</v>
      </c>
      <c r="E14" s="148">
        <v>44202</v>
      </c>
      <c r="F14" s="148">
        <f t="shared" ref="F14" si="8">IF(MAX(G14:N14)=0,"",MAX(G14:N14))</f>
        <v>44223</v>
      </c>
      <c r="G14" s="141">
        <f t="shared" ref="G14" si="9">IF(O14=0,"",E14)</f>
        <v>44202</v>
      </c>
      <c r="H14" s="141">
        <f>IFERROR(IF(VLOOKUP($B14,Hoja2!$A$2:$F$6,4)=1,G14+7,IF(WEEKDAY(G14)=3,G14+2,G14+5)),"")</f>
        <v>44209</v>
      </c>
      <c r="I14" s="141">
        <f>IFERROR(IF(VLOOKUP($B14,Hoja2!$A$2:$F$6,4)=1,H14+7,IF(WEEKDAY(H14)=3,H14+2,H14+5)),"")</f>
        <v>44216</v>
      </c>
      <c r="J14" s="141">
        <f>IFERROR(IF(VLOOKUP($B14,Hoja2!$A$2:$F$6,4)=1,I14+7,IF(WEEKDAY(I14)=3,I14+2,I14+5)),"")</f>
        <v>44223</v>
      </c>
      <c r="K14" s="141"/>
      <c r="L14" s="141"/>
      <c r="M14" s="141"/>
      <c r="N14" s="141"/>
      <c r="O14" s="155">
        <v>18000</v>
      </c>
      <c r="S14" s="2"/>
    </row>
    <row r="15" spans="1:19" x14ac:dyDescent="0.35">
      <c r="A15" s="162" t="s">
        <v>545</v>
      </c>
      <c r="B15" s="139" t="s">
        <v>435</v>
      </c>
      <c r="C15" s="138" t="s">
        <v>42</v>
      </c>
      <c r="D15" s="138" t="s">
        <v>529</v>
      </c>
      <c r="E15" s="148">
        <v>44202</v>
      </c>
      <c r="F15" s="148">
        <f t="shared" ref="F15" si="10">IF(MAX(G15:N15)=0,"",MAX(G15:N15))</f>
        <v>44223</v>
      </c>
      <c r="G15" s="141">
        <f t="shared" ref="G15" si="11">IF(O15=0,"",E15)</f>
        <v>44202</v>
      </c>
      <c r="H15" s="141">
        <f>IFERROR(IF(VLOOKUP($B15,Hoja2!$A$2:$F$6,4)=1,G15+7,IF(WEEKDAY(G15)=3,G15+2,G15+5)),"")</f>
        <v>44209</v>
      </c>
      <c r="I15" s="141">
        <f>IFERROR(IF(VLOOKUP($B15,Hoja2!$A$2:$F$6,4)=1,H15+7,IF(WEEKDAY(H15)=3,H15+2,H15+5)),"")</f>
        <v>44216</v>
      </c>
      <c r="J15" s="141">
        <f>IFERROR(IF(VLOOKUP($B15,Hoja2!$A$2:$F$6,4)=1,I15+7,IF(WEEKDAY(I15)=3,I15+2,I15+5)),"")</f>
        <v>44223</v>
      </c>
      <c r="K15" s="141"/>
      <c r="L15" s="141"/>
      <c r="M15" s="141"/>
      <c r="N15" s="141"/>
      <c r="O15" s="155">
        <v>18000</v>
      </c>
      <c r="S15" s="2"/>
    </row>
    <row r="16" spans="1:19" x14ac:dyDescent="0.35">
      <c r="A16" s="162" t="s">
        <v>556</v>
      </c>
      <c r="B16" s="139" t="s">
        <v>435</v>
      </c>
      <c r="C16" s="138" t="s">
        <v>42</v>
      </c>
      <c r="D16" s="138" t="s">
        <v>529</v>
      </c>
      <c r="E16" s="148">
        <v>44202</v>
      </c>
      <c r="F16" s="148">
        <f t="shared" ref="F16" si="12">IF(MAX(G16:N16)=0,"",MAX(G16:N16))</f>
        <v>44223</v>
      </c>
      <c r="G16" s="141">
        <f t="shared" ref="G16" si="13">IF(O16=0,"",E16)</f>
        <v>44202</v>
      </c>
      <c r="H16" s="141">
        <f>IFERROR(IF(VLOOKUP($B16,Hoja2!$A$2:$F$6,4)=1,G16+7,IF(WEEKDAY(G16)=3,G16+2,G16+5)),"")</f>
        <v>44209</v>
      </c>
      <c r="I16" s="141">
        <f>IFERROR(IF(VLOOKUP($B16,Hoja2!$A$2:$F$6,4)=1,H16+7,IF(WEEKDAY(H16)=3,H16+2,H16+5)),"")</f>
        <v>44216</v>
      </c>
      <c r="J16" s="141">
        <f>IFERROR(IF(VLOOKUP($B16,Hoja2!$A$2:$F$6,4)=1,I16+7,IF(WEEKDAY(I16)=3,I16+2,I16+5)),"")</f>
        <v>44223</v>
      </c>
      <c r="K16" s="141"/>
      <c r="L16" s="141"/>
      <c r="M16" s="141"/>
      <c r="N16" s="141"/>
      <c r="O16" s="155">
        <v>18000</v>
      </c>
      <c r="S16" s="2"/>
    </row>
    <row r="17" spans="1:19" x14ac:dyDescent="0.35">
      <c r="A17" s="162" t="s">
        <v>563</v>
      </c>
      <c r="B17" s="139" t="s">
        <v>435</v>
      </c>
      <c r="C17" s="138" t="s">
        <v>42</v>
      </c>
      <c r="D17" s="138" t="s">
        <v>529</v>
      </c>
      <c r="E17" s="148">
        <v>44202</v>
      </c>
      <c r="F17" s="148">
        <f t="shared" ref="F17" si="14">IF(MAX(G17:N17)=0,"",MAX(G17:N17))</f>
        <v>44223</v>
      </c>
      <c r="G17" s="141">
        <f t="shared" ref="G17" si="15">IF(O17=0,"",E17)</f>
        <v>44202</v>
      </c>
      <c r="H17" s="141">
        <f>IFERROR(IF(VLOOKUP($B17,Hoja2!$A$2:$F$6,4)=1,G17+7,IF(WEEKDAY(G17)=3,G17+2,G17+5)),"")</f>
        <v>44209</v>
      </c>
      <c r="I17" s="141">
        <f>IFERROR(IF(VLOOKUP($B17,Hoja2!$A$2:$F$6,4)=1,H17+7,IF(WEEKDAY(H17)=3,H17+2,H17+5)),"")</f>
        <v>44216</v>
      </c>
      <c r="J17" s="141">
        <f>IFERROR(IF(VLOOKUP($B17,Hoja2!$A$2:$F$6,4)=1,I17+7,IF(WEEKDAY(I17)=3,I17+2,I17+5)),"")</f>
        <v>44223</v>
      </c>
      <c r="K17" s="141"/>
      <c r="L17" s="141"/>
      <c r="M17" s="141"/>
      <c r="N17" s="141"/>
      <c r="O17" s="155">
        <v>18000</v>
      </c>
      <c r="S17" s="2"/>
    </row>
    <row r="18" spans="1:19" x14ac:dyDescent="0.35">
      <c r="A18" s="162" t="s">
        <v>565</v>
      </c>
      <c r="B18" s="139" t="s">
        <v>435</v>
      </c>
      <c r="C18" s="138" t="s">
        <v>42</v>
      </c>
      <c r="D18" s="138" t="s">
        <v>529</v>
      </c>
      <c r="E18" s="148">
        <v>44202</v>
      </c>
      <c r="F18" s="148">
        <f t="shared" ref="F18" si="16">IF(MAX(G18:N18)=0,"",MAX(G18:N18))</f>
        <v>44223</v>
      </c>
      <c r="G18" s="141">
        <f t="shared" ref="G18" si="17">IF(O18=0,"",E18)</f>
        <v>44202</v>
      </c>
      <c r="H18" s="141">
        <f>IFERROR(IF(VLOOKUP($B18,Hoja2!$A$2:$F$6,4)=1,G18+7,IF(WEEKDAY(G18)=3,G18+2,G18+5)),"")</f>
        <v>44209</v>
      </c>
      <c r="I18" s="141">
        <f>IFERROR(IF(VLOOKUP($B18,Hoja2!$A$2:$F$6,4)=1,H18+7,IF(WEEKDAY(H18)=3,H18+2,H18+5)),"")</f>
        <v>44216</v>
      </c>
      <c r="J18" s="141">
        <f>IFERROR(IF(VLOOKUP($B18,Hoja2!$A$2:$F$6,4)=1,I18+7,IF(WEEKDAY(I18)=3,I18+2,I18+5)),"")</f>
        <v>44223</v>
      </c>
      <c r="K18" s="141"/>
      <c r="L18" s="141"/>
      <c r="M18" s="141"/>
      <c r="N18" s="141"/>
      <c r="O18" s="155">
        <v>18000</v>
      </c>
      <c r="S18" s="2"/>
    </row>
    <row r="19" spans="1:19" x14ac:dyDescent="0.35">
      <c r="A19" s="162" t="s">
        <v>570</v>
      </c>
      <c r="B19" s="139" t="s">
        <v>435</v>
      </c>
      <c r="C19" s="138" t="s">
        <v>42</v>
      </c>
      <c r="D19" s="138" t="s">
        <v>529</v>
      </c>
      <c r="E19" s="148">
        <v>44202</v>
      </c>
      <c r="F19" s="148">
        <f t="shared" ref="F19" si="18">IF(MAX(G19:N19)=0,"",MAX(G19:N19))</f>
        <v>44223</v>
      </c>
      <c r="G19" s="141">
        <f t="shared" ref="G19" si="19">IF(O19=0,"",E19)</f>
        <v>44202</v>
      </c>
      <c r="H19" s="141">
        <f>IFERROR(IF(VLOOKUP($B19,Hoja2!$A$2:$F$6,4)=1,G19+7,IF(WEEKDAY(G19)=3,G19+2,G19+5)),"")</f>
        <v>44209</v>
      </c>
      <c r="I19" s="141">
        <f>IFERROR(IF(VLOOKUP($B19,Hoja2!$A$2:$F$6,4)=1,H19+7,IF(WEEKDAY(H19)=3,H19+2,H19+5)),"")</f>
        <v>44216</v>
      </c>
      <c r="J19" s="141">
        <f>IFERROR(IF(VLOOKUP($B19,Hoja2!$A$2:$F$6,4)=1,I19+7,IF(WEEKDAY(I19)=3,I19+2,I19+5)),"")</f>
        <v>44223</v>
      </c>
      <c r="K19" s="141"/>
      <c r="L19" s="141"/>
      <c r="M19" s="141"/>
      <c r="N19" s="141"/>
      <c r="O19" s="155">
        <v>18000</v>
      </c>
      <c r="S19" s="2"/>
    </row>
    <row r="20" spans="1:19" x14ac:dyDescent="0.35">
      <c r="A20" s="162" t="s">
        <v>575</v>
      </c>
      <c r="B20" s="139" t="s">
        <v>435</v>
      </c>
      <c r="C20" s="138" t="s">
        <v>42</v>
      </c>
      <c r="D20" s="138" t="s">
        <v>529</v>
      </c>
      <c r="E20" s="148">
        <v>44202</v>
      </c>
      <c r="F20" s="148">
        <f t="shared" ref="F20" si="20">IF(MAX(G20:N20)=0,"",MAX(G20:N20))</f>
        <v>44223</v>
      </c>
      <c r="G20" s="141">
        <f t="shared" ref="G20" si="21">IF(O20=0,"",E20)</f>
        <v>44202</v>
      </c>
      <c r="H20" s="141">
        <f>IFERROR(IF(VLOOKUP($B20,Hoja2!$A$2:$F$6,4)=1,G20+7,IF(WEEKDAY(G20)=3,G20+2,G20+5)),"")</f>
        <v>44209</v>
      </c>
      <c r="I20" s="141">
        <f>IFERROR(IF(VLOOKUP($B20,Hoja2!$A$2:$F$6,4)=1,H20+7,IF(WEEKDAY(H20)=3,H20+2,H20+5)),"")</f>
        <v>44216</v>
      </c>
      <c r="J20" s="141">
        <f>IFERROR(IF(VLOOKUP($B20,Hoja2!$A$2:$F$6,4)=1,I20+7,IF(WEEKDAY(I20)=3,I20+2,I20+5)),"")</f>
        <v>44223</v>
      </c>
      <c r="K20" s="141"/>
      <c r="L20" s="141"/>
      <c r="M20" s="141"/>
      <c r="N20" s="141"/>
      <c r="O20" s="155">
        <v>18000</v>
      </c>
      <c r="S20" s="2"/>
    </row>
    <row r="21" spans="1:19" x14ac:dyDescent="0.35">
      <c r="A21" s="162" t="s">
        <v>580</v>
      </c>
      <c r="B21" s="139" t="s">
        <v>435</v>
      </c>
      <c r="C21" s="138" t="s">
        <v>42</v>
      </c>
      <c r="D21" s="138" t="s">
        <v>529</v>
      </c>
      <c r="E21" s="148">
        <v>44202</v>
      </c>
      <c r="F21" s="148">
        <f t="shared" ref="F21" si="22">IF(MAX(G21:N21)=0,"",MAX(G21:N21))</f>
        <v>44223</v>
      </c>
      <c r="G21" s="141">
        <f t="shared" ref="G21" si="23">IF(O21=0,"",E21)</f>
        <v>44202</v>
      </c>
      <c r="H21" s="141">
        <f>IFERROR(IF(VLOOKUP($B21,Hoja2!$A$2:$F$6,4)=1,G21+7,IF(WEEKDAY(G21)=3,G21+2,G21+5)),"")</f>
        <v>44209</v>
      </c>
      <c r="I21" s="141">
        <f>IFERROR(IF(VLOOKUP($B21,Hoja2!$A$2:$F$6,4)=1,H21+7,IF(WEEKDAY(H21)=3,H21+2,H21+5)),"")</f>
        <v>44216</v>
      </c>
      <c r="J21" s="141">
        <f>IFERROR(IF(VLOOKUP($B21,Hoja2!$A$2:$F$6,4)=1,I21+7,IF(WEEKDAY(I21)=3,I21+2,I21+5)),"")</f>
        <v>44223</v>
      </c>
      <c r="K21" s="141"/>
      <c r="L21" s="141"/>
      <c r="M21" s="141"/>
      <c r="N21" s="141"/>
      <c r="O21" s="155">
        <v>18000</v>
      </c>
      <c r="S21" s="2"/>
    </row>
    <row r="22" spans="1:19" x14ac:dyDescent="0.35">
      <c r="A22" s="162" t="s">
        <v>585</v>
      </c>
      <c r="B22" s="139" t="s">
        <v>435</v>
      </c>
      <c r="C22" s="138" t="s">
        <v>42</v>
      </c>
      <c r="D22" s="138" t="s">
        <v>529</v>
      </c>
      <c r="E22" s="148">
        <v>44202</v>
      </c>
      <c r="F22" s="148">
        <f t="shared" ref="F22" si="24">IF(MAX(G22:N22)=0,"",MAX(G22:N22))</f>
        <v>44223</v>
      </c>
      <c r="G22" s="141">
        <f t="shared" ref="G22" si="25">IF(O22=0,"",E22)</f>
        <v>44202</v>
      </c>
      <c r="H22" s="141">
        <f>IFERROR(IF(VLOOKUP($B22,Hoja2!$A$2:$F$6,4)=1,G22+7,IF(WEEKDAY(G22)=3,G22+2,G22+5)),"")</f>
        <v>44209</v>
      </c>
      <c r="I22" s="141">
        <f>IFERROR(IF(VLOOKUP($B22,Hoja2!$A$2:$F$6,4)=1,H22+7,IF(WEEKDAY(H22)=3,H22+2,H22+5)),"")</f>
        <v>44216</v>
      </c>
      <c r="J22" s="141">
        <f>IFERROR(IF(VLOOKUP($B22,Hoja2!$A$2:$F$6,4)=1,I22+7,IF(WEEKDAY(I22)=3,I22+2,I22+5)),"")</f>
        <v>44223</v>
      </c>
      <c r="K22" s="141"/>
      <c r="L22" s="141"/>
      <c r="M22" s="141"/>
      <c r="N22" s="141"/>
      <c r="O22" s="155">
        <v>18000</v>
      </c>
      <c r="S22" s="2"/>
    </row>
    <row r="23" spans="1:19" x14ac:dyDescent="0.35">
      <c r="A23" s="162" t="s">
        <v>590</v>
      </c>
      <c r="B23" s="139" t="s">
        <v>435</v>
      </c>
      <c r="C23" s="138" t="s">
        <v>42</v>
      </c>
      <c r="D23" s="138" t="s">
        <v>529</v>
      </c>
      <c r="E23" s="148">
        <v>44202</v>
      </c>
      <c r="F23" s="148">
        <f t="shared" ref="F23" si="26">IF(MAX(G23:N23)=0,"",MAX(G23:N23))</f>
        <v>44223</v>
      </c>
      <c r="G23" s="141">
        <f t="shared" ref="G23" si="27">IF(O23=0,"",E23)</f>
        <v>44202</v>
      </c>
      <c r="H23" s="141">
        <f>IFERROR(IF(VLOOKUP($B23,Hoja2!$A$2:$F$6,4)=1,G23+7,IF(WEEKDAY(G23)=3,G23+2,G23+5)),"")</f>
        <v>44209</v>
      </c>
      <c r="I23" s="141">
        <f>IFERROR(IF(VLOOKUP($B23,Hoja2!$A$2:$F$6,4)=1,H23+7,IF(WEEKDAY(H23)=3,H23+2,H23+5)),"")</f>
        <v>44216</v>
      </c>
      <c r="J23" s="141">
        <f>IFERROR(IF(VLOOKUP($B23,Hoja2!$A$2:$F$6,4)=1,I23+7,IF(WEEKDAY(I23)=3,I23+2,I23+5)),"")</f>
        <v>44223</v>
      </c>
      <c r="K23" s="141"/>
      <c r="L23" s="141"/>
      <c r="M23" s="141"/>
      <c r="N23" s="141"/>
      <c r="O23" s="155">
        <v>18000</v>
      </c>
      <c r="S23" s="2"/>
    </row>
    <row r="24" spans="1:19" x14ac:dyDescent="0.35">
      <c r="A24" s="162" t="s">
        <v>594</v>
      </c>
      <c r="B24" s="139" t="s">
        <v>435</v>
      </c>
      <c r="C24" s="138" t="s">
        <v>42</v>
      </c>
      <c r="D24" s="138" t="s">
        <v>529</v>
      </c>
      <c r="E24" s="148">
        <v>44202</v>
      </c>
      <c r="F24" s="148">
        <f t="shared" ref="F24" si="28">IF(MAX(G24:N24)=0,"",MAX(G24:N24))</f>
        <v>44223</v>
      </c>
      <c r="G24" s="141">
        <f t="shared" ref="G24" si="29">IF(O24=0,"",E24)</f>
        <v>44202</v>
      </c>
      <c r="H24" s="141">
        <f>IFERROR(IF(VLOOKUP($B24,Hoja2!$A$2:$F$6,4)=1,G24+7,IF(WEEKDAY(G24)=3,G24+2,G24+5)),"")</f>
        <v>44209</v>
      </c>
      <c r="I24" s="141">
        <f>IFERROR(IF(VLOOKUP($B24,Hoja2!$A$2:$F$6,4)=1,H24+7,IF(WEEKDAY(H24)=3,H24+2,H24+5)),"")</f>
        <v>44216</v>
      </c>
      <c r="J24" s="141">
        <f>IFERROR(IF(VLOOKUP($B24,Hoja2!$A$2:$F$6,4)=1,I24+7,IF(WEEKDAY(I24)=3,I24+2,I24+5)),"")</f>
        <v>44223</v>
      </c>
      <c r="K24" s="141"/>
      <c r="L24" s="141"/>
      <c r="M24" s="141"/>
      <c r="N24" s="141"/>
      <c r="O24" s="155">
        <v>18000</v>
      </c>
      <c r="S24" s="2"/>
    </row>
    <row r="25" spans="1:19" x14ac:dyDescent="0.35">
      <c r="A25" s="162" t="s">
        <v>596</v>
      </c>
      <c r="B25" s="139" t="s">
        <v>435</v>
      </c>
      <c r="C25" s="138" t="s">
        <v>42</v>
      </c>
      <c r="D25" s="138" t="s">
        <v>529</v>
      </c>
      <c r="E25" s="148">
        <v>44202</v>
      </c>
      <c r="F25" s="148">
        <f t="shared" ref="F25" si="30">IF(MAX(G25:N25)=0,"",MAX(G25:N25))</f>
        <v>44223</v>
      </c>
      <c r="G25" s="141">
        <f t="shared" ref="G25" si="31">IF(O25=0,"",E25)</f>
        <v>44202</v>
      </c>
      <c r="H25" s="141">
        <f>IFERROR(IF(VLOOKUP($B25,Hoja2!$A$2:$F$6,4)=1,G25+7,IF(WEEKDAY(G25)=3,G25+2,G25+5)),"")</f>
        <v>44209</v>
      </c>
      <c r="I25" s="141">
        <f>IFERROR(IF(VLOOKUP($B25,Hoja2!$A$2:$F$6,4)=1,H25+7,IF(WEEKDAY(H25)=3,H25+2,H25+5)),"")</f>
        <v>44216</v>
      </c>
      <c r="J25" s="141">
        <f>IFERROR(IF(VLOOKUP($B25,Hoja2!$A$2:$F$6,4)=1,I25+7,IF(WEEKDAY(I25)=3,I25+2,I25+5)),"")</f>
        <v>44223</v>
      </c>
      <c r="K25" s="141"/>
      <c r="L25" s="141"/>
      <c r="M25" s="141"/>
      <c r="N25" s="141"/>
      <c r="O25" s="155">
        <v>18000</v>
      </c>
      <c r="S25" s="2"/>
    </row>
    <row r="26" spans="1:19" x14ac:dyDescent="0.35">
      <c r="A26" s="162" t="s">
        <v>602</v>
      </c>
      <c r="B26" s="139" t="s">
        <v>435</v>
      </c>
      <c r="C26" s="138" t="s">
        <v>42</v>
      </c>
      <c r="D26" s="138" t="s">
        <v>529</v>
      </c>
      <c r="E26" s="148">
        <v>44202</v>
      </c>
      <c r="F26" s="148">
        <f t="shared" ref="F26" si="32">IF(MAX(G26:N26)=0,"",MAX(G26:N26))</f>
        <v>44223</v>
      </c>
      <c r="G26" s="141">
        <f t="shared" ref="G26" si="33">IF(O26=0,"",E26)</f>
        <v>44202</v>
      </c>
      <c r="H26" s="141">
        <f>IFERROR(IF(VLOOKUP($B26,Hoja2!$A$2:$F$6,4)=1,G26+7,IF(WEEKDAY(G26)=3,G26+2,G26+5)),"")</f>
        <v>44209</v>
      </c>
      <c r="I26" s="141">
        <f>IFERROR(IF(VLOOKUP($B26,Hoja2!$A$2:$F$6,4)=1,H26+7,IF(WEEKDAY(H26)=3,H26+2,H26+5)),"")</f>
        <v>44216</v>
      </c>
      <c r="J26" s="141">
        <f>IFERROR(IF(VLOOKUP($B26,Hoja2!$A$2:$F$6,4)=1,I26+7,IF(WEEKDAY(I26)=3,I26+2,I26+5)),"")</f>
        <v>44223</v>
      </c>
      <c r="K26" s="141"/>
      <c r="L26" s="141"/>
      <c r="M26" s="141"/>
      <c r="N26" s="141"/>
      <c r="O26" s="155">
        <v>18000</v>
      </c>
      <c r="S26" s="2"/>
    </row>
    <row r="27" spans="1:19" x14ac:dyDescent="0.35">
      <c r="A27" s="162" t="s">
        <v>606</v>
      </c>
      <c r="B27" s="139" t="s">
        <v>435</v>
      </c>
      <c r="C27" s="138" t="s">
        <v>42</v>
      </c>
      <c r="D27" s="138" t="s">
        <v>529</v>
      </c>
      <c r="E27" s="148">
        <v>44202</v>
      </c>
      <c r="F27" s="148">
        <f t="shared" ref="F27" si="34">IF(MAX(G27:N27)=0,"",MAX(G27:N27))</f>
        <v>44223</v>
      </c>
      <c r="G27" s="141">
        <f t="shared" ref="G27" si="35">IF(O27=0,"",E27)</f>
        <v>44202</v>
      </c>
      <c r="H27" s="141">
        <f>IFERROR(IF(VLOOKUP($B27,Hoja2!$A$2:$F$6,4)=1,G27+7,IF(WEEKDAY(G27)=3,G27+2,G27+5)),"")</f>
        <v>44209</v>
      </c>
      <c r="I27" s="141">
        <f>IFERROR(IF(VLOOKUP($B27,Hoja2!$A$2:$F$6,4)=1,H27+7,IF(WEEKDAY(H27)=3,H27+2,H27+5)),"")</f>
        <v>44216</v>
      </c>
      <c r="J27" s="141">
        <f>IFERROR(IF(VLOOKUP($B27,Hoja2!$A$2:$F$6,4)=1,I27+7,IF(WEEKDAY(I27)=3,I27+2,I27+5)),"")</f>
        <v>44223</v>
      </c>
      <c r="K27" s="141"/>
      <c r="L27" s="141"/>
      <c r="M27" s="141"/>
      <c r="N27" s="141"/>
      <c r="O27" s="155">
        <v>18000</v>
      </c>
      <c r="S27" s="2"/>
    </row>
    <row r="28" spans="1:19" x14ac:dyDescent="0.35">
      <c r="A28" s="162" t="s">
        <v>610</v>
      </c>
      <c r="B28" s="139" t="s">
        <v>435</v>
      </c>
      <c r="C28" s="138" t="s">
        <v>42</v>
      </c>
      <c r="D28" s="138" t="s">
        <v>529</v>
      </c>
      <c r="E28" s="148">
        <v>44202</v>
      </c>
      <c r="F28" s="148">
        <f t="shared" ref="F28" si="36">IF(MAX(G28:N28)=0,"",MAX(G28:N28))</f>
        <v>44223</v>
      </c>
      <c r="G28" s="141">
        <f t="shared" ref="G28" si="37">IF(O28=0,"",E28)</f>
        <v>44202</v>
      </c>
      <c r="H28" s="141">
        <f>IFERROR(IF(VLOOKUP($B28,Hoja2!$A$2:$F$6,4)=1,G28+7,IF(WEEKDAY(G28)=3,G28+2,G28+5)),"")</f>
        <v>44209</v>
      </c>
      <c r="I28" s="141">
        <f>IFERROR(IF(VLOOKUP($B28,Hoja2!$A$2:$F$6,4)=1,H28+7,IF(WEEKDAY(H28)=3,H28+2,H28+5)),"")</f>
        <v>44216</v>
      </c>
      <c r="J28" s="141">
        <f>IFERROR(IF(VLOOKUP($B28,Hoja2!$A$2:$F$6,4)=1,I28+7,IF(WEEKDAY(I28)=3,I28+2,I28+5)),"")</f>
        <v>44223</v>
      </c>
      <c r="K28" s="141"/>
      <c r="L28" s="141"/>
      <c r="M28" s="141"/>
      <c r="N28" s="141"/>
      <c r="O28" s="155">
        <v>18000</v>
      </c>
      <c r="S28" s="2"/>
    </row>
    <row r="29" spans="1:19" x14ac:dyDescent="0.35">
      <c r="A29" s="162" t="s">
        <v>614</v>
      </c>
      <c r="B29" s="139" t="s">
        <v>435</v>
      </c>
      <c r="C29" s="138" t="s">
        <v>42</v>
      </c>
      <c r="D29" s="138" t="s">
        <v>529</v>
      </c>
      <c r="E29" s="148">
        <v>44202</v>
      </c>
      <c r="F29" s="148">
        <f t="shared" ref="F29" si="38">IF(MAX(G29:N29)=0,"",MAX(G29:N29))</f>
        <v>44223</v>
      </c>
      <c r="G29" s="141">
        <f t="shared" ref="G29" si="39">IF(O29=0,"",E29)</f>
        <v>44202</v>
      </c>
      <c r="H29" s="141">
        <f>IFERROR(IF(VLOOKUP($B29,Hoja2!$A$2:$F$6,4)=1,G29+7,IF(WEEKDAY(G29)=3,G29+2,G29+5)),"")</f>
        <v>44209</v>
      </c>
      <c r="I29" s="141">
        <f>IFERROR(IF(VLOOKUP($B29,Hoja2!$A$2:$F$6,4)=1,H29+7,IF(WEEKDAY(H29)=3,H29+2,H29+5)),"")</f>
        <v>44216</v>
      </c>
      <c r="J29" s="141">
        <f>IFERROR(IF(VLOOKUP($B29,Hoja2!$A$2:$F$6,4)=1,I29+7,IF(WEEKDAY(I29)=3,I29+2,I29+5)),"")</f>
        <v>44223</v>
      </c>
      <c r="K29" s="141"/>
      <c r="L29" s="141"/>
      <c r="M29" s="141"/>
      <c r="N29" s="141"/>
      <c r="O29" s="155">
        <v>18000</v>
      </c>
      <c r="S29" s="2"/>
    </row>
    <row r="30" spans="1:19" x14ac:dyDescent="0.35">
      <c r="A30" s="162" t="s">
        <v>618</v>
      </c>
      <c r="B30" s="139" t="s">
        <v>435</v>
      </c>
      <c r="C30" s="138" t="s">
        <v>42</v>
      </c>
      <c r="D30" s="138" t="s">
        <v>529</v>
      </c>
      <c r="E30" s="148">
        <v>44202</v>
      </c>
      <c r="F30" s="148">
        <f t="shared" ref="F30" si="40">IF(MAX(G30:N30)=0,"",MAX(G30:N30))</f>
        <v>44223</v>
      </c>
      <c r="G30" s="141">
        <f t="shared" ref="G30" si="41">IF(O30=0,"",E30)</f>
        <v>44202</v>
      </c>
      <c r="H30" s="141">
        <f>IFERROR(IF(VLOOKUP($B30,Hoja2!$A$2:$F$6,4)=1,G30+7,IF(WEEKDAY(G30)=3,G30+2,G30+5)),"")</f>
        <v>44209</v>
      </c>
      <c r="I30" s="141">
        <f>IFERROR(IF(VLOOKUP($B30,Hoja2!$A$2:$F$6,4)=1,H30+7,IF(WEEKDAY(H30)=3,H30+2,H30+5)),"")</f>
        <v>44216</v>
      </c>
      <c r="J30" s="141">
        <f>IFERROR(IF(VLOOKUP($B30,Hoja2!$A$2:$F$6,4)=1,I30+7,IF(WEEKDAY(I30)=3,I30+2,I30+5)),"")</f>
        <v>44223</v>
      </c>
      <c r="K30" s="141"/>
      <c r="L30" s="141"/>
      <c r="M30" s="141"/>
      <c r="N30" s="141"/>
      <c r="O30" s="155">
        <v>18000</v>
      </c>
      <c r="S30" s="2"/>
    </row>
    <row r="31" spans="1:19" x14ac:dyDescent="0.35">
      <c r="A31" s="162" t="s">
        <v>745</v>
      </c>
      <c r="B31" s="139" t="s">
        <v>435</v>
      </c>
      <c r="C31" s="138" t="s">
        <v>42</v>
      </c>
      <c r="D31" s="138" t="s">
        <v>529</v>
      </c>
      <c r="E31" s="148">
        <v>44202</v>
      </c>
      <c r="F31" s="148">
        <f t="shared" ref="F31" si="42">IF(MAX(G31:N31)=0,"",MAX(G31:N31))</f>
        <v>44223</v>
      </c>
      <c r="G31" s="141">
        <f t="shared" ref="G31" si="43">IF(O31=0,"",E31)</f>
        <v>44202</v>
      </c>
      <c r="H31" s="141">
        <f>IFERROR(IF(VLOOKUP($B31,Hoja2!$A$2:$F$6,4)=1,G31+7,IF(WEEKDAY(G31)=3,G31+2,G31+5)),"")</f>
        <v>44209</v>
      </c>
      <c r="I31" s="141">
        <f>IFERROR(IF(VLOOKUP($B31,Hoja2!$A$2:$F$6,4)=1,H31+7,IF(WEEKDAY(H31)=3,H31+2,H31+5)),"")</f>
        <v>44216</v>
      </c>
      <c r="J31" s="141">
        <f>IFERROR(IF(VLOOKUP($B31,Hoja2!$A$2:$F$6,4)=1,I31+7,IF(WEEKDAY(I31)=3,I31+2,I31+5)),"")</f>
        <v>44223</v>
      </c>
      <c r="K31" s="141"/>
      <c r="L31" s="141"/>
      <c r="M31" s="141"/>
      <c r="N31" s="141"/>
      <c r="O31" s="155">
        <v>18000</v>
      </c>
      <c r="S31" s="2"/>
    </row>
    <row r="32" spans="1:19" x14ac:dyDescent="0.35">
      <c r="A32" s="162" t="s">
        <v>622</v>
      </c>
      <c r="B32" s="139" t="s">
        <v>435</v>
      </c>
      <c r="C32" s="138" t="s">
        <v>42</v>
      </c>
      <c r="D32" s="138" t="s">
        <v>529</v>
      </c>
      <c r="E32" s="148">
        <v>44202</v>
      </c>
      <c r="F32" s="148">
        <f t="shared" ref="F32" si="44">IF(MAX(G32:N32)=0,"",MAX(G32:N32))</f>
        <v>44223</v>
      </c>
      <c r="G32" s="141">
        <f t="shared" ref="G32" si="45">IF(O32=0,"",E32)</f>
        <v>44202</v>
      </c>
      <c r="H32" s="141">
        <f>IFERROR(IF(VLOOKUP($B32,Hoja2!$A$2:$F$6,4)=1,G32+7,IF(WEEKDAY(G32)=3,G32+2,G32+5)),"")</f>
        <v>44209</v>
      </c>
      <c r="I32" s="141">
        <f>IFERROR(IF(VLOOKUP($B32,Hoja2!$A$2:$F$6,4)=1,H32+7,IF(WEEKDAY(H32)=3,H32+2,H32+5)),"")</f>
        <v>44216</v>
      </c>
      <c r="J32" s="141">
        <f>IFERROR(IF(VLOOKUP($B32,Hoja2!$A$2:$F$6,4)=1,I32+7,IF(WEEKDAY(I32)=3,I32+2,I32+5)),"")</f>
        <v>44223</v>
      </c>
      <c r="K32" s="141"/>
      <c r="L32" s="141"/>
      <c r="M32" s="141"/>
      <c r="N32" s="141"/>
      <c r="O32" s="155">
        <v>18000</v>
      </c>
      <c r="P32" s="227" t="s">
        <v>654</v>
      </c>
      <c r="S32" s="2"/>
    </row>
    <row r="33" spans="1:19" x14ac:dyDescent="0.35">
      <c r="A33" s="162" t="s">
        <v>626</v>
      </c>
      <c r="B33" s="139" t="s">
        <v>435</v>
      </c>
      <c r="C33" s="138" t="s">
        <v>42</v>
      </c>
      <c r="D33" s="138" t="s">
        <v>529</v>
      </c>
      <c r="E33" s="148">
        <v>44202</v>
      </c>
      <c r="F33" s="148">
        <f t="shared" ref="F33" si="46">IF(MAX(G33:N33)=0,"",MAX(G33:N33))</f>
        <v>44223</v>
      </c>
      <c r="G33" s="141">
        <f t="shared" ref="G33" si="47">IF(O33=0,"",E33)</f>
        <v>44202</v>
      </c>
      <c r="H33" s="141">
        <f>IFERROR(IF(VLOOKUP($B33,Hoja2!$A$2:$F$6,4)=1,G33+7,IF(WEEKDAY(G33)=3,G33+2,G33+5)),"")</f>
        <v>44209</v>
      </c>
      <c r="I33" s="141">
        <f>IFERROR(IF(VLOOKUP($B33,Hoja2!$A$2:$F$6,4)=1,H33+7,IF(WEEKDAY(H33)=3,H33+2,H33+5)),"")</f>
        <v>44216</v>
      </c>
      <c r="J33" s="141">
        <f>IFERROR(IF(VLOOKUP($B33,Hoja2!$A$2:$F$6,4)=1,I33+7,IF(WEEKDAY(I33)=3,I33+2,I33+5)),"")</f>
        <v>44223</v>
      </c>
      <c r="K33" s="141"/>
      <c r="L33" s="141"/>
      <c r="M33" s="141"/>
      <c r="N33" s="141"/>
      <c r="O33" s="155">
        <v>18000</v>
      </c>
      <c r="S33" s="2"/>
    </row>
    <row r="34" spans="1:19" x14ac:dyDescent="0.35">
      <c r="A34" s="162" t="s">
        <v>631</v>
      </c>
      <c r="B34" s="139" t="s">
        <v>435</v>
      </c>
      <c r="C34" s="138" t="s">
        <v>42</v>
      </c>
      <c r="D34" s="138" t="s">
        <v>529</v>
      </c>
      <c r="E34" s="148">
        <v>44202</v>
      </c>
      <c r="F34" s="148">
        <f t="shared" ref="F34" si="48">IF(MAX(G34:N34)=0,"",MAX(G34:N34))</f>
        <v>44223</v>
      </c>
      <c r="G34" s="141">
        <f t="shared" ref="G34" si="49">IF(O34=0,"",E34)</f>
        <v>44202</v>
      </c>
      <c r="H34" s="141">
        <f>IFERROR(IF(VLOOKUP($B34,Hoja2!$A$2:$F$6,4)=1,G34+7,IF(WEEKDAY(G34)=3,G34+2,G34+5)),"")</f>
        <v>44209</v>
      </c>
      <c r="I34" s="141">
        <f>IFERROR(IF(VLOOKUP($B34,Hoja2!$A$2:$F$6,4)=1,H34+7,IF(WEEKDAY(H34)=3,H34+2,H34+5)),"")</f>
        <v>44216</v>
      </c>
      <c r="J34" s="141">
        <f>IFERROR(IF(VLOOKUP($B34,Hoja2!$A$2:$F$6,4)=1,I34+7,IF(WEEKDAY(I34)=3,I34+2,I34+5)),"")</f>
        <v>44223</v>
      </c>
      <c r="K34" s="141"/>
      <c r="L34" s="141"/>
      <c r="M34" s="141"/>
      <c r="N34" s="141"/>
      <c r="O34" s="155">
        <v>18000</v>
      </c>
      <c r="S34" s="2"/>
    </row>
    <row r="35" spans="1:19" x14ac:dyDescent="0.35">
      <c r="A35" s="162" t="s">
        <v>635</v>
      </c>
      <c r="B35" s="139" t="s">
        <v>435</v>
      </c>
      <c r="C35" s="138" t="s">
        <v>42</v>
      </c>
      <c r="D35" s="138" t="s">
        <v>529</v>
      </c>
      <c r="E35" s="148">
        <v>44202</v>
      </c>
      <c r="F35" s="148">
        <f t="shared" ref="F35" si="50">IF(MAX(G35:N35)=0,"",MAX(G35:N35))</f>
        <v>44223</v>
      </c>
      <c r="G35" s="141">
        <f t="shared" ref="G35" si="51">IF(O35=0,"",E35)</f>
        <v>44202</v>
      </c>
      <c r="H35" s="141">
        <f>IFERROR(IF(VLOOKUP($B35,Hoja2!$A$2:$F$6,4)=1,G35+7,IF(WEEKDAY(G35)=3,G35+2,G35+5)),"")</f>
        <v>44209</v>
      </c>
      <c r="I35" s="141">
        <f>IFERROR(IF(VLOOKUP($B35,Hoja2!$A$2:$F$6,4)=1,H35+7,IF(WEEKDAY(H35)=3,H35+2,H35+5)),"")</f>
        <v>44216</v>
      </c>
      <c r="J35" s="141">
        <f>IFERROR(IF(VLOOKUP($B35,Hoja2!$A$2:$F$6,4)=1,I35+7,IF(WEEKDAY(I35)=3,I35+2,I35+5)),"")</f>
        <v>44223</v>
      </c>
      <c r="K35" s="141"/>
      <c r="L35" s="141"/>
      <c r="M35" s="141"/>
      <c r="N35" s="141"/>
      <c r="O35" s="155">
        <v>18000</v>
      </c>
      <c r="S35" s="2"/>
    </row>
    <row r="36" spans="1:19" x14ac:dyDescent="0.35">
      <c r="A36" s="162" t="s">
        <v>641</v>
      </c>
      <c r="B36" s="139" t="s">
        <v>435</v>
      </c>
      <c r="C36" s="138" t="s">
        <v>42</v>
      </c>
      <c r="D36" s="138" t="s">
        <v>529</v>
      </c>
      <c r="E36" s="148">
        <v>44202</v>
      </c>
      <c r="F36" s="148">
        <f t="shared" ref="F36" si="52">IF(MAX(G36:N36)=0,"",MAX(G36:N36))</f>
        <v>44223</v>
      </c>
      <c r="G36" s="141">
        <f t="shared" ref="G36" si="53">IF(O36=0,"",E36)</f>
        <v>44202</v>
      </c>
      <c r="H36" s="141">
        <f>IFERROR(IF(VLOOKUP($B36,Hoja2!$A$2:$F$6,4)=1,G36+7,IF(WEEKDAY(G36)=3,G36+2,G36+5)),"")</f>
        <v>44209</v>
      </c>
      <c r="I36" s="141">
        <f>IFERROR(IF(VLOOKUP($B36,Hoja2!$A$2:$F$6,4)=1,H36+7,IF(WEEKDAY(H36)=3,H36+2,H36+5)),"")</f>
        <v>44216</v>
      </c>
      <c r="J36" s="141">
        <f>IFERROR(IF(VLOOKUP($B36,Hoja2!$A$2:$F$6,4)=1,I36+7,IF(WEEKDAY(I36)=3,I36+2,I36+5)),"")</f>
        <v>44223</v>
      </c>
      <c r="K36" s="141"/>
      <c r="L36" s="141"/>
      <c r="M36" s="141"/>
      <c r="N36" s="141"/>
      <c r="O36" s="155">
        <v>18000</v>
      </c>
      <c r="P36" s="2" t="s">
        <v>632</v>
      </c>
      <c r="S36" s="2"/>
    </row>
    <row r="37" spans="1:19" x14ac:dyDescent="0.35">
      <c r="A37" s="162" t="s">
        <v>645</v>
      </c>
      <c r="B37" s="139" t="s">
        <v>435</v>
      </c>
      <c r="C37" s="138" t="s">
        <v>42</v>
      </c>
      <c r="D37" s="138" t="s">
        <v>529</v>
      </c>
      <c r="E37" s="148">
        <v>44202</v>
      </c>
      <c r="F37" s="148">
        <f t="shared" ref="F37" si="54">IF(MAX(G37:N37)=0,"",MAX(G37:N37))</f>
        <v>44223</v>
      </c>
      <c r="G37" s="141">
        <f t="shared" ref="G37" si="55">IF(O37=0,"",E37)</f>
        <v>44202</v>
      </c>
      <c r="H37" s="141">
        <f>IFERROR(IF(VLOOKUP($B37,Hoja2!$A$2:$F$6,4)=1,G37+7,IF(WEEKDAY(G37)=3,G37+2,G37+5)),"")</f>
        <v>44209</v>
      </c>
      <c r="I37" s="141">
        <f>IFERROR(IF(VLOOKUP($B37,Hoja2!$A$2:$F$6,4)=1,H37+7,IF(WEEKDAY(H37)=3,H37+2,H37+5)),"")</f>
        <v>44216</v>
      </c>
      <c r="J37" s="141">
        <f>IFERROR(IF(VLOOKUP($B37,Hoja2!$A$2:$F$6,4)=1,I37+7,IF(WEEKDAY(I37)=3,I37+2,I37+5)),"")</f>
        <v>44223</v>
      </c>
      <c r="K37" s="141"/>
      <c r="L37" s="141"/>
      <c r="M37" s="141"/>
      <c r="N37" s="141"/>
      <c r="O37" s="155">
        <v>18000</v>
      </c>
      <c r="S37" s="2"/>
    </row>
    <row r="38" spans="1:19" x14ac:dyDescent="0.35">
      <c r="A38" s="162" t="s">
        <v>649</v>
      </c>
      <c r="B38" s="139" t="s">
        <v>435</v>
      </c>
      <c r="C38" s="138" t="s">
        <v>42</v>
      </c>
      <c r="D38" s="138" t="s">
        <v>529</v>
      </c>
      <c r="E38" s="148">
        <v>44202</v>
      </c>
      <c r="F38" s="148">
        <f t="shared" ref="F38" si="56">IF(MAX(G38:N38)=0,"",MAX(G38:N38))</f>
        <v>44223</v>
      </c>
      <c r="G38" s="141">
        <f t="shared" ref="G38" si="57">IF(O38=0,"",E38)</f>
        <v>44202</v>
      </c>
      <c r="H38" s="141">
        <f>IFERROR(IF(VLOOKUP($B38,Hoja2!$A$2:$F$6,4)=1,G38+7,IF(WEEKDAY(G38)=3,G38+2,G38+5)),"")</f>
        <v>44209</v>
      </c>
      <c r="I38" s="141">
        <f>IFERROR(IF(VLOOKUP($B38,Hoja2!$A$2:$F$6,4)=1,H38+7,IF(WEEKDAY(H38)=3,H38+2,H38+5)),"")</f>
        <v>44216</v>
      </c>
      <c r="J38" s="141">
        <f>IFERROR(IF(VLOOKUP($B38,Hoja2!$A$2:$F$6,4)=1,I38+7,IF(WEEKDAY(I38)=3,I38+2,I38+5)),"")</f>
        <v>44223</v>
      </c>
      <c r="K38" s="141"/>
      <c r="L38" s="141"/>
      <c r="M38" s="141"/>
      <c r="N38" s="141"/>
      <c r="O38" s="155">
        <v>18000</v>
      </c>
      <c r="S38" s="2"/>
    </row>
    <row r="39" spans="1:19" x14ac:dyDescent="0.35">
      <c r="A39" s="162" t="s">
        <v>651</v>
      </c>
      <c r="B39" s="139" t="s">
        <v>435</v>
      </c>
      <c r="C39" s="138" t="s">
        <v>42</v>
      </c>
      <c r="D39" s="138" t="s">
        <v>529</v>
      </c>
      <c r="E39" s="148">
        <v>44202</v>
      </c>
      <c r="F39" s="148">
        <f t="shared" ref="F39:F50" si="58">IF(MAX(G39:N39)=0,"",MAX(G39:N39))</f>
        <v>44223</v>
      </c>
      <c r="G39" s="141">
        <f t="shared" ref="G39:G50" si="59">IF(O39=0,"",E39)</f>
        <v>44202</v>
      </c>
      <c r="H39" s="141">
        <f>IFERROR(IF(VLOOKUP($B39,Hoja2!$A$2:$F$6,4)=1,G39+7,IF(WEEKDAY(G39)=3,G39+2,G39+5)),"")</f>
        <v>44209</v>
      </c>
      <c r="I39" s="141">
        <f>IFERROR(IF(VLOOKUP($B39,Hoja2!$A$2:$F$6,4)=1,H39+7,IF(WEEKDAY(H39)=3,H39+2,H39+5)),"")</f>
        <v>44216</v>
      </c>
      <c r="J39" s="141">
        <f>IFERROR(IF(VLOOKUP($B39,Hoja2!$A$2:$F$6,4)=1,I39+7,IF(WEEKDAY(I39)=3,I39+2,I39+5)),"")</f>
        <v>44223</v>
      </c>
      <c r="K39" s="141"/>
      <c r="L39" s="141"/>
      <c r="M39" s="141"/>
      <c r="N39" s="141"/>
      <c r="O39" s="155">
        <v>12500</v>
      </c>
      <c r="S39" s="2"/>
    </row>
    <row r="40" spans="1:19" ht="15" thickBot="1" x14ac:dyDescent="0.4">
      <c r="A40" s="236" t="s">
        <v>656</v>
      </c>
      <c r="B40" s="237" t="s">
        <v>435</v>
      </c>
      <c r="C40" s="238" t="s">
        <v>42</v>
      </c>
      <c r="D40" s="238" t="s">
        <v>529</v>
      </c>
      <c r="E40" s="239">
        <v>44202</v>
      </c>
      <c r="F40" s="239">
        <f t="shared" si="58"/>
        <v>44223</v>
      </c>
      <c r="G40" s="240">
        <f t="shared" si="59"/>
        <v>44202</v>
      </c>
      <c r="H40" s="240">
        <f>IFERROR(IF(VLOOKUP($B40,Hoja2!$A$2:$F$6,4)=1,G40+7,IF(WEEKDAY(G40)=3,G40+2,G40+5)),"")</f>
        <v>44209</v>
      </c>
      <c r="I40" s="240">
        <f>IFERROR(IF(VLOOKUP($B40,Hoja2!$A$2:$F$6,4)=1,H40+7,IF(WEEKDAY(H40)=3,H40+2,H40+5)),"")</f>
        <v>44216</v>
      </c>
      <c r="J40" s="240">
        <f>IFERROR(IF(VLOOKUP($B40,Hoja2!$A$2:$F$6,4)=1,I40+7,IF(WEEKDAY(I40)=3,I40+2,I40+5)),"")</f>
        <v>44223</v>
      </c>
      <c r="K40" s="240"/>
      <c r="L40" s="240"/>
      <c r="M40" s="240"/>
      <c r="N40" s="240"/>
      <c r="O40" s="241">
        <v>18000</v>
      </c>
      <c r="S40" s="2"/>
    </row>
    <row r="41" spans="1:19" x14ac:dyDescent="0.35">
      <c r="A41" s="162" t="s">
        <v>724</v>
      </c>
      <c r="B41" s="139" t="s">
        <v>435</v>
      </c>
      <c r="C41" s="138" t="s">
        <v>47</v>
      </c>
      <c r="D41" s="138" t="s">
        <v>733</v>
      </c>
      <c r="E41" s="148">
        <v>44264</v>
      </c>
      <c r="F41" s="148">
        <f t="shared" si="58"/>
        <v>44285</v>
      </c>
      <c r="G41" s="141">
        <f t="shared" si="59"/>
        <v>44264</v>
      </c>
      <c r="H41" s="141">
        <f>IFERROR(IF(VLOOKUP($B41,Hoja2!$A$2:$F$6,4)=1,G41+7,IF(WEEKDAY(G41)=3,G41+2,G41+5)),"")</f>
        <v>44271</v>
      </c>
      <c r="I41" s="141">
        <f>IFERROR(IF(VLOOKUP($B41,Hoja2!$A$2:$F$6,4)=1,H41+7,IF(WEEKDAY(H41)=3,H41+2,H41+5)),"")</f>
        <v>44278</v>
      </c>
      <c r="J41" s="141">
        <f>IFERROR(IF(VLOOKUP($B41,Hoja2!$A$2:$F$6,4)=1,I41+7,IF(WEEKDAY(I41)=3,I41+2,I41+5)),"")</f>
        <v>44285</v>
      </c>
      <c r="K41" s="141"/>
      <c r="L41" s="141"/>
      <c r="M41" s="141"/>
      <c r="N41" s="141"/>
      <c r="O41" s="155">
        <v>18000</v>
      </c>
      <c r="S41" s="2"/>
    </row>
    <row r="42" spans="1:19" x14ac:dyDescent="0.35">
      <c r="A42" s="162" t="s">
        <v>743</v>
      </c>
      <c r="B42" s="139" t="s">
        <v>435</v>
      </c>
      <c r="C42" s="138" t="s">
        <v>47</v>
      </c>
      <c r="D42" s="138" t="s">
        <v>719</v>
      </c>
      <c r="E42" s="148">
        <v>44264</v>
      </c>
      <c r="F42" s="148">
        <f t="shared" si="58"/>
        <v>44285</v>
      </c>
      <c r="G42" s="141">
        <f t="shared" si="59"/>
        <v>44264</v>
      </c>
      <c r="H42" s="141">
        <f>IFERROR(IF(VLOOKUP($B42,Hoja2!$A$2:$F$6,4)=1,G42+7,IF(WEEKDAY(G42)=3,G42+2,G42+5)),"")</f>
        <v>44271</v>
      </c>
      <c r="I42" s="141">
        <f>IFERROR(IF(VLOOKUP($B42,Hoja2!$A$2:$F$6,4)=1,H42+7,IF(WEEKDAY(H42)=3,H42+2,H42+5)),"")</f>
        <v>44278</v>
      </c>
      <c r="J42" s="141">
        <f>IFERROR(IF(VLOOKUP($B42,Hoja2!$A$2:$F$6,4)=1,I42+7,IF(WEEKDAY(I42)=3,I42+2,I42+5)),"")</f>
        <v>44285</v>
      </c>
      <c r="K42" s="141"/>
      <c r="L42" s="141"/>
      <c r="M42" s="141"/>
      <c r="N42" s="141"/>
      <c r="O42" s="155">
        <v>25000</v>
      </c>
      <c r="S42" s="2"/>
    </row>
    <row r="43" spans="1:19" x14ac:dyDescent="0.35">
      <c r="A43" s="162" t="s">
        <v>390</v>
      </c>
      <c r="B43" s="139" t="s">
        <v>435</v>
      </c>
      <c r="C43" s="138" t="s">
        <v>47</v>
      </c>
      <c r="D43" s="138" t="s">
        <v>747</v>
      </c>
      <c r="E43" s="148">
        <v>44264</v>
      </c>
      <c r="F43" s="148">
        <f t="shared" si="58"/>
        <v>44285</v>
      </c>
      <c r="G43" s="141">
        <f t="shared" si="59"/>
        <v>44264</v>
      </c>
      <c r="H43" s="141">
        <f>IFERROR(IF(VLOOKUP($B43,Hoja2!$A$2:$F$6,4)=1,G43+7,IF(WEEKDAY(G43)=3,G43+2,G43+5)),"")</f>
        <v>44271</v>
      </c>
      <c r="I43" s="141">
        <f>IFERROR(IF(VLOOKUP($B43,Hoja2!$A$2:$F$6,4)=1,H43+7,IF(WEEKDAY(H43)=3,H43+2,H43+5)),"")</f>
        <v>44278</v>
      </c>
      <c r="J43" s="141">
        <f>IFERROR(IF(VLOOKUP($B43,Hoja2!$A$2:$F$6,4)=1,I43+7,IF(WEEKDAY(I43)=3,I43+2,I43+5)),"")</f>
        <v>44285</v>
      </c>
      <c r="K43" s="141"/>
      <c r="L43" s="141"/>
      <c r="M43" s="141"/>
      <c r="N43" s="141"/>
      <c r="O43" s="155">
        <v>18000</v>
      </c>
      <c r="S43" s="2"/>
    </row>
    <row r="44" spans="1:19" x14ac:dyDescent="0.35">
      <c r="A44" s="162" t="s">
        <v>596</v>
      </c>
      <c r="B44" s="139" t="s">
        <v>435</v>
      </c>
      <c r="C44" s="138" t="s">
        <v>47</v>
      </c>
      <c r="D44" s="138" t="s">
        <v>719</v>
      </c>
      <c r="E44" s="148">
        <v>44264</v>
      </c>
      <c r="F44" s="148">
        <f t="shared" si="58"/>
        <v>44285</v>
      </c>
      <c r="G44" s="141">
        <f t="shared" si="59"/>
        <v>44264</v>
      </c>
      <c r="H44" s="141">
        <f>IFERROR(IF(VLOOKUP($B44,Hoja2!$A$2:$F$6,4)=1,G44+7,IF(WEEKDAY(G44)=3,G44+2,G44+5)),"")</f>
        <v>44271</v>
      </c>
      <c r="I44" s="141">
        <f>IFERROR(IF(VLOOKUP($B44,Hoja2!$A$2:$F$6,4)=1,H44+7,IF(WEEKDAY(H44)=3,H44+2,H44+5)),"")</f>
        <v>44278</v>
      </c>
      <c r="J44" s="141">
        <f>IFERROR(IF(VLOOKUP($B44,Hoja2!$A$2:$F$6,4)=1,I44+7,IF(WEEKDAY(I44)=3,I44+2,I44+5)),"")</f>
        <v>44285</v>
      </c>
      <c r="K44" s="141"/>
      <c r="L44" s="141"/>
      <c r="M44" s="141"/>
      <c r="N44" s="141"/>
      <c r="O44" s="155">
        <v>25000</v>
      </c>
      <c r="S44" s="2"/>
    </row>
    <row r="45" spans="1:19" x14ac:dyDescent="0.35">
      <c r="A45" s="162" t="s">
        <v>545</v>
      </c>
      <c r="B45" s="139" t="s">
        <v>435</v>
      </c>
      <c r="C45" s="138" t="s">
        <v>47</v>
      </c>
      <c r="D45" s="138" t="s">
        <v>719</v>
      </c>
      <c r="E45" s="148">
        <v>44264</v>
      </c>
      <c r="F45" s="148">
        <f t="shared" si="58"/>
        <v>44285</v>
      </c>
      <c r="G45" s="141">
        <f t="shared" si="59"/>
        <v>44264</v>
      </c>
      <c r="H45" s="141">
        <f>IFERROR(IF(VLOOKUP($B45,Hoja2!$A$2:$F$6,4)=1,G45+7,IF(WEEKDAY(G45)=3,G45+2,G45+5)),"")</f>
        <v>44271</v>
      </c>
      <c r="I45" s="141">
        <f>IFERROR(IF(VLOOKUP($B45,Hoja2!$A$2:$F$6,4)=1,H45+7,IF(WEEKDAY(H45)=3,H45+2,H45+5)),"")</f>
        <v>44278</v>
      </c>
      <c r="J45" s="141">
        <f>IFERROR(IF(VLOOKUP($B45,Hoja2!$A$2:$F$6,4)=1,I45+7,IF(WEEKDAY(I45)=3,I45+2,I45+5)),"")</f>
        <v>44285</v>
      </c>
      <c r="K45" s="141"/>
      <c r="L45" s="141"/>
      <c r="M45" s="141"/>
      <c r="N45" s="141"/>
      <c r="O45" s="155">
        <v>25000</v>
      </c>
      <c r="S45" s="2"/>
    </row>
    <row r="46" spans="1:19" x14ac:dyDescent="0.35">
      <c r="A46" s="162" t="s">
        <v>585</v>
      </c>
      <c r="B46" s="139" t="s">
        <v>435</v>
      </c>
      <c r="C46" s="138" t="s">
        <v>47</v>
      </c>
      <c r="D46" s="138" t="s">
        <v>747</v>
      </c>
      <c r="E46" s="148">
        <v>44264</v>
      </c>
      <c r="F46" s="148">
        <f t="shared" si="58"/>
        <v>44285</v>
      </c>
      <c r="G46" s="141">
        <f t="shared" si="59"/>
        <v>44264</v>
      </c>
      <c r="H46" s="141">
        <f>IFERROR(IF(VLOOKUP($B46,Hoja2!$A$2:$F$6,4)=1,G46+7,IF(WEEKDAY(G46)=3,G46+2,G46+5)),"")</f>
        <v>44271</v>
      </c>
      <c r="I46" s="141">
        <f>IFERROR(IF(VLOOKUP($B46,Hoja2!$A$2:$F$6,4)=1,H46+7,IF(WEEKDAY(H46)=3,H46+2,H46+5)),"")</f>
        <v>44278</v>
      </c>
      <c r="J46" s="141">
        <f>IFERROR(IF(VLOOKUP($B46,Hoja2!$A$2:$F$6,4)=1,I46+7,IF(WEEKDAY(I46)=3,I46+2,I46+5)),"")</f>
        <v>44285</v>
      </c>
      <c r="K46" s="141"/>
      <c r="L46" s="141"/>
      <c r="M46" s="141"/>
      <c r="N46" s="141"/>
      <c r="O46" s="155">
        <v>18000</v>
      </c>
      <c r="P46" s="2" t="s">
        <v>713</v>
      </c>
      <c r="S46" s="2"/>
    </row>
    <row r="47" spans="1:19" x14ac:dyDescent="0.35">
      <c r="A47" s="162" t="s">
        <v>745</v>
      </c>
      <c r="B47" s="139" t="s">
        <v>435</v>
      </c>
      <c r="C47" s="138" t="s">
        <v>47</v>
      </c>
      <c r="D47" s="138" t="s">
        <v>747</v>
      </c>
      <c r="E47" s="148">
        <v>44264</v>
      </c>
      <c r="F47" s="148">
        <f t="shared" si="58"/>
        <v>44285</v>
      </c>
      <c r="G47" s="141">
        <f t="shared" si="59"/>
        <v>44264</v>
      </c>
      <c r="H47" s="141">
        <f>IFERROR(IF(VLOOKUP($B47,Hoja2!$A$2:$F$6,4)=1,G47+7,IF(WEEKDAY(G47)=3,G47+2,G47+5)),"")</f>
        <v>44271</v>
      </c>
      <c r="I47" s="141">
        <f>IFERROR(IF(VLOOKUP($B47,Hoja2!$A$2:$F$6,4)=1,H47+7,IF(WEEKDAY(H47)=3,H47+2,H47+5)),"")</f>
        <v>44278</v>
      </c>
      <c r="J47" s="141">
        <f>IFERROR(IF(VLOOKUP($B47,Hoja2!$A$2:$F$6,4)=1,I47+7,IF(WEEKDAY(I47)=3,I47+2,I47+5)),"")</f>
        <v>44285</v>
      </c>
      <c r="K47" s="141"/>
      <c r="L47" s="141"/>
      <c r="M47" s="141"/>
      <c r="N47" s="141"/>
      <c r="O47" s="155">
        <v>18000</v>
      </c>
      <c r="P47" s="227" t="s">
        <v>1044</v>
      </c>
      <c r="S47" s="2"/>
    </row>
    <row r="48" spans="1:19" x14ac:dyDescent="0.35">
      <c r="A48" s="162" t="s">
        <v>514</v>
      </c>
      <c r="B48" s="139" t="s">
        <v>435</v>
      </c>
      <c r="C48" s="138" t="s">
        <v>47</v>
      </c>
      <c r="D48" s="138" t="s">
        <v>747</v>
      </c>
      <c r="E48" s="148">
        <v>44264</v>
      </c>
      <c r="F48" s="148">
        <f t="shared" si="58"/>
        <v>44285</v>
      </c>
      <c r="G48" s="141">
        <f t="shared" si="59"/>
        <v>44264</v>
      </c>
      <c r="H48" s="141">
        <f>IFERROR(IF(VLOOKUP($B48,Hoja2!$A$2:$F$6,4)=1,G48+7,IF(WEEKDAY(G48)=3,G48+2,G48+5)),"")</f>
        <v>44271</v>
      </c>
      <c r="I48" s="141">
        <f>IFERROR(IF(VLOOKUP($B48,Hoja2!$A$2:$F$6,4)=1,H48+7,IF(WEEKDAY(H48)=3,H48+2,H48+5)),"")</f>
        <v>44278</v>
      </c>
      <c r="J48" s="141">
        <f>IFERROR(IF(VLOOKUP($B48,Hoja2!$A$2:$F$6,4)=1,I48+7,IF(WEEKDAY(I48)=3,I48+2,I48+5)),"")</f>
        <v>44285</v>
      </c>
      <c r="K48" s="141"/>
      <c r="L48" s="141"/>
      <c r="M48" s="141"/>
      <c r="N48" s="141"/>
      <c r="O48" s="155">
        <v>18000</v>
      </c>
      <c r="S48" s="2"/>
    </row>
    <row r="49" spans="1:19" x14ac:dyDescent="0.35">
      <c r="A49" s="162" t="s">
        <v>749</v>
      </c>
      <c r="B49" s="139" t="s">
        <v>435</v>
      </c>
      <c r="C49" s="138" t="s">
        <v>47</v>
      </c>
      <c r="D49" s="138" t="s">
        <v>719</v>
      </c>
      <c r="E49" s="148">
        <v>44264</v>
      </c>
      <c r="F49" s="148">
        <f t="shared" si="58"/>
        <v>44285</v>
      </c>
      <c r="G49" s="141">
        <f t="shared" si="59"/>
        <v>44264</v>
      </c>
      <c r="H49" s="141">
        <f>IFERROR(IF(VLOOKUP($B49,Hoja2!$A$2:$F$6,4)=1,G49+7,IF(WEEKDAY(G49)=3,G49+2,G49+5)),"")</f>
        <v>44271</v>
      </c>
      <c r="I49" s="141">
        <f>IFERROR(IF(VLOOKUP($B49,Hoja2!$A$2:$F$6,4)=1,H49+7,IF(WEEKDAY(H49)=3,H49+2,H49+5)),"")</f>
        <v>44278</v>
      </c>
      <c r="J49" s="141">
        <f>IFERROR(IF(VLOOKUP($B49,Hoja2!$A$2:$F$6,4)=1,I49+7,IF(WEEKDAY(I49)=3,I49+2,I49+5)),"")</f>
        <v>44285</v>
      </c>
      <c r="K49" s="141"/>
      <c r="L49" s="141"/>
      <c r="M49" s="141"/>
      <c r="N49" s="141"/>
      <c r="O49" s="155">
        <v>25000</v>
      </c>
      <c r="S49" s="2"/>
    </row>
    <row r="50" spans="1:19" x14ac:dyDescent="0.35">
      <c r="A50" s="162" t="s">
        <v>351</v>
      </c>
      <c r="B50" s="139" t="s">
        <v>435</v>
      </c>
      <c r="C50" s="138" t="s">
        <v>47</v>
      </c>
      <c r="D50" s="138" t="s">
        <v>747</v>
      </c>
      <c r="E50" s="148">
        <v>44264</v>
      </c>
      <c r="F50" s="148">
        <f t="shared" si="58"/>
        <v>44285</v>
      </c>
      <c r="G50" s="141">
        <f t="shared" si="59"/>
        <v>44264</v>
      </c>
      <c r="H50" s="141">
        <f>IFERROR(IF(VLOOKUP($B50,Hoja2!$A$2:$F$6,4)=1,G50+7,IF(WEEKDAY(G50)=3,G50+2,G50+5)),"")</f>
        <v>44271</v>
      </c>
      <c r="I50" s="141">
        <f>IFERROR(IF(VLOOKUP($B50,Hoja2!$A$2:$F$6,4)=1,H50+7,IF(WEEKDAY(H50)=3,H50+2,H50+5)),"")</f>
        <v>44278</v>
      </c>
      <c r="J50" s="141">
        <f>IFERROR(IF(VLOOKUP($B50,Hoja2!$A$2:$F$6,4)=1,I50+7,IF(WEEKDAY(I50)=3,I50+2,I50+5)),"")</f>
        <v>44285</v>
      </c>
      <c r="K50" s="141"/>
      <c r="L50" s="141"/>
      <c r="M50" s="141"/>
      <c r="N50" s="141"/>
      <c r="O50" s="155">
        <v>18000</v>
      </c>
      <c r="S50" s="2"/>
    </row>
    <row r="51" spans="1:19" x14ac:dyDescent="0.35">
      <c r="A51" s="162" t="s">
        <v>580</v>
      </c>
      <c r="B51" s="139" t="s">
        <v>435</v>
      </c>
      <c r="C51" s="138" t="s">
        <v>47</v>
      </c>
      <c r="D51" s="138" t="s">
        <v>747</v>
      </c>
      <c r="E51" s="148">
        <v>44264</v>
      </c>
      <c r="F51" s="148">
        <f t="shared" ref="F51:F52" si="60">IF(MAX(G51:N51)=0,"",MAX(G51:N51))</f>
        <v>44285</v>
      </c>
      <c r="G51" s="141">
        <f t="shared" ref="G51:G52" si="61">IF(O51=0,"",E51)</f>
        <v>44264</v>
      </c>
      <c r="H51" s="141">
        <f>IFERROR(IF(VLOOKUP($B51,Hoja2!$A$2:$F$6,4)=1,G51+7,IF(WEEKDAY(G51)=3,G51+2,G51+5)),"")</f>
        <v>44271</v>
      </c>
      <c r="I51" s="141">
        <f>IFERROR(IF(VLOOKUP($B51,Hoja2!$A$2:$F$6,4)=1,H51+7,IF(WEEKDAY(H51)=3,H51+2,H51+5)),"")</f>
        <v>44278</v>
      </c>
      <c r="J51" s="141">
        <f>IFERROR(IF(VLOOKUP($B51,Hoja2!$A$2:$F$6,4)=1,I51+7,IF(WEEKDAY(I51)=3,I51+2,I51+5)),"")</f>
        <v>44285</v>
      </c>
      <c r="K51" s="141"/>
      <c r="L51" s="141"/>
      <c r="M51" s="141"/>
      <c r="N51" s="141"/>
      <c r="O51" s="155">
        <v>18000</v>
      </c>
      <c r="S51" s="2"/>
    </row>
    <row r="52" spans="1:19" x14ac:dyDescent="0.35">
      <c r="A52" s="162" t="s">
        <v>755</v>
      </c>
      <c r="B52" s="139" t="s">
        <v>435</v>
      </c>
      <c r="C52" s="138" t="s">
        <v>47</v>
      </c>
      <c r="D52" s="138" t="s">
        <v>747</v>
      </c>
      <c r="E52" s="148">
        <v>44264</v>
      </c>
      <c r="F52" s="148">
        <f t="shared" si="60"/>
        <v>44285</v>
      </c>
      <c r="G52" s="141">
        <f t="shared" si="61"/>
        <v>44264</v>
      </c>
      <c r="H52" s="141">
        <f>IFERROR(IF(VLOOKUP($B52,Hoja2!$A$2:$F$6,4)=1,G52+7,IF(WEEKDAY(G52)=3,G52+2,G52+5)),"")</f>
        <v>44271</v>
      </c>
      <c r="I52" s="141">
        <f>IFERROR(IF(VLOOKUP($B52,Hoja2!$A$2:$F$6,4)=1,H52+7,IF(WEEKDAY(H52)=3,H52+2,H52+5)),"")</f>
        <v>44278</v>
      </c>
      <c r="J52" s="141">
        <f>IFERROR(IF(VLOOKUP($B52,Hoja2!$A$2:$F$6,4)=1,I52+7,IF(WEEKDAY(I52)=3,I52+2,I52+5)),"")</f>
        <v>44285</v>
      </c>
      <c r="K52" s="141"/>
      <c r="L52" s="141"/>
      <c r="M52" s="141"/>
      <c r="N52" s="141"/>
      <c r="O52" s="155">
        <v>18000</v>
      </c>
      <c r="S52" s="2"/>
    </row>
    <row r="53" spans="1:19" x14ac:dyDescent="0.35">
      <c r="A53" s="162" t="s">
        <v>490</v>
      </c>
      <c r="B53" s="139" t="s">
        <v>435</v>
      </c>
      <c r="C53" s="138" t="s">
        <v>47</v>
      </c>
      <c r="D53" s="138" t="s">
        <v>723</v>
      </c>
      <c r="E53" s="148">
        <v>44264</v>
      </c>
      <c r="F53" s="148">
        <f t="shared" ref="F53:F60" si="62">IF(MAX(G53:N53)=0,"",MAX(G53:N53))</f>
        <v>44285</v>
      </c>
      <c r="G53" s="141">
        <f t="shared" ref="G53:G60" si="63">IF(O53=0,"",E53)</f>
        <v>44264</v>
      </c>
      <c r="H53" s="141">
        <f>IFERROR(IF(VLOOKUP($B53,Hoja2!$A$2:$F$6,4)=1,G53+7,IF(WEEKDAY(G53)=3,G53+2,G53+5)),"")</f>
        <v>44271</v>
      </c>
      <c r="I53" s="141">
        <f>IFERROR(IF(VLOOKUP($B53,Hoja2!$A$2:$F$6,4)=1,H53+7,IF(WEEKDAY(H53)=3,H53+2,H53+5)),"")</f>
        <v>44278</v>
      </c>
      <c r="J53" s="141">
        <f>IFERROR(IF(VLOOKUP($B53,Hoja2!$A$2:$F$6,4)=1,I53+7,IF(WEEKDAY(I53)=3,I53+2,I53+5)),"")</f>
        <v>44285</v>
      </c>
      <c r="K53" s="141"/>
      <c r="L53" s="141"/>
      <c r="M53" s="141"/>
      <c r="N53" s="141"/>
      <c r="O53" s="155">
        <v>18000</v>
      </c>
      <c r="S53" s="2"/>
    </row>
    <row r="54" spans="1:19" x14ac:dyDescent="0.35">
      <c r="A54" s="162" t="s">
        <v>765</v>
      </c>
      <c r="B54" s="139" t="s">
        <v>435</v>
      </c>
      <c r="C54" s="138" t="s">
        <v>47</v>
      </c>
      <c r="D54" s="138" t="s">
        <v>719</v>
      </c>
      <c r="E54" s="148">
        <v>44264</v>
      </c>
      <c r="F54" s="148">
        <f t="shared" si="62"/>
        <v>44285</v>
      </c>
      <c r="G54" s="141">
        <f t="shared" si="63"/>
        <v>44264</v>
      </c>
      <c r="H54" s="141">
        <f>IFERROR(IF(VLOOKUP($B54,Hoja2!$A$2:$F$6,4)=1,G54+7,IF(WEEKDAY(G54)=3,G54+2,G54+5)),"")</f>
        <v>44271</v>
      </c>
      <c r="I54" s="141">
        <f>IFERROR(IF(VLOOKUP($B54,Hoja2!$A$2:$F$6,4)=1,H54+7,IF(WEEKDAY(H54)=3,H54+2,H54+5)),"")</f>
        <v>44278</v>
      </c>
      <c r="J54" s="141">
        <f>IFERROR(IF(VLOOKUP($B54,Hoja2!$A$2:$F$6,4)=1,I54+7,IF(WEEKDAY(I54)=3,I54+2,I54+5)),"")</f>
        <v>44285</v>
      </c>
      <c r="K54" s="141"/>
      <c r="L54" s="141"/>
      <c r="M54" s="141"/>
      <c r="N54" s="141"/>
      <c r="O54" s="155">
        <v>25000</v>
      </c>
      <c r="S54" s="2"/>
    </row>
    <row r="55" spans="1:19" x14ac:dyDescent="0.35">
      <c r="A55" s="162" t="s">
        <v>766</v>
      </c>
      <c r="B55" s="139" t="s">
        <v>435</v>
      </c>
      <c r="C55" s="138" t="s">
        <v>47</v>
      </c>
      <c r="D55" s="138" t="s">
        <v>723</v>
      </c>
      <c r="E55" s="148">
        <v>44264</v>
      </c>
      <c r="F55" s="148">
        <f t="shared" si="62"/>
        <v>44285</v>
      </c>
      <c r="G55" s="141">
        <f t="shared" si="63"/>
        <v>44264</v>
      </c>
      <c r="H55" s="141">
        <f>IFERROR(IF(VLOOKUP($B55,Hoja2!$A$2:$F$6,4)=1,G55+7,IF(WEEKDAY(G55)=3,G55+2,G55+5)),"")</f>
        <v>44271</v>
      </c>
      <c r="I55" s="141">
        <f>IFERROR(IF(VLOOKUP($B55,Hoja2!$A$2:$F$6,4)=1,H55+7,IF(WEEKDAY(H55)=3,H55+2,H55+5)),"")</f>
        <v>44278</v>
      </c>
      <c r="J55" s="141">
        <f>IFERROR(IF(VLOOKUP($B55,Hoja2!$A$2:$F$6,4)=1,I55+7,IF(WEEKDAY(I55)=3,I55+2,I55+5)),"")</f>
        <v>44285</v>
      </c>
      <c r="K55" s="141"/>
      <c r="L55" s="141"/>
      <c r="M55" s="141"/>
      <c r="N55" s="141"/>
      <c r="O55" s="155">
        <v>18000</v>
      </c>
      <c r="S55" s="2"/>
    </row>
    <row r="56" spans="1:19" x14ac:dyDescent="0.35">
      <c r="A56" s="162" t="s">
        <v>768</v>
      </c>
      <c r="B56" s="139" t="s">
        <v>435</v>
      </c>
      <c r="C56" s="138" t="s">
        <v>47</v>
      </c>
      <c r="D56" s="138" t="s">
        <v>747</v>
      </c>
      <c r="E56" s="148">
        <v>44264</v>
      </c>
      <c r="F56" s="148">
        <f t="shared" si="62"/>
        <v>44285</v>
      </c>
      <c r="G56" s="141">
        <f t="shared" si="63"/>
        <v>44264</v>
      </c>
      <c r="H56" s="141">
        <f>IFERROR(IF(VLOOKUP($B56,Hoja2!$A$2:$F$6,4)=1,G56+7,IF(WEEKDAY(G56)=3,G56+2,G56+5)),"")</f>
        <v>44271</v>
      </c>
      <c r="I56" s="141">
        <f>IFERROR(IF(VLOOKUP($B56,Hoja2!$A$2:$F$6,4)=1,H56+7,IF(WEEKDAY(H56)=3,H56+2,H56+5)),"")</f>
        <v>44278</v>
      </c>
      <c r="J56" s="141">
        <f>IFERROR(IF(VLOOKUP($B56,Hoja2!$A$2:$F$6,4)=1,I56+7,IF(WEEKDAY(I56)=3,I56+2,I56+5)),"")</f>
        <v>44285</v>
      </c>
      <c r="K56" s="141"/>
      <c r="L56" s="141"/>
      <c r="M56" s="141"/>
      <c r="N56" s="141"/>
      <c r="O56" s="155">
        <v>18000</v>
      </c>
      <c r="S56" s="2"/>
    </row>
    <row r="57" spans="1:19" x14ac:dyDescent="0.35">
      <c r="A57" s="162" t="s">
        <v>458</v>
      </c>
      <c r="B57" s="139" t="s">
        <v>435</v>
      </c>
      <c r="C57" s="138" t="s">
        <v>47</v>
      </c>
      <c r="D57" s="138" t="s">
        <v>719</v>
      </c>
      <c r="E57" s="148">
        <v>44264</v>
      </c>
      <c r="F57" s="148">
        <f t="shared" si="62"/>
        <v>44285</v>
      </c>
      <c r="G57" s="141">
        <f t="shared" si="63"/>
        <v>44264</v>
      </c>
      <c r="H57" s="141">
        <f>IFERROR(IF(VLOOKUP($B57,Hoja2!$A$2:$F$6,4)=1,G57+7,IF(WEEKDAY(G57)=3,G57+2,G57+5)),"")</f>
        <v>44271</v>
      </c>
      <c r="I57" s="141">
        <f>IFERROR(IF(VLOOKUP($B57,Hoja2!$A$2:$F$6,4)=1,H57+7,IF(WEEKDAY(H57)=3,H57+2,H57+5)),"")</f>
        <v>44278</v>
      </c>
      <c r="J57" s="141">
        <f>IFERROR(IF(VLOOKUP($B57,Hoja2!$A$2:$F$6,4)=1,I57+7,IF(WEEKDAY(I57)=3,I57+2,I57+5)),"")</f>
        <v>44285</v>
      </c>
      <c r="K57" s="141"/>
      <c r="L57" s="141"/>
      <c r="M57" s="141"/>
      <c r="N57" s="141"/>
      <c r="O57" s="155">
        <v>25000</v>
      </c>
      <c r="S57" s="2"/>
    </row>
    <row r="58" spans="1:19" x14ac:dyDescent="0.35">
      <c r="A58" s="162" t="s">
        <v>771</v>
      </c>
      <c r="B58" s="139" t="s">
        <v>435</v>
      </c>
      <c r="C58" s="138" t="s">
        <v>47</v>
      </c>
      <c r="D58" s="138" t="s">
        <v>723</v>
      </c>
      <c r="E58" s="148">
        <v>44264</v>
      </c>
      <c r="F58" s="148">
        <f t="shared" si="62"/>
        <v>44285</v>
      </c>
      <c r="G58" s="141">
        <f t="shared" si="63"/>
        <v>44264</v>
      </c>
      <c r="H58" s="141">
        <f>IFERROR(IF(VLOOKUP($B58,Hoja2!$A$2:$F$6,4)=1,G58+7,IF(WEEKDAY(G58)=3,G58+2,G58+5)),"")</f>
        <v>44271</v>
      </c>
      <c r="I58" s="141">
        <f>IFERROR(IF(VLOOKUP($B58,Hoja2!$A$2:$F$6,4)=1,H58+7,IF(WEEKDAY(H58)=3,H58+2,H58+5)),"")</f>
        <v>44278</v>
      </c>
      <c r="J58" s="141">
        <f>IFERROR(IF(VLOOKUP($B58,Hoja2!$A$2:$F$6,4)=1,I58+7,IF(WEEKDAY(I58)=3,I58+2,I58+5)),"")</f>
        <v>44285</v>
      </c>
      <c r="K58" s="141"/>
      <c r="L58" s="141"/>
      <c r="M58" s="141"/>
      <c r="N58" s="141"/>
      <c r="O58" s="155">
        <v>18000</v>
      </c>
      <c r="S58" s="2"/>
    </row>
    <row r="59" spans="1:19" x14ac:dyDescent="0.35">
      <c r="A59" s="162" t="s">
        <v>677</v>
      </c>
      <c r="B59" s="139" t="s">
        <v>435</v>
      </c>
      <c r="C59" s="138" t="s">
        <v>47</v>
      </c>
      <c r="D59" s="138" t="s">
        <v>747</v>
      </c>
      <c r="E59" s="148">
        <v>44264</v>
      </c>
      <c r="F59" s="148">
        <f t="shared" si="62"/>
        <v>44285</v>
      </c>
      <c r="G59" s="141">
        <f t="shared" si="63"/>
        <v>44264</v>
      </c>
      <c r="H59" s="141">
        <f>IFERROR(IF(VLOOKUP($B59,Hoja2!$A$2:$F$6,4)=1,G59+7,IF(WEEKDAY(G59)=3,G59+2,G59+5)),"")</f>
        <v>44271</v>
      </c>
      <c r="I59" s="141">
        <f>IFERROR(IF(VLOOKUP($B59,Hoja2!$A$2:$F$6,4)=1,H59+7,IF(WEEKDAY(H59)=3,H59+2,H59+5)),"")</f>
        <v>44278</v>
      </c>
      <c r="J59" s="141">
        <f>IFERROR(IF(VLOOKUP($B59,Hoja2!$A$2:$F$6,4)=1,I59+7,IF(WEEKDAY(I59)=3,I59+2,I59+5)),"")</f>
        <v>44285</v>
      </c>
      <c r="K59" s="141"/>
      <c r="L59" s="141"/>
      <c r="M59" s="141"/>
      <c r="N59" s="141"/>
      <c r="O59" s="155">
        <v>18000</v>
      </c>
      <c r="S59" s="2"/>
    </row>
    <row r="60" spans="1:19" x14ac:dyDescent="0.35">
      <c r="A60" s="162" t="s">
        <v>570</v>
      </c>
      <c r="B60" s="139" t="s">
        <v>435</v>
      </c>
      <c r="C60" s="138" t="s">
        <v>47</v>
      </c>
      <c r="D60" s="138" t="s">
        <v>719</v>
      </c>
      <c r="E60" s="148">
        <v>44264</v>
      </c>
      <c r="F60" s="148">
        <f t="shared" si="62"/>
        <v>44285</v>
      </c>
      <c r="G60" s="141">
        <f t="shared" si="63"/>
        <v>44264</v>
      </c>
      <c r="H60" s="141">
        <f>IFERROR(IF(VLOOKUP($B60,Hoja2!$A$2:$F$6,4)=1,G60+7,IF(WEEKDAY(G60)=3,G60+2,G60+5)),"")</f>
        <v>44271</v>
      </c>
      <c r="I60" s="141">
        <f>IFERROR(IF(VLOOKUP($B60,Hoja2!$A$2:$F$6,4)=1,H60+7,IF(WEEKDAY(H60)=3,H60+2,H60+5)),"")</f>
        <v>44278</v>
      </c>
      <c r="J60" s="141">
        <f>IFERROR(IF(VLOOKUP($B60,Hoja2!$A$2:$F$6,4)=1,I60+7,IF(WEEKDAY(I60)=3,I60+2,I60+5)),"")</f>
        <v>44285</v>
      </c>
      <c r="K60" s="141"/>
      <c r="L60" s="141"/>
      <c r="M60" s="141"/>
      <c r="N60" s="141"/>
      <c r="O60" s="155">
        <v>25000</v>
      </c>
      <c r="S60" s="2"/>
    </row>
    <row r="61" spans="1:19" x14ac:dyDescent="0.35">
      <c r="A61" s="162" t="s">
        <v>606</v>
      </c>
      <c r="B61" s="139" t="s">
        <v>435</v>
      </c>
      <c r="C61" s="138" t="s">
        <v>47</v>
      </c>
      <c r="D61" s="138" t="s">
        <v>747</v>
      </c>
      <c r="E61" s="148">
        <v>44264</v>
      </c>
      <c r="F61" s="148">
        <f t="shared" ref="F61" si="64">IF(MAX(G61:N61)=0,"",MAX(G61:N61))</f>
        <v>44285</v>
      </c>
      <c r="G61" s="141">
        <f t="shared" ref="G61" si="65">IF(O61=0,"",E61)</f>
        <v>44264</v>
      </c>
      <c r="H61" s="141">
        <f>IFERROR(IF(VLOOKUP($B61,Hoja2!$A$2:$F$6,4)=1,G61+7,IF(WEEKDAY(G61)=3,G61+2,G61+5)),"")</f>
        <v>44271</v>
      </c>
      <c r="I61" s="141">
        <f>IFERROR(IF(VLOOKUP($B61,Hoja2!$A$2:$F$6,4)=1,H61+7,IF(WEEKDAY(H61)=3,H61+2,H61+5)),"")</f>
        <v>44278</v>
      </c>
      <c r="J61" s="141">
        <f>IFERROR(IF(VLOOKUP($B61,Hoja2!$A$2:$F$6,4)=1,I61+7,IF(WEEKDAY(I61)=3,I61+2,I61+5)),"")</f>
        <v>44285</v>
      </c>
      <c r="K61" s="141"/>
      <c r="L61" s="141"/>
      <c r="M61" s="141"/>
      <c r="N61" s="141"/>
      <c r="O61" s="155">
        <v>18000</v>
      </c>
      <c r="P61" s="2" t="s">
        <v>746</v>
      </c>
      <c r="S61" s="2"/>
    </row>
    <row r="62" spans="1:19" x14ac:dyDescent="0.35">
      <c r="A62" s="162" t="s">
        <v>775</v>
      </c>
      <c r="B62" s="139" t="s">
        <v>435</v>
      </c>
      <c r="C62" s="138" t="s">
        <v>47</v>
      </c>
      <c r="D62" s="138" t="s">
        <v>723</v>
      </c>
      <c r="E62" s="148">
        <v>44264</v>
      </c>
      <c r="F62" s="148">
        <f t="shared" ref="F62:F63" si="66">IF(MAX(G62:N62)=0,"",MAX(G62:N62))</f>
        <v>44285</v>
      </c>
      <c r="G62" s="141">
        <f t="shared" ref="G62:G63" si="67">IF(O62=0,"",E62)</f>
        <v>44264</v>
      </c>
      <c r="H62" s="141">
        <f>IFERROR(IF(VLOOKUP($B62,Hoja2!$A$2:$F$6,4)=1,G62+7,IF(WEEKDAY(G62)=3,G62+2,G62+5)),"")</f>
        <v>44271</v>
      </c>
      <c r="I62" s="141">
        <f>IFERROR(IF(VLOOKUP($B62,Hoja2!$A$2:$F$6,4)=1,H62+7,IF(WEEKDAY(H62)=3,H62+2,H62+5)),"")</f>
        <v>44278</v>
      </c>
      <c r="J62" s="141">
        <f>IFERROR(IF(VLOOKUP($B62,Hoja2!$A$2:$F$6,4)=1,I62+7,IF(WEEKDAY(I62)=3,I62+2,I62+5)),"")</f>
        <v>44285</v>
      </c>
      <c r="K62" s="141"/>
      <c r="L62" s="141"/>
      <c r="M62" s="141"/>
      <c r="N62" s="141"/>
      <c r="O62" s="155">
        <v>18000</v>
      </c>
      <c r="S62" s="2"/>
    </row>
    <row r="63" spans="1:19" x14ac:dyDescent="0.35">
      <c r="A63" s="162" t="s">
        <v>778</v>
      </c>
      <c r="B63" s="139" t="s">
        <v>435</v>
      </c>
      <c r="C63" s="138" t="s">
        <v>47</v>
      </c>
      <c r="D63" s="138" t="s">
        <v>719</v>
      </c>
      <c r="E63" s="148">
        <v>44264</v>
      </c>
      <c r="F63" s="148">
        <f t="shared" si="66"/>
        <v>44285</v>
      </c>
      <c r="G63" s="141">
        <f t="shared" si="67"/>
        <v>44264</v>
      </c>
      <c r="H63" s="141">
        <f>IFERROR(IF(VLOOKUP($B63,Hoja2!$A$2:$F$6,4)=1,G63+7,IF(WEEKDAY(G63)=3,G63+2,G63+5)),"")</f>
        <v>44271</v>
      </c>
      <c r="I63" s="141">
        <f>IFERROR(IF(VLOOKUP($B63,Hoja2!$A$2:$F$6,4)=1,H63+7,IF(WEEKDAY(H63)=3,H63+2,H63+5)),"")</f>
        <v>44278</v>
      </c>
      <c r="J63" s="141">
        <f>IFERROR(IF(VLOOKUP($B63,Hoja2!$A$2:$F$6,4)=1,I63+7,IF(WEEKDAY(I63)=3,I63+2,I63+5)),"")</f>
        <v>44285</v>
      </c>
      <c r="K63" s="141"/>
      <c r="L63" s="141"/>
      <c r="M63" s="141"/>
      <c r="N63" s="141"/>
      <c r="O63" s="155">
        <v>25000</v>
      </c>
      <c r="S63" s="2"/>
    </row>
    <row r="64" spans="1:19" x14ac:dyDescent="0.35">
      <c r="A64" s="162" t="s">
        <v>782</v>
      </c>
      <c r="B64" s="139" t="s">
        <v>435</v>
      </c>
      <c r="C64" s="138" t="s">
        <v>47</v>
      </c>
      <c r="D64" s="138" t="s">
        <v>719</v>
      </c>
      <c r="E64" s="148">
        <v>44264</v>
      </c>
      <c r="F64" s="148">
        <f t="shared" ref="F64:F65" si="68">IF(MAX(G64:N64)=0,"",MAX(G64:N64))</f>
        <v>44285</v>
      </c>
      <c r="G64" s="141">
        <f t="shared" ref="G64:G65" si="69">IF(O64=0,"",E64)</f>
        <v>44264</v>
      </c>
      <c r="H64" s="141">
        <f>IFERROR(IF(VLOOKUP($B64,Hoja2!$A$2:$F$6,4)=1,G64+7,IF(WEEKDAY(G64)=3,G64+2,G64+5)),"")</f>
        <v>44271</v>
      </c>
      <c r="I64" s="141">
        <f>IFERROR(IF(VLOOKUP($B64,Hoja2!$A$2:$F$6,4)=1,H64+7,IF(WEEKDAY(H64)=3,H64+2,H64+5)),"")</f>
        <v>44278</v>
      </c>
      <c r="J64" s="141">
        <f>IFERROR(IF(VLOOKUP($B64,Hoja2!$A$2:$F$6,4)=1,I64+7,IF(WEEKDAY(I64)=3,I64+2,I64+5)),"")</f>
        <v>44285</v>
      </c>
      <c r="K64" s="141"/>
      <c r="L64" s="141"/>
      <c r="M64" s="141"/>
      <c r="N64" s="141"/>
      <c r="O64" s="155">
        <v>25000</v>
      </c>
      <c r="S64" s="2"/>
    </row>
    <row r="65" spans="1:19" x14ac:dyDescent="0.35">
      <c r="A65" s="162" t="s">
        <v>789</v>
      </c>
      <c r="B65" s="139" t="s">
        <v>435</v>
      </c>
      <c r="C65" s="138" t="s">
        <v>47</v>
      </c>
      <c r="D65" s="138" t="s">
        <v>723</v>
      </c>
      <c r="E65" s="148">
        <v>44264</v>
      </c>
      <c r="F65" s="148">
        <f t="shared" si="68"/>
        <v>44285</v>
      </c>
      <c r="G65" s="141">
        <f t="shared" si="69"/>
        <v>44264</v>
      </c>
      <c r="H65" s="141">
        <f>IFERROR(IF(VLOOKUP($B65,Hoja2!$A$2:$F$6,4)=1,G65+7,IF(WEEKDAY(G65)=3,G65+2,G65+5)),"")</f>
        <v>44271</v>
      </c>
      <c r="I65" s="141">
        <f>IFERROR(IF(VLOOKUP($B65,Hoja2!$A$2:$F$6,4)=1,H65+7,IF(WEEKDAY(H65)=3,H65+2,H65+5)),"")</f>
        <v>44278</v>
      </c>
      <c r="J65" s="141">
        <f>IFERROR(IF(VLOOKUP($B65,Hoja2!$A$2:$F$6,4)=1,I65+7,IF(WEEKDAY(I65)=3,I65+2,I65+5)),"")</f>
        <v>44285</v>
      </c>
      <c r="K65" s="141"/>
      <c r="L65" s="141"/>
      <c r="M65" s="141"/>
      <c r="N65" s="141"/>
      <c r="O65" s="155">
        <v>18000</v>
      </c>
      <c r="P65" s="2" t="s">
        <v>713</v>
      </c>
      <c r="S65" s="2"/>
    </row>
    <row r="66" spans="1:19" x14ac:dyDescent="0.35">
      <c r="A66" s="162" t="s">
        <v>791</v>
      </c>
      <c r="B66" s="139" t="s">
        <v>435</v>
      </c>
      <c r="C66" s="138" t="s">
        <v>47</v>
      </c>
      <c r="D66" s="138" t="s">
        <v>719</v>
      </c>
      <c r="E66" s="148">
        <v>44264</v>
      </c>
      <c r="F66" s="148">
        <f t="shared" ref="F66" si="70">IF(MAX(G66:N66)=0,"",MAX(G66:N66))</f>
        <v>44285</v>
      </c>
      <c r="G66" s="141">
        <f t="shared" ref="G66" si="71">IF(O66=0,"",E66)</f>
        <v>44264</v>
      </c>
      <c r="H66" s="141">
        <f>IFERROR(IF(VLOOKUP($B66,Hoja2!$A$2:$F$6,4)=1,G66+7,IF(WEEKDAY(G66)=3,G66+2,G66+5)),"")</f>
        <v>44271</v>
      </c>
      <c r="I66" s="141">
        <f>IFERROR(IF(VLOOKUP($B66,Hoja2!$A$2:$F$6,4)=1,H66+7,IF(WEEKDAY(H66)=3,H66+2,H66+5)),"")</f>
        <v>44278</v>
      </c>
      <c r="J66" s="141">
        <f>IFERROR(IF(VLOOKUP($B66,Hoja2!$A$2:$F$6,4)=1,I66+7,IF(WEEKDAY(I66)=3,I66+2,I66+5)),"")</f>
        <v>44285</v>
      </c>
      <c r="K66" s="141"/>
      <c r="L66" s="141"/>
      <c r="M66" s="141"/>
      <c r="N66" s="141"/>
      <c r="O66" s="155">
        <v>25000</v>
      </c>
      <c r="S66" s="2"/>
    </row>
    <row r="67" spans="1:19" x14ac:dyDescent="0.35">
      <c r="A67" s="162" t="s">
        <v>796</v>
      </c>
      <c r="B67" s="139" t="s">
        <v>435</v>
      </c>
      <c r="C67" s="138" t="s">
        <v>47</v>
      </c>
      <c r="D67" s="138" t="s">
        <v>719</v>
      </c>
      <c r="E67" s="148">
        <v>44264</v>
      </c>
      <c r="F67" s="148">
        <f t="shared" ref="F67" si="72">IF(MAX(G67:N67)=0,"",MAX(G67:N67))</f>
        <v>44285</v>
      </c>
      <c r="G67" s="141">
        <f t="shared" ref="G67" si="73">IF(O67=0,"",E67)</f>
        <v>44264</v>
      </c>
      <c r="H67" s="141">
        <f>IFERROR(IF(VLOOKUP($B67,Hoja2!$A$2:$F$6,4)=1,G67+7,IF(WEEKDAY(G67)=3,G67+2,G67+5)),"")</f>
        <v>44271</v>
      </c>
      <c r="I67" s="141">
        <f>IFERROR(IF(VLOOKUP($B67,Hoja2!$A$2:$F$6,4)=1,H67+7,IF(WEEKDAY(H67)=3,H67+2,H67+5)),"")</f>
        <v>44278</v>
      </c>
      <c r="J67" s="141">
        <f>IFERROR(IF(VLOOKUP($B67,Hoja2!$A$2:$F$6,4)=1,I67+7,IF(WEEKDAY(I67)=3,I67+2,I67+5)),"")</f>
        <v>44285</v>
      </c>
      <c r="K67" s="141"/>
      <c r="L67" s="141"/>
      <c r="M67" s="141"/>
      <c r="N67" s="141"/>
      <c r="O67" s="155">
        <v>25000</v>
      </c>
      <c r="S67" s="2"/>
    </row>
    <row r="68" spans="1:19" x14ac:dyDescent="0.35">
      <c r="A68" s="162" t="s">
        <v>540</v>
      </c>
      <c r="B68" s="139" t="s">
        <v>435</v>
      </c>
      <c r="C68" s="138" t="s">
        <v>47</v>
      </c>
      <c r="D68" s="138" t="s">
        <v>719</v>
      </c>
      <c r="E68" s="148">
        <v>44264</v>
      </c>
      <c r="F68" s="148">
        <f t="shared" ref="F68:F69" si="74">IF(MAX(G68:N68)=0,"",MAX(G68:N68))</f>
        <v>44285</v>
      </c>
      <c r="G68" s="141">
        <f t="shared" ref="G68:G69" si="75">IF(O68=0,"",E68)</f>
        <v>44264</v>
      </c>
      <c r="H68" s="141">
        <f>IFERROR(IF(VLOOKUP($B68,Hoja2!$A$2:$F$6,4)=1,G68+7,IF(WEEKDAY(G68)=3,G68+2,G68+5)),"")</f>
        <v>44271</v>
      </c>
      <c r="I68" s="141">
        <f>IFERROR(IF(VLOOKUP($B68,Hoja2!$A$2:$F$6,4)=1,H68+7,IF(WEEKDAY(H68)=3,H68+2,H68+5)),"")</f>
        <v>44278</v>
      </c>
      <c r="J68" s="141">
        <f>IFERROR(IF(VLOOKUP($B68,Hoja2!$A$2:$F$6,4)=1,I68+7,IF(WEEKDAY(I68)=3,I68+2,I68+5)),"")</f>
        <v>44285</v>
      </c>
      <c r="K68" s="141"/>
      <c r="L68" s="141"/>
      <c r="M68" s="141"/>
      <c r="N68" s="141"/>
      <c r="O68" s="155">
        <v>25000</v>
      </c>
      <c r="S68" s="2"/>
    </row>
    <row r="69" spans="1:19" x14ac:dyDescent="0.35">
      <c r="A69" s="162" t="s">
        <v>907</v>
      </c>
      <c r="B69" s="139" t="s">
        <v>435</v>
      </c>
      <c r="C69" s="138" t="s">
        <v>47</v>
      </c>
      <c r="D69" s="138" t="s">
        <v>719</v>
      </c>
      <c r="E69" s="148">
        <v>44264</v>
      </c>
      <c r="F69" s="148">
        <f t="shared" si="74"/>
        <v>44285</v>
      </c>
      <c r="G69" s="141">
        <f t="shared" si="75"/>
        <v>44264</v>
      </c>
      <c r="H69" s="141">
        <f>IFERROR(IF(VLOOKUP($B69,Hoja2!$A$2:$F$6,4)=1,G69+7,IF(WEEKDAY(G69)=3,G69+2,G69+5)),"")</f>
        <v>44271</v>
      </c>
      <c r="I69" s="141">
        <f>IFERROR(IF(VLOOKUP($B69,Hoja2!$A$2:$F$6,4)=1,H69+7,IF(WEEKDAY(H69)=3,H69+2,H69+5)),"")</f>
        <v>44278</v>
      </c>
      <c r="J69" s="141">
        <f>IFERROR(IF(VLOOKUP($B69,Hoja2!$A$2:$F$6,4)=1,I69+7,IF(WEEKDAY(I69)=3,I69+2,I69+5)),"")</f>
        <v>44285</v>
      </c>
      <c r="K69" s="141"/>
      <c r="L69" s="141"/>
      <c r="M69" s="141"/>
      <c r="N69" s="141"/>
      <c r="O69" s="155">
        <v>18000</v>
      </c>
      <c r="P69" s="2" t="s">
        <v>908</v>
      </c>
      <c r="S69" s="2"/>
    </row>
    <row r="70" spans="1:19" x14ac:dyDescent="0.35">
      <c r="A70" s="162" t="s">
        <v>913</v>
      </c>
      <c r="B70" s="139" t="s">
        <v>435</v>
      </c>
      <c r="C70" s="138" t="s">
        <v>47</v>
      </c>
      <c r="D70" s="138" t="s">
        <v>719</v>
      </c>
      <c r="E70" s="148">
        <v>44264</v>
      </c>
      <c r="F70" s="148">
        <f t="shared" ref="F70:F71" si="76">IF(MAX(G70:N70)=0,"",MAX(G70:N70))</f>
        <v>44285</v>
      </c>
      <c r="G70" s="141">
        <f t="shared" ref="G70:G71" si="77">IF(O70=0,"",E70)</f>
        <v>44264</v>
      </c>
      <c r="H70" s="141">
        <f>IFERROR(IF(VLOOKUP($B70,Hoja2!$A$2:$F$6,4)=1,G70+7,IF(WEEKDAY(G70)=3,G70+2,G70+5)),"")</f>
        <v>44271</v>
      </c>
      <c r="I70" s="141">
        <f>IFERROR(IF(VLOOKUP($B70,Hoja2!$A$2:$F$6,4)=1,H70+7,IF(WEEKDAY(H70)=3,H70+2,H70+5)),"")</f>
        <v>44278</v>
      </c>
      <c r="J70" s="141">
        <f>IFERROR(IF(VLOOKUP($B70,Hoja2!$A$2:$F$6,4)=1,I70+7,IF(WEEKDAY(I70)=3,I70+2,I70+5)),"")</f>
        <v>44285</v>
      </c>
      <c r="K70" s="141"/>
      <c r="L70" s="141"/>
      <c r="M70" s="141"/>
      <c r="N70" s="141"/>
      <c r="O70" s="155">
        <v>25000</v>
      </c>
      <c r="P70" s="2" t="s">
        <v>713</v>
      </c>
      <c r="Q70" s="226"/>
      <c r="S70" s="2"/>
    </row>
    <row r="71" spans="1:19" x14ac:dyDescent="0.35">
      <c r="A71" s="162" t="s">
        <v>920</v>
      </c>
      <c r="B71" s="139" t="s">
        <v>435</v>
      </c>
      <c r="C71" s="138" t="s">
        <v>47</v>
      </c>
      <c r="D71" s="138" t="s">
        <v>747</v>
      </c>
      <c r="E71" s="148">
        <v>44264</v>
      </c>
      <c r="F71" s="148">
        <f t="shared" si="76"/>
        <v>44285</v>
      </c>
      <c r="G71" s="141">
        <f t="shared" si="77"/>
        <v>44264</v>
      </c>
      <c r="H71" s="141">
        <f>IFERROR(IF(VLOOKUP($B71,Hoja2!$A$2:$F$6,4)=1,G71+7,IF(WEEKDAY(G71)=3,G71+2,G71+5)),"")</f>
        <v>44271</v>
      </c>
      <c r="I71" s="141">
        <f>IFERROR(IF(VLOOKUP($B71,Hoja2!$A$2:$F$6,4)=1,H71+7,IF(WEEKDAY(H71)=3,H71+2,H71+5)),"")</f>
        <v>44278</v>
      </c>
      <c r="J71" s="141">
        <f>IFERROR(IF(VLOOKUP($B71,Hoja2!$A$2:$F$6,4)=1,I71+7,IF(WEEKDAY(I71)=3,I71+2,I71+5)),"")</f>
        <v>44285</v>
      </c>
      <c r="K71" s="141"/>
      <c r="L71" s="141"/>
      <c r="M71" s="141"/>
      <c r="N71" s="141"/>
      <c r="O71" s="155">
        <v>18000</v>
      </c>
      <c r="S71" s="2"/>
    </row>
    <row r="72" spans="1:19" x14ac:dyDescent="0.35">
      <c r="A72" s="162" t="s">
        <v>927</v>
      </c>
      <c r="B72" s="139" t="s">
        <v>435</v>
      </c>
      <c r="C72" s="138" t="s">
        <v>47</v>
      </c>
      <c r="D72" s="138" t="s">
        <v>719</v>
      </c>
      <c r="E72" s="148">
        <v>44264</v>
      </c>
      <c r="F72" s="148">
        <f t="shared" ref="F72" si="78">IF(MAX(G72:N72)=0,"",MAX(G72:N72))</f>
        <v>44285</v>
      </c>
      <c r="G72" s="141">
        <f t="shared" ref="G72" si="79">IF(O72=0,"",E72)</f>
        <v>44264</v>
      </c>
      <c r="H72" s="141">
        <f>IFERROR(IF(VLOOKUP($B72,Hoja2!$A$2:$F$6,4)=1,G72+7,IF(WEEKDAY(G72)=3,G72+2,G72+5)),"")</f>
        <v>44271</v>
      </c>
      <c r="I72" s="141">
        <f>IFERROR(IF(VLOOKUP($B72,Hoja2!$A$2:$F$6,4)=1,H72+7,IF(WEEKDAY(H72)=3,H72+2,H72+5)),"")</f>
        <v>44278</v>
      </c>
      <c r="J72" s="141">
        <f>IFERROR(IF(VLOOKUP($B72,Hoja2!$A$2:$F$6,4)=1,I72+7,IF(WEEKDAY(I72)=3,I72+2,I72+5)),"")</f>
        <v>44285</v>
      </c>
      <c r="K72" s="141"/>
      <c r="L72" s="141"/>
      <c r="M72" s="141"/>
      <c r="N72" s="141"/>
      <c r="O72" s="155">
        <v>25000</v>
      </c>
      <c r="S72" s="2"/>
    </row>
    <row r="73" spans="1:19" x14ac:dyDescent="0.35">
      <c r="A73" s="162" t="s">
        <v>931</v>
      </c>
      <c r="B73" s="139" t="s">
        <v>435</v>
      </c>
      <c r="C73" s="138" t="s">
        <v>47</v>
      </c>
      <c r="D73" s="138" t="s">
        <v>719</v>
      </c>
      <c r="E73" s="148">
        <v>44264</v>
      </c>
      <c r="F73" s="148">
        <f t="shared" ref="F73" si="80">IF(MAX(G73:N73)=0,"",MAX(G73:N73))</f>
        <v>44285</v>
      </c>
      <c r="G73" s="141">
        <f t="shared" ref="G73" si="81">IF(O73=0,"",E73)</f>
        <v>44264</v>
      </c>
      <c r="H73" s="141">
        <f>IFERROR(IF(VLOOKUP($B73,Hoja2!$A$2:$F$6,4)=1,G73+7,IF(WEEKDAY(G73)=3,G73+2,G73+5)),"")</f>
        <v>44271</v>
      </c>
      <c r="I73" s="141">
        <f>IFERROR(IF(VLOOKUP($B73,Hoja2!$A$2:$F$6,4)=1,H73+7,IF(WEEKDAY(H73)=3,H73+2,H73+5)),"")</f>
        <v>44278</v>
      </c>
      <c r="J73" s="141">
        <f>IFERROR(IF(VLOOKUP($B73,Hoja2!$A$2:$F$6,4)=1,I73+7,IF(WEEKDAY(I73)=3,I73+2,I73+5)),"")</f>
        <v>44285</v>
      </c>
      <c r="K73" s="141"/>
      <c r="L73" s="141"/>
      <c r="M73" s="141"/>
      <c r="N73" s="141"/>
      <c r="O73" s="155">
        <v>25000</v>
      </c>
      <c r="S73" s="2"/>
    </row>
    <row r="74" spans="1:19" x14ac:dyDescent="0.35">
      <c r="A74" s="162" t="s">
        <v>941</v>
      </c>
      <c r="B74" s="139" t="s">
        <v>435</v>
      </c>
      <c r="C74" s="138" t="s">
        <v>47</v>
      </c>
      <c r="D74" s="138" t="s">
        <v>719</v>
      </c>
      <c r="E74" s="148">
        <v>44264</v>
      </c>
      <c r="F74" s="148">
        <f t="shared" ref="F74:F76" si="82">IF(MAX(G74:N74)=0,"",MAX(G74:N74))</f>
        <v>44285</v>
      </c>
      <c r="G74" s="141">
        <f t="shared" ref="G74:G76" si="83">IF(O74=0,"",E74)</f>
        <v>44264</v>
      </c>
      <c r="H74" s="141">
        <f>IFERROR(IF(VLOOKUP($B74,Hoja2!$A$2:$F$6,4)=1,G74+7,IF(WEEKDAY(G74)=3,G74+2,G74+5)),"")</f>
        <v>44271</v>
      </c>
      <c r="I74" s="141">
        <f>IFERROR(IF(VLOOKUP($B74,Hoja2!$A$2:$F$6,4)=1,H74+7,IF(WEEKDAY(H74)=3,H74+2,H74+5)),"")</f>
        <v>44278</v>
      </c>
      <c r="J74" s="141">
        <f>IFERROR(IF(VLOOKUP($B74,Hoja2!$A$2:$F$6,4)=1,I74+7,IF(WEEKDAY(I74)=3,I74+2,I74+5)),"")</f>
        <v>44285</v>
      </c>
      <c r="K74" s="141"/>
      <c r="L74" s="141"/>
      <c r="M74" s="141"/>
      <c r="N74" s="141"/>
      <c r="O74" s="155">
        <v>25000</v>
      </c>
      <c r="S74" s="2"/>
    </row>
    <row r="75" spans="1:19" x14ac:dyDescent="0.35">
      <c r="A75" s="162" t="s">
        <v>948</v>
      </c>
      <c r="B75" s="139" t="s">
        <v>435</v>
      </c>
      <c r="C75" s="138" t="s">
        <v>47</v>
      </c>
      <c r="D75" s="138" t="s">
        <v>723</v>
      </c>
      <c r="E75" s="148">
        <v>44264</v>
      </c>
      <c r="F75" s="148">
        <f t="shared" si="82"/>
        <v>44285</v>
      </c>
      <c r="G75" s="141">
        <f t="shared" si="83"/>
        <v>44264</v>
      </c>
      <c r="H75" s="141">
        <f>IFERROR(IF(VLOOKUP($B75,Hoja2!$A$2:$F$6,4)=1,G75+7,IF(WEEKDAY(G75)=3,G75+2,G75+5)),"")</f>
        <v>44271</v>
      </c>
      <c r="I75" s="141">
        <f>IFERROR(IF(VLOOKUP($B75,Hoja2!$A$2:$F$6,4)=1,H75+7,IF(WEEKDAY(H75)=3,H75+2,H75+5)),"")</f>
        <v>44278</v>
      </c>
      <c r="J75" s="141">
        <f>IFERROR(IF(VLOOKUP($B75,Hoja2!$A$2:$F$6,4)=1,I75+7,IF(WEEKDAY(I75)=3,I75+2,I75+5)),"")</f>
        <v>44285</v>
      </c>
      <c r="K75" s="141"/>
      <c r="L75" s="141"/>
      <c r="M75" s="141"/>
      <c r="N75" s="141"/>
      <c r="O75" s="155">
        <v>18000</v>
      </c>
      <c r="S75" s="2"/>
    </row>
    <row r="76" spans="1:19" x14ac:dyDescent="0.35">
      <c r="A76" s="162" t="s">
        <v>953</v>
      </c>
      <c r="B76" s="139" t="s">
        <v>435</v>
      </c>
      <c r="C76" s="138" t="s">
        <v>47</v>
      </c>
      <c r="D76" s="138" t="s">
        <v>723</v>
      </c>
      <c r="E76" s="148">
        <v>44264</v>
      </c>
      <c r="F76" s="148">
        <f t="shared" si="82"/>
        <v>44285</v>
      </c>
      <c r="G76" s="141">
        <f t="shared" si="83"/>
        <v>44264</v>
      </c>
      <c r="H76" s="141">
        <f>IFERROR(IF(VLOOKUP($B76,Hoja2!$A$2:$F$6,4)=1,G76+7,IF(WEEKDAY(G76)=3,G76+2,G76+5)),"")</f>
        <v>44271</v>
      </c>
      <c r="I76" s="141">
        <f>IFERROR(IF(VLOOKUP($B76,Hoja2!$A$2:$F$6,4)=1,H76+7,IF(WEEKDAY(H76)=3,H76+2,H76+5)),"")</f>
        <v>44278</v>
      </c>
      <c r="J76" s="141">
        <f>IFERROR(IF(VLOOKUP($B76,Hoja2!$A$2:$F$6,4)=1,I76+7,IF(WEEKDAY(I76)=3,I76+2,I76+5)),"")</f>
        <v>44285</v>
      </c>
      <c r="K76" s="141"/>
      <c r="L76" s="141"/>
      <c r="M76" s="141"/>
      <c r="N76" s="141"/>
      <c r="O76" s="155">
        <v>18000</v>
      </c>
      <c r="S76" s="2"/>
    </row>
    <row r="77" spans="1:19" x14ac:dyDescent="0.35">
      <c r="A77" s="162" t="s">
        <v>958</v>
      </c>
      <c r="B77" s="139" t="s">
        <v>435</v>
      </c>
      <c r="C77" s="138" t="s">
        <v>47</v>
      </c>
      <c r="D77" s="138" t="s">
        <v>719</v>
      </c>
      <c r="E77" s="148">
        <v>44264</v>
      </c>
      <c r="F77" s="148">
        <f t="shared" ref="F77:F78" si="84">IF(MAX(G77:N77)=0,"",MAX(G77:N77))</f>
        <v>44285</v>
      </c>
      <c r="G77" s="141">
        <f t="shared" ref="G77:G78" si="85">IF(O77=0,"",E77)</f>
        <v>44264</v>
      </c>
      <c r="H77" s="141">
        <f>IFERROR(IF(VLOOKUP($B77,Hoja2!$A$2:$F$6,4)=1,G77+7,IF(WEEKDAY(G77)=3,G77+2,G77+5)),"")</f>
        <v>44271</v>
      </c>
      <c r="I77" s="141">
        <f>IFERROR(IF(VLOOKUP($B77,Hoja2!$A$2:$F$6,4)=1,H77+7,IF(WEEKDAY(H77)=3,H77+2,H77+5)),"")</f>
        <v>44278</v>
      </c>
      <c r="J77" s="141">
        <f>IFERROR(IF(VLOOKUP($B77,Hoja2!$A$2:$F$6,4)=1,I77+7,IF(WEEKDAY(I77)=3,I77+2,I77+5)),"")</f>
        <v>44285</v>
      </c>
      <c r="K77" s="141"/>
      <c r="L77" s="141"/>
      <c r="M77" s="141"/>
      <c r="N77" s="141"/>
      <c r="O77" s="155">
        <v>25000</v>
      </c>
      <c r="S77" s="2"/>
    </row>
    <row r="78" spans="1:19" x14ac:dyDescent="0.35">
      <c r="A78" s="162" t="s">
        <v>961</v>
      </c>
      <c r="B78" s="139" t="s">
        <v>435</v>
      </c>
      <c r="C78" s="138" t="s">
        <v>47</v>
      </c>
      <c r="D78" s="138" t="s">
        <v>747</v>
      </c>
      <c r="E78" s="148">
        <v>44264</v>
      </c>
      <c r="F78" s="148">
        <f t="shared" si="84"/>
        <v>44285</v>
      </c>
      <c r="G78" s="141">
        <f t="shared" si="85"/>
        <v>44264</v>
      </c>
      <c r="H78" s="141">
        <f>IFERROR(IF(VLOOKUP($B78,Hoja2!$A$2:$F$6,4)=1,G78+7,IF(WEEKDAY(G78)=3,G78+2,G78+5)),"")</f>
        <v>44271</v>
      </c>
      <c r="I78" s="141">
        <f>IFERROR(IF(VLOOKUP($B78,Hoja2!$A$2:$F$6,4)=1,H78+7,IF(WEEKDAY(H78)=3,H78+2,H78+5)),"")</f>
        <v>44278</v>
      </c>
      <c r="J78" s="141">
        <f>IFERROR(IF(VLOOKUP($B78,Hoja2!$A$2:$F$6,4)=1,I78+7,IF(WEEKDAY(I78)=3,I78+2,I78+5)),"")</f>
        <v>44285</v>
      </c>
      <c r="K78" s="141"/>
      <c r="L78" s="141"/>
      <c r="M78" s="141"/>
      <c r="N78" s="141"/>
      <c r="O78" s="155">
        <v>18000</v>
      </c>
      <c r="P78" s="226"/>
      <c r="S78" s="2"/>
    </row>
    <row r="79" spans="1:19" x14ac:dyDescent="0.35">
      <c r="A79" s="162" t="s">
        <v>965</v>
      </c>
      <c r="B79" s="139" t="s">
        <v>435</v>
      </c>
      <c r="C79" s="138" t="s">
        <v>47</v>
      </c>
      <c r="D79" s="138" t="s">
        <v>719</v>
      </c>
      <c r="E79" s="148">
        <v>44264</v>
      </c>
      <c r="F79" s="148">
        <f t="shared" ref="F79:F80" si="86">IF(MAX(G79:N79)=0,"",MAX(G79:N79))</f>
        <v>44285</v>
      </c>
      <c r="G79" s="141">
        <f t="shared" ref="G79:G80" si="87">IF(O79=0,"",E79)</f>
        <v>44264</v>
      </c>
      <c r="H79" s="141">
        <f>IFERROR(IF(VLOOKUP($B79,Hoja2!$A$2:$F$6,4)=1,G79+7,IF(WEEKDAY(G79)=3,G79+2,G79+5)),"")</f>
        <v>44271</v>
      </c>
      <c r="I79" s="141">
        <f>IFERROR(IF(VLOOKUP($B79,Hoja2!$A$2:$F$6,4)=1,H79+7,IF(WEEKDAY(H79)=3,H79+2,H79+5)),"")</f>
        <v>44278</v>
      </c>
      <c r="J79" s="141">
        <f>IFERROR(IF(VLOOKUP($B79,Hoja2!$A$2:$F$6,4)=1,I79+7,IF(WEEKDAY(I79)=3,I79+2,I79+5)),"")</f>
        <v>44285</v>
      </c>
      <c r="K79" s="141"/>
      <c r="L79" s="141"/>
      <c r="M79" s="141"/>
      <c r="N79" s="141"/>
      <c r="O79" s="155">
        <v>25000</v>
      </c>
      <c r="S79" s="2"/>
    </row>
    <row r="80" spans="1:19" x14ac:dyDescent="0.35">
      <c r="A80" s="162" t="s">
        <v>970</v>
      </c>
      <c r="B80" s="139" t="s">
        <v>435</v>
      </c>
      <c r="C80" s="138" t="s">
        <v>47</v>
      </c>
      <c r="D80" s="138" t="s">
        <v>723</v>
      </c>
      <c r="E80" s="148">
        <v>44264</v>
      </c>
      <c r="F80" s="148">
        <f t="shared" si="86"/>
        <v>44285</v>
      </c>
      <c r="G80" s="141">
        <f t="shared" si="87"/>
        <v>44264</v>
      </c>
      <c r="H80" s="141">
        <f>IFERROR(IF(VLOOKUP($B80,Hoja2!$A$2:$F$6,4)=1,G80+7,IF(WEEKDAY(G80)=3,G80+2,G80+5)),"")</f>
        <v>44271</v>
      </c>
      <c r="I80" s="141">
        <f>IFERROR(IF(VLOOKUP($B80,Hoja2!$A$2:$F$6,4)=1,H80+7,IF(WEEKDAY(H80)=3,H80+2,H80+5)),"")</f>
        <v>44278</v>
      </c>
      <c r="J80" s="141">
        <f>IFERROR(IF(VLOOKUP($B80,Hoja2!$A$2:$F$6,4)=1,I80+7,IF(WEEKDAY(I80)=3,I80+2,I80+5)),"")</f>
        <v>44285</v>
      </c>
      <c r="K80" s="141"/>
      <c r="L80" s="141"/>
      <c r="M80" s="141"/>
      <c r="N80" s="141"/>
      <c r="O80" s="155">
        <v>18000</v>
      </c>
      <c r="S80" s="2"/>
    </row>
    <row r="81" spans="1:19" x14ac:dyDescent="0.35">
      <c r="A81" s="162" t="s">
        <v>973</v>
      </c>
      <c r="B81" s="139" t="s">
        <v>435</v>
      </c>
      <c r="C81" s="138" t="s">
        <v>47</v>
      </c>
      <c r="D81" s="138" t="s">
        <v>719</v>
      </c>
      <c r="E81" s="148">
        <v>44264</v>
      </c>
      <c r="F81" s="148">
        <f t="shared" ref="F81:F82" si="88">IF(MAX(G81:N81)=0,"",MAX(G81:N81))</f>
        <v>44285</v>
      </c>
      <c r="G81" s="141">
        <f t="shared" ref="G81:G82" si="89">IF(O81=0,"",E81)</f>
        <v>44264</v>
      </c>
      <c r="H81" s="141">
        <f>IFERROR(IF(VLOOKUP($B81,Hoja2!$A$2:$F$6,4)=1,G81+7,IF(WEEKDAY(G81)=3,G81+2,G81+5)),"")</f>
        <v>44271</v>
      </c>
      <c r="I81" s="141">
        <f>IFERROR(IF(VLOOKUP($B81,Hoja2!$A$2:$F$6,4)=1,H81+7,IF(WEEKDAY(H81)=3,H81+2,H81+5)),"")</f>
        <v>44278</v>
      </c>
      <c r="J81" s="141">
        <f>IFERROR(IF(VLOOKUP($B81,Hoja2!$A$2:$F$6,4)=1,I81+7,IF(WEEKDAY(I81)=3,I81+2,I81+5)),"")</f>
        <v>44285</v>
      </c>
      <c r="K81" s="141"/>
      <c r="L81" s="141"/>
      <c r="M81" s="141"/>
      <c r="N81" s="141"/>
      <c r="O81" s="155">
        <v>25000</v>
      </c>
      <c r="S81" s="2"/>
    </row>
    <row r="82" spans="1:19" x14ac:dyDescent="0.35">
      <c r="A82" s="162" t="s">
        <v>981</v>
      </c>
      <c r="B82" s="139" t="s">
        <v>435</v>
      </c>
      <c r="C82" s="138" t="s">
        <v>47</v>
      </c>
      <c r="D82" s="138" t="s">
        <v>747</v>
      </c>
      <c r="E82" s="148">
        <v>44264</v>
      </c>
      <c r="F82" s="148">
        <f t="shared" si="88"/>
        <v>44285</v>
      </c>
      <c r="G82" s="141">
        <f t="shared" si="89"/>
        <v>44264</v>
      </c>
      <c r="H82" s="141">
        <f>IFERROR(IF(VLOOKUP($B82,Hoja2!$A$2:$F$6,4)=1,G82+7,IF(WEEKDAY(G82)=3,G82+2,G82+5)),"")</f>
        <v>44271</v>
      </c>
      <c r="I82" s="141">
        <f>IFERROR(IF(VLOOKUP($B82,Hoja2!$A$2:$F$6,4)=1,H82+7,IF(WEEKDAY(H82)=3,H82+2,H82+5)),"")</f>
        <v>44278</v>
      </c>
      <c r="J82" s="141">
        <f>IFERROR(IF(VLOOKUP($B82,Hoja2!$A$2:$F$6,4)=1,I82+7,IF(WEEKDAY(I82)=3,I82+2,I82+5)),"")</f>
        <v>44285</v>
      </c>
      <c r="K82" s="141"/>
      <c r="L82" s="141"/>
      <c r="M82" s="141"/>
      <c r="N82" s="141"/>
      <c r="O82" s="155">
        <v>18000</v>
      </c>
      <c r="S82" s="2"/>
    </row>
    <row r="83" spans="1:19" x14ac:dyDescent="0.35">
      <c r="A83" s="162" t="s">
        <v>993</v>
      </c>
      <c r="B83" s="139" t="s">
        <v>435</v>
      </c>
      <c r="C83" s="138" t="s">
        <v>47</v>
      </c>
      <c r="D83" s="138" t="s">
        <v>719</v>
      </c>
      <c r="E83" s="148">
        <v>44264</v>
      </c>
      <c r="F83" s="148">
        <f t="shared" ref="F83" si="90">IF(MAX(G83:N83)=0,"",MAX(G83:N83))</f>
        <v>44285</v>
      </c>
      <c r="G83" s="141">
        <f t="shared" ref="G83" si="91">IF(O83=0,"",E83)</f>
        <v>44264</v>
      </c>
      <c r="H83" s="141">
        <f>IFERROR(IF(VLOOKUP($B83,Hoja2!$A$2:$F$6,4)=1,G83+7,IF(WEEKDAY(G83)=3,G83+2,G83+5)),"")</f>
        <v>44271</v>
      </c>
      <c r="I83" s="141">
        <f>IFERROR(IF(VLOOKUP($B83,Hoja2!$A$2:$F$6,4)=1,H83+7,IF(WEEKDAY(H83)=3,H83+2,H83+5)),"")</f>
        <v>44278</v>
      </c>
      <c r="J83" s="141">
        <f>IFERROR(IF(VLOOKUP($B83,Hoja2!$A$2:$F$6,4)=1,I83+7,IF(WEEKDAY(I83)=3,I83+2,I83+5)),"")</f>
        <v>44285</v>
      </c>
      <c r="K83" s="141"/>
      <c r="L83" s="141"/>
      <c r="M83" s="141"/>
      <c r="N83" s="141"/>
      <c r="O83" s="155">
        <v>25000</v>
      </c>
      <c r="S83" s="2"/>
    </row>
    <row r="84" spans="1:19" x14ac:dyDescent="0.35">
      <c r="A84" s="162" t="s">
        <v>997</v>
      </c>
      <c r="B84" s="139" t="s">
        <v>435</v>
      </c>
      <c r="C84" s="138" t="s">
        <v>47</v>
      </c>
      <c r="D84" s="138" t="s">
        <v>719</v>
      </c>
      <c r="E84" s="148">
        <v>44264</v>
      </c>
      <c r="F84" s="148">
        <f t="shared" ref="F84:F85" si="92">IF(MAX(G84:N84)=0,"",MAX(G84:N84))</f>
        <v>44285</v>
      </c>
      <c r="G84" s="141">
        <f t="shared" ref="G84:G85" si="93">IF(O84=0,"",E84)</f>
        <v>44264</v>
      </c>
      <c r="H84" s="141">
        <f>IFERROR(IF(VLOOKUP($B84,Hoja2!$A$2:$F$6,4)=1,G84+7,IF(WEEKDAY(G84)=3,G84+2,G84+5)),"")</f>
        <v>44271</v>
      </c>
      <c r="I84" s="141">
        <f>IFERROR(IF(VLOOKUP($B84,Hoja2!$A$2:$F$6,4)=1,H84+7,IF(WEEKDAY(H84)=3,H84+2,H84+5)),"")</f>
        <v>44278</v>
      </c>
      <c r="J84" s="141">
        <f>IFERROR(IF(VLOOKUP($B84,Hoja2!$A$2:$F$6,4)=1,I84+7,IF(WEEKDAY(I84)=3,I84+2,I84+5)),"")</f>
        <v>44285</v>
      </c>
      <c r="K84" s="141"/>
      <c r="L84" s="141"/>
      <c r="M84" s="141"/>
      <c r="N84" s="141"/>
      <c r="O84" s="155">
        <v>25000</v>
      </c>
      <c r="S84" s="2"/>
    </row>
    <row r="85" spans="1:19" x14ac:dyDescent="0.35">
      <c r="A85" s="162" t="s">
        <v>999</v>
      </c>
      <c r="B85" s="139" t="s">
        <v>435</v>
      </c>
      <c r="C85" s="138" t="s">
        <v>47</v>
      </c>
      <c r="D85" s="138" t="s">
        <v>747</v>
      </c>
      <c r="E85" s="148">
        <v>44264</v>
      </c>
      <c r="F85" s="148">
        <f t="shared" si="92"/>
        <v>44285</v>
      </c>
      <c r="G85" s="141">
        <f t="shared" si="93"/>
        <v>44264</v>
      </c>
      <c r="H85" s="141">
        <f>IFERROR(IF(VLOOKUP($B85,Hoja2!$A$2:$F$6,4)=1,G85+7,IF(WEEKDAY(G85)=3,G85+2,G85+5)),"")</f>
        <v>44271</v>
      </c>
      <c r="I85" s="141">
        <f>IFERROR(IF(VLOOKUP($B85,Hoja2!$A$2:$F$6,4)=1,H85+7,IF(WEEKDAY(H85)=3,H85+2,H85+5)),"")</f>
        <v>44278</v>
      </c>
      <c r="J85" s="141">
        <f>IFERROR(IF(VLOOKUP($B85,Hoja2!$A$2:$F$6,4)=1,I85+7,IF(WEEKDAY(I85)=3,I85+2,I85+5)),"")</f>
        <v>44285</v>
      </c>
      <c r="K85" s="141"/>
      <c r="L85" s="141"/>
      <c r="M85" s="141"/>
      <c r="N85" s="141"/>
      <c r="O85" s="155">
        <v>18000</v>
      </c>
      <c r="S85" s="2"/>
    </row>
    <row r="86" spans="1:19" x14ac:dyDescent="0.35">
      <c r="A86" s="162" t="s">
        <v>1003</v>
      </c>
      <c r="B86" s="139" t="s">
        <v>435</v>
      </c>
      <c r="C86" s="138" t="s">
        <v>47</v>
      </c>
      <c r="D86" s="138" t="s">
        <v>719</v>
      </c>
      <c r="E86" s="148">
        <v>44264</v>
      </c>
      <c r="F86" s="148">
        <f t="shared" ref="F86" si="94">IF(MAX(G86:N86)=0,"",MAX(G86:N86))</f>
        <v>44285</v>
      </c>
      <c r="G86" s="141">
        <f t="shared" ref="G86" si="95">IF(O86=0,"",E86)</f>
        <v>44264</v>
      </c>
      <c r="H86" s="141">
        <f>IFERROR(IF(VLOOKUP($B86,Hoja2!$A$2:$F$6,4)=1,G86+7,IF(WEEKDAY(G86)=3,G86+2,G86+5)),"")</f>
        <v>44271</v>
      </c>
      <c r="I86" s="141">
        <f>IFERROR(IF(VLOOKUP($B86,Hoja2!$A$2:$F$6,4)=1,H86+7,IF(WEEKDAY(H86)=3,H86+2,H86+5)),"")</f>
        <v>44278</v>
      </c>
      <c r="J86" s="141">
        <f>IFERROR(IF(VLOOKUP($B86,Hoja2!$A$2:$F$6,4)=1,I86+7,IF(WEEKDAY(I86)=3,I86+2,I86+5)),"")</f>
        <v>44285</v>
      </c>
      <c r="K86" s="141"/>
      <c r="L86" s="141"/>
      <c r="M86" s="141"/>
      <c r="N86" s="141"/>
      <c r="O86" s="155">
        <v>25000</v>
      </c>
      <c r="S86" s="2"/>
    </row>
    <row r="87" spans="1:19" x14ac:dyDescent="0.35">
      <c r="A87" s="162" t="s">
        <v>1006</v>
      </c>
      <c r="B87" s="139" t="s">
        <v>435</v>
      </c>
      <c r="C87" s="138" t="s">
        <v>47</v>
      </c>
      <c r="D87" s="138" t="s">
        <v>719</v>
      </c>
      <c r="E87" s="148">
        <v>44264</v>
      </c>
      <c r="F87" s="148">
        <f t="shared" ref="F87" si="96">IF(MAX(G87:N87)=0,"",MAX(G87:N87))</f>
        <v>44285</v>
      </c>
      <c r="G87" s="141">
        <f t="shared" ref="G87" si="97">IF(O87=0,"",E87)</f>
        <v>44264</v>
      </c>
      <c r="H87" s="141">
        <f>IFERROR(IF(VLOOKUP($B87,Hoja2!$A$2:$F$6,4)=1,G87+7,IF(WEEKDAY(G87)=3,G87+2,G87+5)),"")</f>
        <v>44271</v>
      </c>
      <c r="I87" s="141">
        <f>IFERROR(IF(VLOOKUP($B87,Hoja2!$A$2:$F$6,4)=1,H87+7,IF(WEEKDAY(H87)=3,H87+2,H87+5)),"")</f>
        <v>44278</v>
      </c>
      <c r="J87" s="141">
        <f>IFERROR(IF(VLOOKUP($B87,Hoja2!$A$2:$F$6,4)=1,I87+7,IF(WEEKDAY(I87)=3,I87+2,I87+5)),"")</f>
        <v>44285</v>
      </c>
      <c r="K87" s="141"/>
      <c r="L87" s="141"/>
      <c r="M87" s="141"/>
      <c r="N87" s="141"/>
      <c r="O87" s="155">
        <v>25000</v>
      </c>
      <c r="S87" s="2"/>
    </row>
    <row r="88" spans="1:19" x14ac:dyDescent="0.35">
      <c r="A88" s="162" t="s">
        <v>1023</v>
      </c>
      <c r="B88" s="139" t="s">
        <v>435</v>
      </c>
      <c r="C88" s="138" t="s">
        <v>47</v>
      </c>
      <c r="D88" s="138" t="s">
        <v>719</v>
      </c>
      <c r="E88" s="148">
        <v>44264</v>
      </c>
      <c r="F88" s="148">
        <f t="shared" ref="F88:F89" si="98">IF(MAX(G88:N88)=0,"",MAX(G88:N88))</f>
        <v>44285</v>
      </c>
      <c r="G88" s="141">
        <f t="shared" ref="G88:G89" si="99">IF(O88=0,"",E88)</f>
        <v>44264</v>
      </c>
      <c r="H88" s="141">
        <f>IFERROR(IF(VLOOKUP($B88,Hoja2!$A$2:$F$6,4)=1,G88+7,IF(WEEKDAY(G88)=3,G88+2,G88+5)),"")</f>
        <v>44271</v>
      </c>
      <c r="I88" s="141">
        <f>IFERROR(IF(VLOOKUP($B88,Hoja2!$A$2:$F$6,4)=1,H88+7,IF(WEEKDAY(H88)=3,H88+2,H88+5)),"")</f>
        <v>44278</v>
      </c>
      <c r="J88" s="141">
        <f>IFERROR(IF(VLOOKUP($B88,Hoja2!$A$2:$F$6,4)=1,I88+7,IF(WEEKDAY(I88)=3,I88+2,I88+5)),"")</f>
        <v>44285</v>
      </c>
      <c r="K88" s="141"/>
      <c r="L88" s="141"/>
      <c r="M88" s="141"/>
      <c r="N88" s="141"/>
      <c r="O88" s="155">
        <v>25000</v>
      </c>
      <c r="S88" s="2"/>
    </row>
    <row r="89" spans="1:19" x14ac:dyDescent="0.35">
      <c r="A89" s="162" t="s">
        <v>1029</v>
      </c>
      <c r="B89" s="139" t="s">
        <v>435</v>
      </c>
      <c r="C89" s="138" t="s">
        <v>47</v>
      </c>
      <c r="D89" s="138" t="s">
        <v>719</v>
      </c>
      <c r="E89" s="148">
        <v>44264</v>
      </c>
      <c r="F89" s="148">
        <f t="shared" si="98"/>
        <v>44285</v>
      </c>
      <c r="G89" s="141">
        <f t="shared" si="99"/>
        <v>44264</v>
      </c>
      <c r="H89" s="141">
        <f>IFERROR(IF(VLOOKUP($B89,Hoja2!$A$2:$F$6,4)=1,G89+7,IF(WEEKDAY(G89)=3,G89+2,G89+5)),"")</f>
        <v>44271</v>
      </c>
      <c r="I89" s="141">
        <f>IFERROR(IF(VLOOKUP($B89,Hoja2!$A$2:$F$6,4)=1,H89+7,IF(WEEKDAY(H89)=3,H89+2,H89+5)),"")</f>
        <v>44278</v>
      </c>
      <c r="J89" s="141">
        <f>IFERROR(IF(VLOOKUP($B89,Hoja2!$A$2:$F$6,4)=1,I89+7,IF(WEEKDAY(I89)=3,I89+2,I89+5)),"")</f>
        <v>44285</v>
      </c>
      <c r="K89" s="141"/>
      <c r="L89" s="141"/>
      <c r="M89" s="141"/>
      <c r="N89" s="141"/>
      <c r="O89" s="155">
        <v>18000</v>
      </c>
      <c r="P89" s="2" t="s">
        <v>1043</v>
      </c>
      <c r="S89" s="2"/>
    </row>
    <row r="90" spans="1:19" x14ac:dyDescent="0.35">
      <c r="A90" s="162" t="s">
        <v>1038</v>
      </c>
      <c r="B90" s="139" t="s">
        <v>435</v>
      </c>
      <c r="C90" s="138" t="s">
        <v>47</v>
      </c>
      <c r="D90" s="138" t="s">
        <v>747</v>
      </c>
      <c r="E90" s="148">
        <v>44264</v>
      </c>
      <c r="F90" s="148">
        <f t="shared" ref="F90" si="100">IF(MAX(G90:N90)=0,"",MAX(G90:N90))</f>
        <v>44285</v>
      </c>
      <c r="G90" s="141">
        <f t="shared" ref="G90" si="101">IF(O90=0,"",E90)</f>
        <v>44264</v>
      </c>
      <c r="H90" s="141">
        <f>IFERROR(IF(VLOOKUP($B90,Hoja2!$A$2:$F$6,4)=1,G90+7,IF(WEEKDAY(G90)=3,G90+2,G90+5)),"")</f>
        <v>44271</v>
      </c>
      <c r="I90" s="141">
        <f>IFERROR(IF(VLOOKUP($B90,Hoja2!$A$2:$F$6,4)=1,H90+7,IF(WEEKDAY(H90)=3,H90+2,H90+5)),"")</f>
        <v>44278</v>
      </c>
      <c r="J90" s="141">
        <f>IFERROR(IF(VLOOKUP($B90,Hoja2!$A$2:$F$6,4)=1,I90+7,IF(WEEKDAY(I90)=3,I90+2,I90+5)),"")</f>
        <v>44285</v>
      </c>
      <c r="K90" s="141"/>
      <c r="L90" s="141"/>
      <c r="M90" s="141"/>
      <c r="N90" s="141"/>
      <c r="O90" s="155">
        <v>18000</v>
      </c>
      <c r="S90" s="2"/>
    </row>
    <row r="91" spans="1:19" x14ac:dyDescent="0.35">
      <c r="A91" s="162" t="s">
        <v>535</v>
      </c>
      <c r="B91" s="139" t="s">
        <v>435</v>
      </c>
      <c r="C91" s="138" t="s">
        <v>47</v>
      </c>
      <c r="D91" s="138" t="s">
        <v>719</v>
      </c>
      <c r="E91" s="148">
        <v>44264</v>
      </c>
      <c r="F91" s="148" t="str">
        <f t="shared" ref="F91" si="102">IF(MAX(G91:N91)=0,"",MAX(G91:N91))</f>
        <v/>
      </c>
      <c r="G91" s="141" t="str">
        <f t="shared" ref="G91" si="103">IF(O91=0,"",E91)</f>
        <v/>
      </c>
      <c r="H91" s="141" t="str">
        <f>IFERROR(IF(VLOOKUP($B91,Hoja2!$A$2:$F$6,4)=1,G91+7,IF(WEEKDAY(G91)=3,G91+2,G91+5)),"")</f>
        <v/>
      </c>
      <c r="I91" s="141" t="str">
        <f>IFERROR(IF(VLOOKUP($B91,Hoja2!$A$2:$F$6,4)=1,H91+7,IF(WEEKDAY(H91)=3,H91+2,H91+5)),"")</f>
        <v/>
      </c>
      <c r="J91" s="141" t="str">
        <f>IFERROR(IF(VLOOKUP($B91,Hoja2!$A$2:$F$6,4)=1,I91+7,IF(WEEKDAY(I91)=3,I91+2,I91+5)),"")</f>
        <v/>
      </c>
      <c r="K91" s="141"/>
      <c r="L91" s="141"/>
      <c r="M91" s="141"/>
      <c r="N91" s="141"/>
      <c r="O91" s="155"/>
      <c r="S91" s="2"/>
    </row>
    <row r="92" spans="1:19" x14ac:dyDescent="0.35">
      <c r="A92" s="162" t="s">
        <v>610</v>
      </c>
      <c r="B92" s="139" t="s">
        <v>435</v>
      </c>
      <c r="C92" s="138" t="s">
        <v>47</v>
      </c>
      <c r="D92" s="138" t="s">
        <v>747</v>
      </c>
      <c r="E92" s="148">
        <v>44264</v>
      </c>
      <c r="F92" s="148">
        <f t="shared" ref="F92" si="104">IF(MAX(G92:N92)=0,"",MAX(G92:N92))</f>
        <v>44285</v>
      </c>
      <c r="G92" s="141">
        <f t="shared" ref="G92" si="105">IF(O92=0,"",E92)</f>
        <v>44264</v>
      </c>
      <c r="H92" s="141">
        <f>IFERROR(IF(VLOOKUP($B92,Hoja2!$A$2:$F$6,4)=1,G92+7,IF(WEEKDAY(G92)=3,G92+2,G92+5)),"")</f>
        <v>44271</v>
      </c>
      <c r="I92" s="141">
        <f>IFERROR(IF(VLOOKUP($B92,Hoja2!$A$2:$F$6,4)=1,H92+7,IF(WEEKDAY(H92)=3,H92+2,H92+5)),"")</f>
        <v>44278</v>
      </c>
      <c r="J92" s="141">
        <f>IFERROR(IF(VLOOKUP($B92,Hoja2!$A$2:$F$6,4)=1,I92+7,IF(WEEKDAY(I92)=3,I92+2,I92+5)),"")</f>
        <v>44285</v>
      </c>
      <c r="K92" s="141"/>
      <c r="L92" s="141"/>
      <c r="M92" s="141"/>
      <c r="N92" s="141"/>
      <c r="O92" s="155">
        <v>18000</v>
      </c>
      <c r="S92" s="2"/>
    </row>
    <row r="93" spans="1:19" x14ac:dyDescent="0.35">
      <c r="A93" s="162" t="s">
        <v>1040</v>
      </c>
      <c r="B93" s="139" t="s">
        <v>435</v>
      </c>
      <c r="C93" s="138" t="s">
        <v>47</v>
      </c>
      <c r="D93" s="138" t="s">
        <v>723</v>
      </c>
      <c r="E93" s="148">
        <v>44264</v>
      </c>
      <c r="F93" s="148">
        <f t="shared" ref="F93:F94" si="106">IF(MAX(G93:N93)=0,"",MAX(G93:N93))</f>
        <v>44285</v>
      </c>
      <c r="G93" s="141">
        <f t="shared" ref="G93:G94" si="107">IF(O93=0,"",E93)</f>
        <v>44264</v>
      </c>
      <c r="H93" s="141">
        <f>IFERROR(IF(VLOOKUP($B93,Hoja2!$A$2:$F$6,4)=1,G93+7,IF(WEEKDAY(G93)=3,G93+2,G93+5)),"")</f>
        <v>44271</v>
      </c>
      <c r="I93" s="141">
        <f>IFERROR(IF(VLOOKUP($B93,Hoja2!$A$2:$F$6,4)=1,H93+7,IF(WEEKDAY(H93)=3,H93+2,H93+5)),"")</f>
        <v>44278</v>
      </c>
      <c r="J93" s="141">
        <f>IFERROR(IF(VLOOKUP($B93,Hoja2!$A$2:$F$6,4)=1,I93+7,IF(WEEKDAY(I93)=3,I93+2,I93+5)),"")</f>
        <v>44285</v>
      </c>
      <c r="K93" s="141"/>
      <c r="L93" s="141"/>
      <c r="M93" s="141"/>
      <c r="N93" s="141"/>
      <c r="O93" s="155">
        <v>18000</v>
      </c>
      <c r="P93" s="2" t="s">
        <v>1041</v>
      </c>
      <c r="S93" s="2"/>
    </row>
    <row r="94" spans="1:19" x14ac:dyDescent="0.35">
      <c r="A94" s="162" t="s">
        <v>575</v>
      </c>
      <c r="B94" s="139" t="s">
        <v>435</v>
      </c>
      <c r="C94" s="138" t="s">
        <v>47</v>
      </c>
      <c r="D94" s="138" t="s">
        <v>719</v>
      </c>
      <c r="E94" s="148">
        <v>44264</v>
      </c>
      <c r="F94" s="148">
        <f t="shared" si="106"/>
        <v>44285</v>
      </c>
      <c r="G94" s="141">
        <f t="shared" si="107"/>
        <v>44264</v>
      </c>
      <c r="H94" s="141">
        <f>IFERROR(IF(VLOOKUP($B94,Hoja2!$A$2:$F$6,4)=1,G94+7,IF(WEEKDAY(G94)=3,G94+2,G94+5)),"")</f>
        <v>44271</v>
      </c>
      <c r="I94" s="141">
        <f>IFERROR(IF(VLOOKUP($B94,Hoja2!$A$2:$F$6,4)=1,H94+7,IF(WEEKDAY(H94)=3,H94+2,H94+5)),"")</f>
        <v>44278</v>
      </c>
      <c r="J94" s="141">
        <f>IFERROR(IF(VLOOKUP($B94,Hoja2!$A$2:$F$6,4)=1,I94+7,IF(WEEKDAY(I94)=3,I94+2,I94+5)),"")</f>
        <v>44285</v>
      </c>
      <c r="K94" s="141"/>
      <c r="L94" s="141"/>
      <c r="M94" s="141"/>
      <c r="N94" s="141"/>
      <c r="O94" s="155">
        <v>25000</v>
      </c>
      <c r="S94" s="2"/>
    </row>
    <row r="95" spans="1:19" x14ac:dyDescent="0.35">
      <c r="A95" s="162" t="s">
        <v>478</v>
      </c>
      <c r="B95" s="139" t="s">
        <v>435</v>
      </c>
      <c r="C95" s="138" t="s">
        <v>47</v>
      </c>
      <c r="D95" s="138" t="s">
        <v>719</v>
      </c>
      <c r="E95" s="148">
        <v>44264</v>
      </c>
      <c r="F95" s="148">
        <f t="shared" ref="F95:F96" si="108">IF(MAX(G95:N95)=0,"",MAX(G95:N95))</f>
        <v>44285</v>
      </c>
      <c r="G95" s="141">
        <f t="shared" ref="G95:G96" si="109">IF(O95=0,"",E95)</f>
        <v>44264</v>
      </c>
      <c r="H95" s="141">
        <f>IFERROR(IF(VLOOKUP($B95,Hoja2!$A$2:$F$6,4)=1,G95+7,IF(WEEKDAY(G95)=3,G95+2,G95+5)),"")</f>
        <v>44271</v>
      </c>
      <c r="I95" s="141">
        <f>IFERROR(IF(VLOOKUP($B95,Hoja2!$A$2:$F$6,4)=1,H95+7,IF(WEEKDAY(H95)=3,H95+2,H95+5)),"")</f>
        <v>44278</v>
      </c>
      <c r="J95" s="141">
        <f>IFERROR(IF(VLOOKUP($B95,Hoja2!$A$2:$F$6,4)=1,I95+7,IF(WEEKDAY(I95)=3,I95+2,I95+5)),"")</f>
        <v>44285</v>
      </c>
      <c r="K95" s="141"/>
      <c r="L95" s="141"/>
      <c r="M95" s="141"/>
      <c r="N95" s="141"/>
      <c r="O95" s="155">
        <v>25000</v>
      </c>
      <c r="S95" s="2"/>
    </row>
    <row r="96" spans="1:19" x14ac:dyDescent="0.35">
      <c r="A96" s="162" t="s">
        <v>631</v>
      </c>
      <c r="B96" s="139" t="s">
        <v>435</v>
      </c>
      <c r="C96" s="138" t="s">
        <v>47</v>
      </c>
      <c r="D96" s="138" t="s">
        <v>747</v>
      </c>
      <c r="E96" s="148">
        <v>44264</v>
      </c>
      <c r="F96" s="148">
        <f t="shared" si="108"/>
        <v>44285</v>
      </c>
      <c r="G96" s="141">
        <f t="shared" si="109"/>
        <v>44264</v>
      </c>
      <c r="H96" s="141">
        <f>IFERROR(IF(VLOOKUP($B96,Hoja2!$A$2:$F$6,4)=1,G96+7,IF(WEEKDAY(G96)=3,G96+2,G96+5)),"")</f>
        <v>44271</v>
      </c>
      <c r="I96" s="141">
        <f>IFERROR(IF(VLOOKUP($B96,Hoja2!$A$2:$F$6,4)=1,H96+7,IF(WEEKDAY(H96)=3,H96+2,H96+5)),"")</f>
        <v>44278</v>
      </c>
      <c r="J96" s="141">
        <f>IFERROR(IF(VLOOKUP($B96,Hoja2!$A$2:$F$6,4)=1,I96+7,IF(WEEKDAY(I96)=3,I96+2,I96+5)),"")</f>
        <v>44285</v>
      </c>
      <c r="K96" s="141"/>
      <c r="L96" s="141"/>
      <c r="M96" s="141"/>
      <c r="N96" s="141"/>
      <c r="O96" s="155">
        <v>18000</v>
      </c>
      <c r="S96" s="2"/>
    </row>
    <row r="97" spans="1:19" x14ac:dyDescent="0.35">
      <c r="A97" s="210" t="s">
        <v>531</v>
      </c>
      <c r="B97" s="156"/>
      <c r="C97" s="156"/>
      <c r="D97" s="156"/>
      <c r="E97" s="156"/>
      <c r="F97" s="156"/>
      <c r="G97" s="156"/>
      <c r="H97" s="156"/>
      <c r="I97" s="156"/>
      <c r="J97" s="156"/>
      <c r="K97" s="156"/>
      <c r="L97" s="156"/>
      <c r="M97" s="156"/>
      <c r="N97" s="156"/>
      <c r="O97" s="211"/>
      <c r="S97" s="2"/>
    </row>
    <row r="98" spans="1:19" x14ac:dyDescent="0.35">
      <c r="S98" s="2"/>
    </row>
    <row r="99" spans="1:19" x14ac:dyDescent="0.35">
      <c r="S99" s="2"/>
    </row>
  </sheetData>
  <phoneticPr fontId="10" type="noConversion"/>
  <conditionalFormatting sqref="O3">
    <cfRule type="cellIs" dxfId="359" priority="118" operator="greaterThan">
      <formula>0</formula>
    </cfRule>
  </conditionalFormatting>
  <conditionalFormatting sqref="O2">
    <cfRule type="cellIs" dxfId="358" priority="112" operator="greaterThan">
      <formula>0</formula>
    </cfRule>
  </conditionalFormatting>
  <conditionalFormatting sqref="O13">
    <cfRule type="cellIs" dxfId="357" priority="100" operator="greaterThan">
      <formula>0</formula>
    </cfRule>
  </conditionalFormatting>
  <conditionalFormatting sqref="O4">
    <cfRule type="cellIs" dxfId="356" priority="98" operator="greaterThan">
      <formula>0</formula>
    </cfRule>
  </conditionalFormatting>
  <conditionalFormatting sqref="O14">
    <cfRule type="cellIs" dxfId="355" priority="99" operator="greaterThan">
      <formula>0</formula>
    </cfRule>
  </conditionalFormatting>
  <conditionalFormatting sqref="O5">
    <cfRule type="cellIs" dxfId="354" priority="97" operator="greaterThan">
      <formula>0</formula>
    </cfRule>
  </conditionalFormatting>
  <conditionalFormatting sqref="O6">
    <cfRule type="cellIs" dxfId="353" priority="95" operator="greaterThan">
      <formula>0</formula>
    </cfRule>
  </conditionalFormatting>
  <conditionalFormatting sqref="O7">
    <cfRule type="cellIs" dxfId="352" priority="93" operator="greaterThan">
      <formula>0</formula>
    </cfRule>
  </conditionalFormatting>
  <conditionalFormatting sqref="O8">
    <cfRule type="cellIs" dxfId="351" priority="92" operator="greaterThan">
      <formula>0</formula>
    </cfRule>
  </conditionalFormatting>
  <conditionalFormatting sqref="O9">
    <cfRule type="cellIs" dxfId="350" priority="90" operator="greaterThan">
      <formula>0</formula>
    </cfRule>
  </conditionalFormatting>
  <conditionalFormatting sqref="O10">
    <cfRule type="cellIs" dxfId="349" priority="88" operator="greaterThan">
      <formula>0</formula>
    </cfRule>
  </conditionalFormatting>
  <conditionalFormatting sqref="O11">
    <cfRule type="cellIs" dxfId="348" priority="85" operator="greaterThan">
      <formula>0</formula>
    </cfRule>
  </conditionalFormatting>
  <conditionalFormatting sqref="O12">
    <cfRule type="cellIs" dxfId="347" priority="83" operator="greaterThan">
      <formula>0</formula>
    </cfRule>
  </conditionalFormatting>
  <conditionalFormatting sqref="O15">
    <cfRule type="cellIs" dxfId="346" priority="82" operator="greaterThan">
      <formula>0</formula>
    </cfRule>
  </conditionalFormatting>
  <conditionalFormatting sqref="O16">
    <cfRule type="cellIs" dxfId="345" priority="81" operator="greaterThan">
      <formula>0</formula>
    </cfRule>
  </conditionalFormatting>
  <conditionalFormatting sqref="O17">
    <cfRule type="cellIs" dxfId="344" priority="80" operator="greaterThan">
      <formula>0</formula>
    </cfRule>
  </conditionalFormatting>
  <conditionalFormatting sqref="O18">
    <cfRule type="cellIs" dxfId="343" priority="79" operator="greaterThan">
      <formula>0</formula>
    </cfRule>
  </conditionalFormatting>
  <conditionalFormatting sqref="O19">
    <cfRule type="cellIs" dxfId="342" priority="78" operator="greaterThan">
      <formula>0</formula>
    </cfRule>
  </conditionalFormatting>
  <conditionalFormatting sqref="O20">
    <cfRule type="cellIs" dxfId="341" priority="77" operator="greaterThan">
      <formula>0</formula>
    </cfRule>
  </conditionalFormatting>
  <conditionalFormatting sqref="O21">
    <cfRule type="cellIs" dxfId="340" priority="76" operator="greaterThan">
      <formula>0</formula>
    </cfRule>
  </conditionalFormatting>
  <conditionalFormatting sqref="O22">
    <cfRule type="cellIs" dxfId="339" priority="75" operator="greaterThan">
      <formula>0</formula>
    </cfRule>
  </conditionalFormatting>
  <conditionalFormatting sqref="O23">
    <cfRule type="cellIs" dxfId="338" priority="74" operator="greaterThan">
      <formula>0</formula>
    </cfRule>
  </conditionalFormatting>
  <conditionalFormatting sqref="O24">
    <cfRule type="cellIs" dxfId="337" priority="73" operator="greaterThan">
      <formula>0</formula>
    </cfRule>
  </conditionalFormatting>
  <conditionalFormatting sqref="O25">
    <cfRule type="cellIs" dxfId="336" priority="72" operator="greaterThan">
      <formula>0</formula>
    </cfRule>
  </conditionalFormatting>
  <conditionalFormatting sqref="O26">
    <cfRule type="cellIs" dxfId="335" priority="71" operator="greaterThan">
      <formula>0</formula>
    </cfRule>
  </conditionalFormatting>
  <conditionalFormatting sqref="O27">
    <cfRule type="cellIs" dxfId="334" priority="70" operator="greaterThan">
      <formula>0</formula>
    </cfRule>
  </conditionalFormatting>
  <conditionalFormatting sqref="O28">
    <cfRule type="cellIs" dxfId="333" priority="69" operator="greaterThan">
      <formula>0</formula>
    </cfRule>
  </conditionalFormatting>
  <conditionalFormatting sqref="O29">
    <cfRule type="cellIs" dxfId="332" priority="68" operator="greaterThan">
      <formula>0</formula>
    </cfRule>
  </conditionalFormatting>
  <conditionalFormatting sqref="O30">
    <cfRule type="cellIs" dxfId="331" priority="67" operator="greaterThan">
      <formula>0</formula>
    </cfRule>
  </conditionalFormatting>
  <conditionalFormatting sqref="O31">
    <cfRule type="cellIs" dxfId="330" priority="66" operator="greaterThan">
      <formula>0</formula>
    </cfRule>
  </conditionalFormatting>
  <conditionalFormatting sqref="O32">
    <cfRule type="cellIs" dxfId="329" priority="65" operator="greaterThan">
      <formula>0</formula>
    </cfRule>
  </conditionalFormatting>
  <conditionalFormatting sqref="O33">
    <cfRule type="cellIs" dxfId="328" priority="64" operator="greaterThan">
      <formula>0</formula>
    </cfRule>
  </conditionalFormatting>
  <conditionalFormatting sqref="O34">
    <cfRule type="cellIs" dxfId="327" priority="63" operator="greaterThan">
      <formula>0</formula>
    </cfRule>
  </conditionalFormatting>
  <conditionalFormatting sqref="O35">
    <cfRule type="cellIs" dxfId="326" priority="62" operator="greaterThan">
      <formula>0</formula>
    </cfRule>
  </conditionalFormatting>
  <conditionalFormatting sqref="O36">
    <cfRule type="cellIs" dxfId="325" priority="61" operator="greaterThan">
      <formula>0</formula>
    </cfRule>
  </conditionalFormatting>
  <conditionalFormatting sqref="O37">
    <cfRule type="cellIs" dxfId="324" priority="60" operator="greaterThan">
      <formula>0</formula>
    </cfRule>
  </conditionalFormatting>
  <conditionalFormatting sqref="O38">
    <cfRule type="cellIs" dxfId="323" priority="59" operator="greaterThan">
      <formula>0</formula>
    </cfRule>
  </conditionalFormatting>
  <conditionalFormatting sqref="O39">
    <cfRule type="cellIs" dxfId="322" priority="58" operator="greaterThan">
      <formula>0</formula>
    </cfRule>
  </conditionalFormatting>
  <conditionalFormatting sqref="O40">
    <cfRule type="cellIs" dxfId="321" priority="57" operator="greaterThan">
      <formula>0</formula>
    </cfRule>
  </conditionalFormatting>
  <conditionalFormatting sqref="O42">
    <cfRule type="cellIs" dxfId="320" priority="56" operator="greaterThan">
      <formula>0</formula>
    </cfRule>
  </conditionalFormatting>
  <conditionalFormatting sqref="O41">
    <cfRule type="cellIs" dxfId="319" priority="55" operator="greaterThan">
      <formula>0</formula>
    </cfRule>
  </conditionalFormatting>
  <conditionalFormatting sqref="O43">
    <cfRule type="cellIs" dxfId="318" priority="54" operator="greaterThan">
      <formula>0</formula>
    </cfRule>
  </conditionalFormatting>
  <conditionalFormatting sqref="O44">
    <cfRule type="cellIs" dxfId="317" priority="53" operator="greaterThan">
      <formula>0</formula>
    </cfRule>
  </conditionalFormatting>
  <conditionalFormatting sqref="O45">
    <cfRule type="cellIs" dxfId="316" priority="52" operator="greaterThan">
      <formula>0</formula>
    </cfRule>
  </conditionalFormatting>
  <conditionalFormatting sqref="O46">
    <cfRule type="cellIs" dxfId="315" priority="51" operator="greaterThan">
      <formula>0</formula>
    </cfRule>
  </conditionalFormatting>
  <conditionalFormatting sqref="O47">
    <cfRule type="cellIs" dxfId="314" priority="50" operator="greaterThan">
      <formula>0</formula>
    </cfRule>
  </conditionalFormatting>
  <conditionalFormatting sqref="O48">
    <cfRule type="cellIs" dxfId="313" priority="49" operator="greaterThan">
      <formula>0</formula>
    </cfRule>
  </conditionalFormatting>
  <conditionalFormatting sqref="O49">
    <cfRule type="cellIs" dxfId="312" priority="48" operator="greaterThan">
      <formula>0</formula>
    </cfRule>
  </conditionalFormatting>
  <conditionalFormatting sqref="O50">
    <cfRule type="cellIs" dxfId="311" priority="47" operator="greaterThan">
      <formula>0</formula>
    </cfRule>
  </conditionalFormatting>
  <conditionalFormatting sqref="O51">
    <cfRule type="cellIs" dxfId="310" priority="46" operator="greaterThan">
      <formula>0</formula>
    </cfRule>
  </conditionalFormatting>
  <conditionalFormatting sqref="O52">
    <cfRule type="cellIs" dxfId="309" priority="45" operator="greaterThan">
      <formula>0</formula>
    </cfRule>
  </conditionalFormatting>
  <conditionalFormatting sqref="O53">
    <cfRule type="cellIs" dxfId="308" priority="44" operator="greaterThan">
      <formula>0</formula>
    </cfRule>
  </conditionalFormatting>
  <conditionalFormatting sqref="O54">
    <cfRule type="cellIs" dxfId="307" priority="43" operator="greaterThan">
      <formula>0</formula>
    </cfRule>
  </conditionalFormatting>
  <conditionalFormatting sqref="O55">
    <cfRule type="cellIs" dxfId="306" priority="42" operator="greaterThan">
      <formula>0</formula>
    </cfRule>
  </conditionalFormatting>
  <conditionalFormatting sqref="O56">
    <cfRule type="cellIs" dxfId="305" priority="41" operator="greaterThan">
      <formula>0</formula>
    </cfRule>
  </conditionalFormatting>
  <conditionalFormatting sqref="O57">
    <cfRule type="cellIs" dxfId="304" priority="40" operator="greaterThan">
      <formula>0</formula>
    </cfRule>
  </conditionalFormatting>
  <conditionalFormatting sqref="O58">
    <cfRule type="cellIs" dxfId="303" priority="39" operator="greaterThan">
      <formula>0</formula>
    </cfRule>
  </conditionalFormatting>
  <conditionalFormatting sqref="O59">
    <cfRule type="cellIs" dxfId="302" priority="38" operator="greaterThan">
      <formula>0</formula>
    </cfRule>
  </conditionalFormatting>
  <conditionalFormatting sqref="O60">
    <cfRule type="cellIs" dxfId="301" priority="37" operator="greaterThan">
      <formula>0</formula>
    </cfRule>
  </conditionalFormatting>
  <conditionalFormatting sqref="O61">
    <cfRule type="cellIs" dxfId="300" priority="36" operator="greaterThan">
      <formula>0</formula>
    </cfRule>
  </conditionalFormatting>
  <conditionalFormatting sqref="O62">
    <cfRule type="cellIs" dxfId="299" priority="35" operator="greaterThan">
      <formula>0</formula>
    </cfRule>
  </conditionalFormatting>
  <conditionalFormatting sqref="O63">
    <cfRule type="cellIs" dxfId="298" priority="34" operator="greaterThan">
      <formula>0</formula>
    </cfRule>
  </conditionalFormatting>
  <conditionalFormatting sqref="O64">
    <cfRule type="cellIs" dxfId="297" priority="33" operator="greaterThan">
      <formula>0</formula>
    </cfRule>
  </conditionalFormatting>
  <conditionalFormatting sqref="O65">
    <cfRule type="cellIs" dxfId="296" priority="32" operator="greaterThan">
      <formula>0</formula>
    </cfRule>
  </conditionalFormatting>
  <conditionalFormatting sqref="O66">
    <cfRule type="cellIs" dxfId="295" priority="31" operator="greaterThan">
      <formula>0</formula>
    </cfRule>
  </conditionalFormatting>
  <conditionalFormatting sqref="O67">
    <cfRule type="cellIs" dxfId="294" priority="30" operator="greaterThan">
      <formula>0</formula>
    </cfRule>
  </conditionalFormatting>
  <conditionalFormatting sqref="O68">
    <cfRule type="cellIs" dxfId="293" priority="29" operator="greaterThan">
      <formula>0</formula>
    </cfRule>
  </conditionalFormatting>
  <conditionalFormatting sqref="O69">
    <cfRule type="cellIs" dxfId="292" priority="28" operator="greaterThan">
      <formula>0</formula>
    </cfRule>
  </conditionalFormatting>
  <conditionalFormatting sqref="O70">
    <cfRule type="cellIs" dxfId="291" priority="27" operator="greaterThan">
      <formula>0</formula>
    </cfRule>
  </conditionalFormatting>
  <conditionalFormatting sqref="O71">
    <cfRule type="cellIs" dxfId="290" priority="26" operator="greaterThan">
      <formula>0</formula>
    </cfRule>
  </conditionalFormatting>
  <conditionalFormatting sqref="O72">
    <cfRule type="cellIs" dxfId="289" priority="25" operator="greaterThan">
      <formula>0</formula>
    </cfRule>
  </conditionalFormatting>
  <conditionalFormatting sqref="O73">
    <cfRule type="cellIs" dxfId="288" priority="24" operator="greaterThan">
      <formula>0</formula>
    </cfRule>
  </conditionalFormatting>
  <conditionalFormatting sqref="O74">
    <cfRule type="cellIs" dxfId="287" priority="23" operator="greaterThan">
      <formula>0</formula>
    </cfRule>
  </conditionalFormatting>
  <conditionalFormatting sqref="O75">
    <cfRule type="cellIs" dxfId="286" priority="22" operator="greaterThan">
      <formula>0</formula>
    </cfRule>
  </conditionalFormatting>
  <conditionalFormatting sqref="O76">
    <cfRule type="cellIs" dxfId="285" priority="21" operator="greaterThan">
      <formula>0</formula>
    </cfRule>
  </conditionalFormatting>
  <conditionalFormatting sqref="O77">
    <cfRule type="cellIs" dxfId="284" priority="20" operator="greaterThan">
      <formula>0</formula>
    </cfRule>
  </conditionalFormatting>
  <conditionalFormatting sqref="O78">
    <cfRule type="cellIs" dxfId="283" priority="19" operator="greaterThan">
      <formula>0</formula>
    </cfRule>
  </conditionalFormatting>
  <conditionalFormatting sqref="O79">
    <cfRule type="cellIs" dxfId="282" priority="18" operator="greaterThan">
      <formula>0</formula>
    </cfRule>
  </conditionalFormatting>
  <conditionalFormatting sqref="O80">
    <cfRule type="cellIs" dxfId="281" priority="17" operator="greaterThan">
      <formula>0</formula>
    </cfRule>
  </conditionalFormatting>
  <conditionalFormatting sqref="O81">
    <cfRule type="cellIs" dxfId="280" priority="16" operator="greaterThan">
      <formula>0</formula>
    </cfRule>
  </conditionalFormatting>
  <conditionalFormatting sqref="O82">
    <cfRule type="cellIs" dxfId="279" priority="15" operator="greaterThan">
      <formula>0</formula>
    </cfRule>
  </conditionalFormatting>
  <conditionalFormatting sqref="O83">
    <cfRule type="cellIs" dxfId="278" priority="14" operator="greaterThan">
      <formula>0</formula>
    </cfRule>
  </conditionalFormatting>
  <conditionalFormatting sqref="O86">
    <cfRule type="cellIs" dxfId="277" priority="11" operator="greaterThan">
      <formula>0</formula>
    </cfRule>
  </conditionalFormatting>
  <conditionalFormatting sqref="O84">
    <cfRule type="cellIs" dxfId="276" priority="13" operator="greaterThan">
      <formula>0</formula>
    </cfRule>
  </conditionalFormatting>
  <conditionalFormatting sqref="O85">
    <cfRule type="cellIs" dxfId="275" priority="12" operator="greaterThan">
      <formula>0</formula>
    </cfRule>
  </conditionalFormatting>
  <conditionalFormatting sqref="O87">
    <cfRule type="cellIs" dxfId="274" priority="10" operator="greaterThan">
      <formula>0</formula>
    </cfRule>
  </conditionalFormatting>
  <conditionalFormatting sqref="O89">
    <cfRule type="cellIs" dxfId="273" priority="8" operator="greaterThan">
      <formula>0</formula>
    </cfRule>
  </conditionalFormatting>
  <conditionalFormatting sqref="O88">
    <cfRule type="cellIs" dxfId="272" priority="9" operator="greaterThan">
      <formula>0</formula>
    </cfRule>
  </conditionalFormatting>
  <conditionalFormatting sqref="O90">
    <cfRule type="cellIs" dxfId="271" priority="7" operator="greaterThan">
      <formula>0</formula>
    </cfRule>
  </conditionalFormatting>
  <conditionalFormatting sqref="O91">
    <cfRule type="cellIs" dxfId="270" priority="6" operator="greaterThan">
      <formula>0</formula>
    </cfRule>
  </conditionalFormatting>
  <conditionalFormatting sqref="O92">
    <cfRule type="cellIs" dxfId="269" priority="5" operator="greaterThan">
      <formula>0</formula>
    </cfRule>
  </conditionalFormatting>
  <conditionalFormatting sqref="O93">
    <cfRule type="cellIs" dxfId="268" priority="4" operator="greaterThan">
      <formula>0</formula>
    </cfRule>
  </conditionalFormatting>
  <conditionalFormatting sqref="O94">
    <cfRule type="cellIs" dxfId="267" priority="3" operator="greaterThan">
      <formula>0</formula>
    </cfRule>
  </conditionalFormatting>
  <conditionalFormatting sqref="O95">
    <cfRule type="cellIs" dxfId="266" priority="2" operator="greaterThan">
      <formula>0</formula>
    </cfRule>
  </conditionalFormatting>
  <conditionalFormatting sqref="O96">
    <cfRule type="cellIs" dxfId="265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B218F-B3A0-4FD7-B1AD-6C38991871B2}">
  <sheetPr>
    <tabColor rgb="FFCF95DF"/>
  </sheetPr>
  <dimension ref="A1:T90"/>
  <sheetViews>
    <sheetView showGridLines="0" topLeftCell="A70" workbookViewId="0">
      <selection activeCell="A82" sqref="A82"/>
    </sheetView>
  </sheetViews>
  <sheetFormatPr baseColWidth="10" defaultColWidth="0" defaultRowHeight="14.5" x14ac:dyDescent="0.35"/>
  <cols>
    <col min="1" max="1" width="19.1796875" style="2" customWidth="1"/>
    <col min="2" max="2" width="10.90625" style="2" customWidth="1"/>
    <col min="3" max="3" width="15.08984375" style="2" customWidth="1"/>
    <col min="4" max="4" width="13.1796875" style="2" bestFit="1" customWidth="1"/>
    <col min="5" max="5" width="10.36328125" style="2" bestFit="1" customWidth="1"/>
    <col min="6" max="6" width="10.08984375" style="2" customWidth="1"/>
    <col min="7" max="9" width="10.08984375" style="2" hidden="1" customWidth="1"/>
    <col min="10" max="10" width="10.36328125" style="2" hidden="1" customWidth="1"/>
    <col min="11" max="14" width="2" style="2" hidden="1" customWidth="1"/>
    <col min="15" max="15" width="10.6328125" style="2" customWidth="1"/>
    <col min="16" max="16" width="14.1796875" style="2" customWidth="1"/>
    <col min="17" max="18" width="10.90625" style="2" customWidth="1"/>
    <col min="19" max="19" width="10.90625" style="159" customWidth="1"/>
    <col min="20" max="20" width="10.90625" style="2" customWidth="1"/>
    <col min="21" max="16384" width="10.90625" style="2" hidden="1"/>
  </cols>
  <sheetData>
    <row r="1" spans="1:19" s="159" customFormat="1" x14ac:dyDescent="0.35">
      <c r="A1" s="206" t="s">
        <v>0</v>
      </c>
      <c r="B1" s="207" t="s">
        <v>33</v>
      </c>
      <c r="C1" s="207" t="s">
        <v>185</v>
      </c>
      <c r="D1" s="207" t="s">
        <v>533</v>
      </c>
      <c r="E1" s="207" t="s">
        <v>37</v>
      </c>
      <c r="F1" s="207" t="s">
        <v>174</v>
      </c>
      <c r="G1" s="208">
        <v>1</v>
      </c>
      <c r="H1" s="208">
        <v>2</v>
      </c>
      <c r="I1" s="208">
        <v>3</v>
      </c>
      <c r="J1" s="208">
        <v>4</v>
      </c>
      <c r="K1" s="208">
        <v>5</v>
      </c>
      <c r="L1" s="208">
        <v>6</v>
      </c>
      <c r="M1" s="208">
        <v>7</v>
      </c>
      <c r="N1" s="208">
        <v>8</v>
      </c>
      <c r="O1" s="209" t="s">
        <v>5</v>
      </c>
      <c r="R1" s="160" t="s">
        <v>185</v>
      </c>
      <c r="S1" s="161" t="s">
        <v>191</v>
      </c>
    </row>
    <row r="2" spans="1:19" x14ac:dyDescent="0.35">
      <c r="A2" s="162" t="s">
        <v>444</v>
      </c>
      <c r="B2" s="139" t="s">
        <v>436</v>
      </c>
      <c r="C2" s="138" t="s">
        <v>42</v>
      </c>
      <c r="D2" s="138" t="s">
        <v>532</v>
      </c>
      <c r="E2" s="148">
        <f>IF(D2="Vi",DATE(2021,1,8),DATE(2021,1,6))</f>
        <v>44202</v>
      </c>
      <c r="F2" s="148">
        <f t="shared" ref="F2:F18" si="0">IF(MAX(G2:N2)=0,"",MAX(G2:N2))</f>
        <v>44223</v>
      </c>
      <c r="G2" s="141">
        <f t="shared" ref="G2:G5" si="1">IF(O2=0,"",E2)</f>
        <v>44202</v>
      </c>
      <c r="H2" s="141">
        <f>IFERROR(IF(VLOOKUP($B2,Hoja2!$A$2:$F$6,4)=1,G2+7,IF(WEEKDAY(G2)=3,G2+2,G2+5)),"")</f>
        <v>44209</v>
      </c>
      <c r="I2" s="141">
        <f>IFERROR(IF(VLOOKUP($B2,Hoja2!$A$2:$F$6,4)=1,H2+7,IF(WEEKDAY(H2)=3,H2+2,H2+5)),"")</f>
        <v>44216</v>
      </c>
      <c r="J2" s="141">
        <f>IFERROR(IF(VLOOKUP($B2,Hoja2!$A$2:$F$6,4)=1,I2+7,IF(WEEKDAY(I2)=3,I2+2,I2+5)),"")</f>
        <v>44223</v>
      </c>
      <c r="K2" s="141"/>
      <c r="L2" s="141"/>
      <c r="M2" s="141"/>
      <c r="N2" s="141"/>
      <c r="O2" s="155">
        <v>25000</v>
      </c>
      <c r="R2" s="201" t="s">
        <v>42</v>
      </c>
      <c r="S2" s="163">
        <f t="shared" ref="S2:S13" si="2">SUMIF(C:C,$R2,O:O)</f>
        <v>781500</v>
      </c>
    </row>
    <row r="3" spans="1:19" x14ac:dyDescent="0.35">
      <c r="A3" s="162" t="s">
        <v>398</v>
      </c>
      <c r="B3" s="139" t="s">
        <v>436</v>
      </c>
      <c r="C3" s="138" t="s">
        <v>42</v>
      </c>
      <c r="D3" s="138" t="s">
        <v>530</v>
      </c>
      <c r="E3" s="148">
        <f t="shared" ref="E3:E36" si="3">IF(D3="Vi",DATE(2021,1,8),DATE(2021,1,6))</f>
        <v>44204</v>
      </c>
      <c r="F3" s="148">
        <f t="shared" si="0"/>
        <v>44225</v>
      </c>
      <c r="G3" s="141">
        <f t="shared" si="1"/>
        <v>44204</v>
      </c>
      <c r="H3" s="141">
        <f>IFERROR(IF(VLOOKUP($B3,Hoja2!$A$2:$F$6,4)=1,G3+7,IF(WEEKDAY(G3)=3,G3+2,G3+5)),"")</f>
        <v>44211</v>
      </c>
      <c r="I3" s="141">
        <f>IFERROR(IF(VLOOKUP($B3,Hoja2!$A$2:$F$6,4)=1,H3+7,IF(WEEKDAY(H3)=3,H3+2,H3+5)),"")</f>
        <v>44218</v>
      </c>
      <c r="J3" s="141">
        <f>IFERROR(IF(VLOOKUP($B3,Hoja2!$A$2:$F$6,4)=1,I3+7,IF(WEEKDAY(I3)=3,I3+2,I3+5)),"")</f>
        <v>44225</v>
      </c>
      <c r="K3" s="141"/>
      <c r="L3" s="141"/>
      <c r="M3" s="141"/>
      <c r="N3" s="141"/>
      <c r="O3" s="155">
        <v>18000</v>
      </c>
      <c r="R3" s="202" t="s">
        <v>43</v>
      </c>
      <c r="S3" s="164">
        <f t="shared" si="2"/>
        <v>0</v>
      </c>
    </row>
    <row r="4" spans="1:19" x14ac:dyDescent="0.35">
      <c r="A4" s="162" t="s">
        <v>2</v>
      </c>
      <c r="B4" s="139" t="s">
        <v>436</v>
      </c>
      <c r="C4" s="138" t="s">
        <v>42</v>
      </c>
      <c r="D4" s="138" t="s">
        <v>532</v>
      </c>
      <c r="E4" s="148">
        <f t="shared" si="3"/>
        <v>44202</v>
      </c>
      <c r="F4" s="148">
        <f t="shared" si="0"/>
        <v>44223</v>
      </c>
      <c r="G4" s="141">
        <f t="shared" ref="G4" si="4">IF(O4=0,"",E4)</f>
        <v>44202</v>
      </c>
      <c r="H4" s="141">
        <f>IFERROR(IF(VLOOKUP($B4,Hoja2!$A$2:$F$6,4)=1,G4+7,IF(WEEKDAY(G4)=3,G4+2,G4+5)),"")</f>
        <v>44209</v>
      </c>
      <c r="I4" s="141">
        <f>IFERROR(IF(VLOOKUP($B4,Hoja2!$A$2:$F$6,4)=1,H4+7,IF(WEEKDAY(H4)=3,H4+2,H4+5)),"")</f>
        <v>44216</v>
      </c>
      <c r="J4" s="141">
        <f>IFERROR(IF(VLOOKUP($B4,Hoja2!$A$2:$F$6,4)=1,I4+7,IF(WEEKDAY(I4)=3,I4+2,I4+5)),"")</f>
        <v>44223</v>
      </c>
      <c r="K4" s="141"/>
      <c r="L4" s="141"/>
      <c r="M4" s="141"/>
      <c r="N4" s="141"/>
      <c r="O4" s="155">
        <v>22000</v>
      </c>
      <c r="R4" s="202" t="s">
        <v>47</v>
      </c>
      <c r="S4" s="164">
        <f t="shared" si="2"/>
        <v>866500</v>
      </c>
    </row>
    <row r="5" spans="1:19" x14ac:dyDescent="0.35">
      <c r="A5" s="162" t="s">
        <v>445</v>
      </c>
      <c r="B5" s="139" t="s">
        <v>436</v>
      </c>
      <c r="C5" s="138" t="s">
        <v>42</v>
      </c>
      <c r="D5" s="138" t="s">
        <v>529</v>
      </c>
      <c r="E5" s="148">
        <f t="shared" si="3"/>
        <v>44202</v>
      </c>
      <c r="F5" s="148">
        <f t="shared" si="0"/>
        <v>44223</v>
      </c>
      <c r="G5" s="141">
        <f t="shared" si="1"/>
        <v>44202</v>
      </c>
      <c r="H5" s="141">
        <f>IFERROR(IF(VLOOKUP($B5,Hoja2!$A$2:$F$6,4)=1,G5+7,IF(WEEKDAY(G5)=3,G5+2,G5+5)),"")</f>
        <v>44209</v>
      </c>
      <c r="I5" s="141">
        <f>IFERROR(IF(VLOOKUP($B5,Hoja2!$A$2:$F$6,4)=1,H5+7,IF(WEEKDAY(H5)=3,H5+2,H5+5)),"")</f>
        <v>44216</v>
      </c>
      <c r="J5" s="141">
        <f>IFERROR(IF(VLOOKUP($B5,Hoja2!$A$2:$F$6,4)=1,I5+7,IF(WEEKDAY(I5)=3,I5+2,I5+5)),"")</f>
        <v>44223</v>
      </c>
      <c r="K5" s="141"/>
      <c r="L5" s="141"/>
      <c r="M5" s="141"/>
      <c r="N5" s="141"/>
      <c r="O5" s="155">
        <v>18000</v>
      </c>
      <c r="R5" s="202" t="s">
        <v>48</v>
      </c>
      <c r="S5" s="164">
        <f t="shared" si="2"/>
        <v>0</v>
      </c>
    </row>
    <row r="6" spans="1:19" x14ac:dyDescent="0.35">
      <c r="A6" s="162" t="s">
        <v>302</v>
      </c>
      <c r="B6" s="139" t="s">
        <v>436</v>
      </c>
      <c r="C6" s="138" t="s">
        <v>42</v>
      </c>
      <c r="D6" s="138" t="s">
        <v>529</v>
      </c>
      <c r="E6" s="148">
        <f t="shared" si="3"/>
        <v>44202</v>
      </c>
      <c r="F6" s="148">
        <f t="shared" si="0"/>
        <v>44223</v>
      </c>
      <c r="G6" s="141">
        <f t="shared" ref="G6:G7" si="5">IF(O6=0,"",E6)</f>
        <v>44202</v>
      </c>
      <c r="H6" s="141">
        <f>IFERROR(IF(VLOOKUP($B6,Hoja2!$A$2:$F$6,4)=1,G6+7,IF(WEEKDAY(G6)=3,G6+2,G6+5)),"")</f>
        <v>44209</v>
      </c>
      <c r="I6" s="141">
        <f>IFERROR(IF(VLOOKUP($B6,Hoja2!$A$2:$F$6,4)=1,H6+7,IF(WEEKDAY(H6)=3,H6+2,H6+5)),"")</f>
        <v>44216</v>
      </c>
      <c r="J6" s="141">
        <f>IFERROR(IF(VLOOKUP($B6,Hoja2!$A$2:$F$6,4)=1,I6+7,IF(WEEKDAY(I6)=3,I6+2,I6+5)),"")</f>
        <v>44223</v>
      </c>
      <c r="K6" s="141"/>
      <c r="L6" s="141"/>
      <c r="M6" s="141"/>
      <c r="N6" s="141"/>
      <c r="O6" s="155">
        <v>18000</v>
      </c>
      <c r="R6" s="202" t="s">
        <v>173</v>
      </c>
      <c r="S6" s="164">
        <f t="shared" si="2"/>
        <v>0</v>
      </c>
    </row>
    <row r="7" spans="1:19" x14ac:dyDescent="0.35">
      <c r="A7" s="162" t="s">
        <v>239</v>
      </c>
      <c r="B7" s="139" t="s">
        <v>436</v>
      </c>
      <c r="C7" s="138" t="s">
        <v>42</v>
      </c>
      <c r="D7" s="138" t="s">
        <v>529</v>
      </c>
      <c r="E7" s="148">
        <f t="shared" si="3"/>
        <v>44202</v>
      </c>
      <c r="F7" s="148">
        <f t="shared" si="0"/>
        <v>44223</v>
      </c>
      <c r="G7" s="141">
        <f t="shared" si="5"/>
        <v>44202</v>
      </c>
      <c r="H7" s="141">
        <f>IFERROR(IF(VLOOKUP($B7,Hoja2!$A$2:$F$6,4)=1,G7+7,IF(WEEKDAY(G7)=3,G7+2,G7+5)),"")</f>
        <v>44209</v>
      </c>
      <c r="I7" s="141">
        <f>IFERROR(IF(VLOOKUP($B7,Hoja2!$A$2:$F$6,4)=1,H7+7,IF(WEEKDAY(H7)=3,H7+2,H7+5)),"")</f>
        <v>44216</v>
      </c>
      <c r="J7" s="141">
        <f>IFERROR(IF(VLOOKUP($B7,Hoja2!$A$2:$F$6,4)=1,I7+7,IF(WEEKDAY(I7)=3,I7+2,I7+5)),"")</f>
        <v>44223</v>
      </c>
      <c r="K7" s="141"/>
      <c r="L7" s="141"/>
      <c r="M7" s="141"/>
      <c r="N7" s="141"/>
      <c r="O7" s="155">
        <v>18000</v>
      </c>
      <c r="R7" s="202" t="s">
        <v>186</v>
      </c>
      <c r="S7" s="164">
        <f t="shared" si="2"/>
        <v>0</v>
      </c>
    </row>
    <row r="8" spans="1:19" x14ac:dyDescent="0.35">
      <c r="A8" s="162" t="s">
        <v>357</v>
      </c>
      <c r="B8" s="139" t="s">
        <v>436</v>
      </c>
      <c r="C8" s="138" t="s">
        <v>42</v>
      </c>
      <c r="D8" s="138" t="s">
        <v>532</v>
      </c>
      <c r="E8" s="148">
        <f t="shared" si="3"/>
        <v>44202</v>
      </c>
      <c r="F8" s="148">
        <f t="shared" si="0"/>
        <v>44223</v>
      </c>
      <c r="G8" s="141">
        <f t="shared" ref="G8:G11" si="6">IF(O8=0,"",E8)</f>
        <v>44202</v>
      </c>
      <c r="H8" s="141">
        <f>IFERROR(IF(VLOOKUP($B8,Hoja2!$A$2:$F$6,4)=1,G8+7,IF(WEEKDAY(G8)=3,G8+2,G8+5)),"")</f>
        <v>44209</v>
      </c>
      <c r="I8" s="141">
        <f>IFERROR(IF(VLOOKUP($B8,Hoja2!$A$2:$F$6,4)=1,H8+7,IF(WEEKDAY(H8)=3,H8+2,H8+5)),"")</f>
        <v>44216</v>
      </c>
      <c r="J8" s="141">
        <f>IFERROR(IF(VLOOKUP($B8,Hoja2!$A$2:$F$6,4)=1,I8+7,IF(WEEKDAY(I8)=3,I8+2,I8+5)),"")</f>
        <v>44223</v>
      </c>
      <c r="K8" s="141"/>
      <c r="L8" s="141"/>
      <c r="M8" s="141"/>
      <c r="N8" s="141"/>
      <c r="O8" s="155">
        <v>25000</v>
      </c>
      <c r="R8" s="202" t="s">
        <v>187</v>
      </c>
      <c r="S8" s="164">
        <f t="shared" si="2"/>
        <v>0</v>
      </c>
    </row>
    <row r="9" spans="1:19" x14ac:dyDescent="0.35">
      <c r="A9" s="162" t="s">
        <v>142</v>
      </c>
      <c r="B9" s="139" t="s">
        <v>436</v>
      </c>
      <c r="C9" s="138" t="s">
        <v>42</v>
      </c>
      <c r="D9" s="138" t="s">
        <v>530</v>
      </c>
      <c r="E9" s="148">
        <f t="shared" si="3"/>
        <v>44204</v>
      </c>
      <c r="F9" s="148">
        <f t="shared" si="0"/>
        <v>44225</v>
      </c>
      <c r="G9" s="141">
        <f t="shared" si="6"/>
        <v>44204</v>
      </c>
      <c r="H9" s="141">
        <f>IFERROR(IF(VLOOKUP($B9,Hoja2!$A$2:$F$6,4)=1,G9+7,IF(WEEKDAY(G9)=3,G9+2,G9+5)),"")</f>
        <v>44211</v>
      </c>
      <c r="I9" s="141">
        <f>IFERROR(IF(VLOOKUP($B9,Hoja2!$A$2:$F$6,4)=1,H9+7,IF(WEEKDAY(H9)=3,H9+2,H9+5)),"")</f>
        <v>44218</v>
      </c>
      <c r="J9" s="141">
        <f>IFERROR(IF(VLOOKUP($B9,Hoja2!$A$2:$F$6,4)=1,I9+7,IF(WEEKDAY(I9)=3,I9+2,I9+5)),"")</f>
        <v>44225</v>
      </c>
      <c r="K9" s="141"/>
      <c r="L9" s="141"/>
      <c r="M9" s="141"/>
      <c r="N9" s="141"/>
      <c r="O9" s="155">
        <v>18000</v>
      </c>
      <c r="R9" s="202" t="s">
        <v>188</v>
      </c>
      <c r="S9" s="164">
        <f t="shared" si="2"/>
        <v>0</v>
      </c>
    </row>
    <row r="10" spans="1:19" x14ac:dyDescent="0.35">
      <c r="A10" s="162" t="s">
        <v>344</v>
      </c>
      <c r="B10" s="139" t="s">
        <v>436</v>
      </c>
      <c r="C10" s="138" t="s">
        <v>42</v>
      </c>
      <c r="D10" s="138" t="s">
        <v>530</v>
      </c>
      <c r="E10" s="148">
        <f t="shared" si="3"/>
        <v>44204</v>
      </c>
      <c r="F10" s="148">
        <f t="shared" si="0"/>
        <v>44225</v>
      </c>
      <c r="G10" s="141">
        <f t="shared" si="6"/>
        <v>44204</v>
      </c>
      <c r="H10" s="141">
        <f>IFERROR(IF(VLOOKUP($B10,Hoja2!$A$2:$F$6,4)=1,G10+7,IF(WEEKDAY(G10)=3,G10+2,G10+5)),"")</f>
        <v>44211</v>
      </c>
      <c r="I10" s="141">
        <f>IFERROR(IF(VLOOKUP($B10,Hoja2!$A$2:$F$6,4)=1,H10+7,IF(WEEKDAY(H10)=3,H10+2,H10+5)),"")</f>
        <v>44218</v>
      </c>
      <c r="J10" s="141">
        <f>IFERROR(IF(VLOOKUP($B10,Hoja2!$A$2:$F$6,4)=1,I10+7,IF(WEEKDAY(I10)=3,I10+2,I10+5)),"")</f>
        <v>44225</v>
      </c>
      <c r="K10" s="141"/>
      <c r="L10" s="141"/>
      <c r="M10" s="141"/>
      <c r="N10" s="141"/>
      <c r="O10" s="155">
        <v>18000</v>
      </c>
      <c r="R10" s="202" t="s">
        <v>189</v>
      </c>
      <c r="S10" s="164">
        <f t="shared" si="2"/>
        <v>0</v>
      </c>
    </row>
    <row r="11" spans="1:19" x14ac:dyDescent="0.35">
      <c r="A11" s="162" t="s">
        <v>196</v>
      </c>
      <c r="B11" s="139" t="s">
        <v>436</v>
      </c>
      <c r="C11" s="138" t="s">
        <v>42</v>
      </c>
      <c r="D11" s="138" t="s">
        <v>529</v>
      </c>
      <c r="E11" s="148">
        <f t="shared" si="3"/>
        <v>44202</v>
      </c>
      <c r="F11" s="148">
        <f t="shared" si="0"/>
        <v>44223</v>
      </c>
      <c r="G11" s="141">
        <f t="shared" si="6"/>
        <v>44202</v>
      </c>
      <c r="H11" s="141">
        <f>IFERROR(IF(VLOOKUP($B11,Hoja2!$A$2:$F$6,4)=1,G11+7,IF(WEEKDAY(G11)=3,G11+2,G11+5)),"")</f>
        <v>44209</v>
      </c>
      <c r="I11" s="141">
        <f>IFERROR(IF(VLOOKUP($B11,Hoja2!$A$2:$F$6,4)=1,H11+7,IF(WEEKDAY(H11)=3,H11+2,H11+5)),"")</f>
        <v>44216</v>
      </c>
      <c r="J11" s="141">
        <f>IFERROR(IF(VLOOKUP($B11,Hoja2!$A$2:$F$6,4)=1,I11+7,IF(WEEKDAY(I11)=3,I11+2,I11+5)),"")</f>
        <v>44223</v>
      </c>
      <c r="K11" s="141"/>
      <c r="L11" s="141"/>
      <c r="M11" s="141"/>
      <c r="N11" s="141"/>
      <c r="O11" s="155">
        <v>18000</v>
      </c>
      <c r="R11" s="202" t="s">
        <v>190</v>
      </c>
      <c r="S11" s="164">
        <f t="shared" si="2"/>
        <v>0</v>
      </c>
    </row>
    <row r="12" spans="1:19" x14ac:dyDescent="0.35">
      <c r="A12" s="162" t="s">
        <v>464</v>
      </c>
      <c r="B12" s="139" t="s">
        <v>436</v>
      </c>
      <c r="C12" s="138" t="s">
        <v>42</v>
      </c>
      <c r="D12" s="138" t="s">
        <v>529</v>
      </c>
      <c r="E12" s="148">
        <f t="shared" si="3"/>
        <v>44202</v>
      </c>
      <c r="F12" s="148">
        <f t="shared" si="0"/>
        <v>44223</v>
      </c>
      <c r="G12" s="141">
        <f t="shared" ref="G12:G14" si="7">IF(O12=0,"",E12)</f>
        <v>44202</v>
      </c>
      <c r="H12" s="141">
        <f>IFERROR(IF(VLOOKUP($B12,Hoja2!$A$2:$F$6,4)=1,G12+7,IF(WEEKDAY(G12)=3,G12+2,G12+5)),"")</f>
        <v>44209</v>
      </c>
      <c r="I12" s="141">
        <f>IFERROR(IF(VLOOKUP($B12,Hoja2!$A$2:$F$6,4)=1,H12+7,IF(WEEKDAY(H12)=3,H12+2,H12+5)),"")</f>
        <v>44216</v>
      </c>
      <c r="J12" s="141">
        <f>IFERROR(IF(VLOOKUP($B12,Hoja2!$A$2:$F$6,4)=1,I12+7,IF(WEEKDAY(I12)=3,I12+2,I12+5)),"")</f>
        <v>44223</v>
      </c>
      <c r="K12" s="141"/>
      <c r="L12" s="141"/>
      <c r="M12" s="141"/>
      <c r="N12" s="141"/>
      <c r="O12" s="155">
        <v>18000</v>
      </c>
      <c r="R12" s="202" t="s">
        <v>438</v>
      </c>
      <c r="S12" s="164">
        <f t="shared" si="2"/>
        <v>0</v>
      </c>
    </row>
    <row r="13" spans="1:19" x14ac:dyDescent="0.35">
      <c r="A13" s="162" t="s">
        <v>465</v>
      </c>
      <c r="B13" s="139" t="s">
        <v>436</v>
      </c>
      <c r="C13" s="138" t="s">
        <v>42</v>
      </c>
      <c r="D13" s="138" t="s">
        <v>529</v>
      </c>
      <c r="E13" s="148">
        <f t="shared" si="3"/>
        <v>44202</v>
      </c>
      <c r="F13" s="148">
        <f t="shared" si="0"/>
        <v>44223</v>
      </c>
      <c r="G13" s="141">
        <f t="shared" si="7"/>
        <v>44202</v>
      </c>
      <c r="H13" s="141">
        <f>IFERROR(IF(VLOOKUP($B13,Hoja2!$A$2:$F$6,4)=1,G13+7,IF(WEEKDAY(G13)=3,G13+2,G13+5)),"")</f>
        <v>44209</v>
      </c>
      <c r="I13" s="141">
        <f>IFERROR(IF(VLOOKUP($B13,Hoja2!$A$2:$F$6,4)=1,H13+7,IF(WEEKDAY(H13)=3,H13+2,H13+5)),"")</f>
        <v>44216</v>
      </c>
      <c r="J13" s="141">
        <f>IFERROR(IF(VLOOKUP($B13,Hoja2!$A$2:$F$6,4)=1,I13+7,IF(WEEKDAY(I13)=3,I13+2,I13+5)),"")</f>
        <v>44223</v>
      </c>
      <c r="K13" s="141"/>
      <c r="L13" s="141"/>
      <c r="M13" s="141"/>
      <c r="N13" s="141"/>
      <c r="O13" s="155">
        <v>18000</v>
      </c>
      <c r="P13" s="226"/>
      <c r="R13" s="203" t="s">
        <v>439</v>
      </c>
      <c r="S13" s="165">
        <f t="shared" si="2"/>
        <v>0</v>
      </c>
    </row>
    <row r="14" spans="1:19" x14ac:dyDescent="0.35">
      <c r="A14" s="162" t="s">
        <v>666</v>
      </c>
      <c r="B14" s="139" t="s">
        <v>436</v>
      </c>
      <c r="C14" s="138" t="s">
        <v>42</v>
      </c>
      <c r="D14" s="138" t="s">
        <v>530</v>
      </c>
      <c r="E14" s="148">
        <f t="shared" si="3"/>
        <v>44204</v>
      </c>
      <c r="F14" s="148">
        <f t="shared" si="0"/>
        <v>44225</v>
      </c>
      <c r="G14" s="141">
        <f t="shared" si="7"/>
        <v>44204</v>
      </c>
      <c r="H14" s="141">
        <f>IFERROR(IF(VLOOKUP($B14,Hoja2!$A$2:$F$6,4)=1,G14+7,IF(WEEKDAY(G14)=3,G14+2,G14+5)),"")</f>
        <v>44211</v>
      </c>
      <c r="I14" s="141">
        <f>IFERROR(IF(VLOOKUP($B14,Hoja2!$A$2:$F$6,4)=1,H14+7,IF(WEEKDAY(H14)=3,H14+2,H14+5)),"")</f>
        <v>44218</v>
      </c>
      <c r="J14" s="141">
        <f>IFERROR(IF(VLOOKUP($B14,Hoja2!$A$2:$F$6,4)=1,I14+7,IF(WEEKDAY(I14)=3,I14+2,I14+5)),"")</f>
        <v>44225</v>
      </c>
      <c r="K14" s="141"/>
      <c r="L14" s="141"/>
      <c r="M14" s="141"/>
      <c r="N14" s="141"/>
      <c r="O14" s="155">
        <v>18000</v>
      </c>
      <c r="S14" s="2"/>
    </row>
    <row r="15" spans="1:19" x14ac:dyDescent="0.35">
      <c r="A15" s="162" t="s">
        <v>234</v>
      </c>
      <c r="B15" s="139" t="s">
        <v>436</v>
      </c>
      <c r="C15" s="138" t="s">
        <v>42</v>
      </c>
      <c r="D15" s="138" t="s">
        <v>530</v>
      </c>
      <c r="E15" s="148">
        <f t="shared" si="3"/>
        <v>44204</v>
      </c>
      <c r="F15" s="148">
        <f t="shared" si="0"/>
        <v>44225</v>
      </c>
      <c r="G15" s="141">
        <f t="shared" ref="G15:G17" si="8">IF(O15=0,"",E15)</f>
        <v>44204</v>
      </c>
      <c r="H15" s="141">
        <f>IFERROR(IF(VLOOKUP($B15,Hoja2!$A$2:$F$6,4)=1,G15+7,IF(WEEKDAY(G15)=3,G15+2,G15+5)),"")</f>
        <v>44211</v>
      </c>
      <c r="I15" s="141">
        <f>IFERROR(IF(VLOOKUP($B15,Hoja2!$A$2:$F$6,4)=1,H15+7,IF(WEEKDAY(H15)=3,H15+2,H15+5)),"")</f>
        <v>44218</v>
      </c>
      <c r="J15" s="141">
        <f>IFERROR(IF(VLOOKUP($B15,Hoja2!$A$2:$F$6,4)=1,I15+7,IF(WEEKDAY(I15)=3,I15+2,I15+5)),"")</f>
        <v>44225</v>
      </c>
      <c r="K15" s="141"/>
      <c r="L15" s="141"/>
      <c r="M15" s="141"/>
      <c r="N15" s="141"/>
      <c r="O15" s="155">
        <v>18000</v>
      </c>
      <c r="S15" s="2"/>
    </row>
    <row r="16" spans="1:19" x14ac:dyDescent="0.35">
      <c r="A16" s="162" t="s">
        <v>486</v>
      </c>
      <c r="B16" s="139" t="s">
        <v>436</v>
      </c>
      <c r="C16" s="138" t="s">
        <v>42</v>
      </c>
      <c r="D16" s="138" t="s">
        <v>529</v>
      </c>
      <c r="E16" s="148">
        <f t="shared" si="3"/>
        <v>44202</v>
      </c>
      <c r="F16" s="148">
        <f t="shared" si="0"/>
        <v>44223</v>
      </c>
      <c r="G16" s="141">
        <f t="shared" si="8"/>
        <v>44202</v>
      </c>
      <c r="H16" s="141">
        <f>IFERROR(IF(VLOOKUP($B16,Hoja2!$A$2:$F$6,4)=1,G16+7,IF(WEEKDAY(G16)=3,G16+2,G16+5)),"")</f>
        <v>44209</v>
      </c>
      <c r="I16" s="141">
        <f>IFERROR(IF(VLOOKUP($B16,Hoja2!$A$2:$F$6,4)=1,H16+7,IF(WEEKDAY(H16)=3,H16+2,H16+5)),"")</f>
        <v>44216</v>
      </c>
      <c r="J16" s="141">
        <f>IFERROR(IF(VLOOKUP($B16,Hoja2!$A$2:$F$6,4)=1,I16+7,IF(WEEKDAY(I16)=3,I16+2,I16+5)),"")</f>
        <v>44223</v>
      </c>
      <c r="K16" s="141"/>
      <c r="L16" s="141"/>
      <c r="M16" s="141"/>
      <c r="N16" s="141"/>
      <c r="O16" s="155">
        <v>18000</v>
      </c>
      <c r="S16" s="2"/>
    </row>
    <row r="17" spans="1:19" x14ac:dyDescent="0.35">
      <c r="A17" s="162" t="s">
        <v>487</v>
      </c>
      <c r="B17" s="139" t="s">
        <v>436</v>
      </c>
      <c r="C17" s="138" t="s">
        <v>42</v>
      </c>
      <c r="D17" s="138" t="s">
        <v>530</v>
      </c>
      <c r="E17" s="148">
        <f t="shared" si="3"/>
        <v>44204</v>
      </c>
      <c r="F17" s="148">
        <f t="shared" si="0"/>
        <v>44225</v>
      </c>
      <c r="G17" s="141">
        <f t="shared" si="8"/>
        <v>44204</v>
      </c>
      <c r="H17" s="141">
        <f>IFERROR(IF(VLOOKUP($B17,Hoja2!$A$2:$F$6,4)=1,G17+7,IF(WEEKDAY(G17)=3,G17+2,G17+5)),"")</f>
        <v>44211</v>
      </c>
      <c r="I17" s="141">
        <f>IFERROR(IF(VLOOKUP($B17,Hoja2!$A$2:$F$6,4)=1,H17+7,IF(WEEKDAY(H17)=3,H17+2,H17+5)),"")</f>
        <v>44218</v>
      </c>
      <c r="J17" s="141">
        <f>IFERROR(IF(VLOOKUP($B17,Hoja2!$A$2:$F$6,4)=1,I17+7,IF(WEEKDAY(I17)=3,I17+2,I17+5)),"")</f>
        <v>44225</v>
      </c>
      <c r="K17" s="141"/>
      <c r="L17" s="141"/>
      <c r="M17" s="141"/>
      <c r="N17" s="141"/>
      <c r="O17" s="155">
        <v>18000</v>
      </c>
      <c r="S17" s="2"/>
    </row>
    <row r="18" spans="1:19" x14ac:dyDescent="0.35">
      <c r="A18" s="162" t="s">
        <v>488</v>
      </c>
      <c r="B18" s="139" t="s">
        <v>436</v>
      </c>
      <c r="C18" s="138" t="s">
        <v>42</v>
      </c>
      <c r="D18" s="138" t="s">
        <v>529</v>
      </c>
      <c r="E18" s="148">
        <f t="shared" si="3"/>
        <v>44202</v>
      </c>
      <c r="F18" s="148">
        <f t="shared" si="0"/>
        <v>44223</v>
      </c>
      <c r="G18" s="141">
        <f t="shared" ref="G18" si="9">IF(O18=0,"",E18)</f>
        <v>44202</v>
      </c>
      <c r="H18" s="141">
        <f>IFERROR(IF(VLOOKUP($B18,Hoja2!$A$2:$F$6,4)=1,G18+7,IF(WEEKDAY(G18)=3,G18+2,G18+5)),"")</f>
        <v>44209</v>
      </c>
      <c r="I18" s="141">
        <f>IFERROR(IF(VLOOKUP($B18,Hoja2!$A$2:$F$6,4)=1,H18+7,IF(WEEKDAY(H18)=3,H18+2,H18+5)),"")</f>
        <v>44216</v>
      </c>
      <c r="J18" s="141">
        <f>IFERROR(IF(VLOOKUP($B18,Hoja2!$A$2:$F$6,4)=1,I18+7,IF(WEEKDAY(I18)=3,I18+2,I18+5)),"")</f>
        <v>44223</v>
      </c>
      <c r="K18" s="141"/>
      <c r="L18" s="141"/>
      <c r="M18" s="141"/>
      <c r="N18" s="141"/>
      <c r="O18" s="155">
        <v>18000</v>
      </c>
      <c r="S18" s="2"/>
    </row>
    <row r="19" spans="1:19" x14ac:dyDescent="0.35">
      <c r="A19" s="162" t="s">
        <v>31</v>
      </c>
      <c r="B19" s="139" t="s">
        <v>436</v>
      </c>
      <c r="C19" s="138" t="s">
        <v>42</v>
      </c>
      <c r="D19" s="138" t="s">
        <v>530</v>
      </c>
      <c r="E19" s="148">
        <f t="shared" si="3"/>
        <v>44204</v>
      </c>
      <c r="F19" s="148">
        <f t="shared" ref="F19:F35" si="10">IF(MAX(G19:N19)=0,"",MAX(G19:N19))</f>
        <v>44225</v>
      </c>
      <c r="G19" s="141">
        <f t="shared" ref="G19:G35" si="11">IF(O19=0,"",E19)</f>
        <v>44204</v>
      </c>
      <c r="H19" s="141">
        <f>IFERROR(IF(VLOOKUP($B19,Hoja2!$A$2:$F$6,4)=1,G19+7,IF(WEEKDAY(G19)=3,G19+2,G19+5)),"")</f>
        <v>44211</v>
      </c>
      <c r="I19" s="141">
        <f>IFERROR(IF(VLOOKUP($B19,Hoja2!$A$2:$F$6,4)=1,H19+7,IF(WEEKDAY(H19)=3,H19+2,H19+5)),"")</f>
        <v>44218</v>
      </c>
      <c r="J19" s="141">
        <f>IFERROR(IF(VLOOKUP($B19,Hoja2!$A$2:$F$6,4)=1,I19+7,IF(WEEKDAY(I19)=3,I19+2,I19+5)),"")</f>
        <v>44225</v>
      </c>
      <c r="K19" s="141"/>
      <c r="L19" s="141"/>
      <c r="M19" s="141"/>
      <c r="N19" s="141"/>
      <c r="O19" s="155">
        <v>18000</v>
      </c>
      <c r="S19" s="2"/>
    </row>
    <row r="20" spans="1:19" x14ac:dyDescent="0.35">
      <c r="A20" s="162" t="s">
        <v>282</v>
      </c>
      <c r="B20" s="139" t="s">
        <v>436</v>
      </c>
      <c r="C20" s="138" t="s">
        <v>42</v>
      </c>
      <c r="D20" s="138" t="s">
        <v>529</v>
      </c>
      <c r="E20" s="148">
        <f t="shared" si="3"/>
        <v>44202</v>
      </c>
      <c r="F20" s="148">
        <f t="shared" si="10"/>
        <v>44223</v>
      </c>
      <c r="G20" s="141">
        <f t="shared" si="11"/>
        <v>44202</v>
      </c>
      <c r="H20" s="141">
        <f>IFERROR(IF(VLOOKUP($B20,Hoja2!$A$2:$F$6,4)=1,G20+7,IF(WEEKDAY(G20)=3,G20+2,G20+5)),"")</f>
        <v>44209</v>
      </c>
      <c r="I20" s="141">
        <f>IFERROR(IF(VLOOKUP($B20,Hoja2!$A$2:$F$6,4)=1,H20+7,IF(WEEKDAY(H20)=3,H20+2,H20+5)),"")</f>
        <v>44216</v>
      </c>
      <c r="J20" s="141">
        <f>IFERROR(IF(VLOOKUP($B20,Hoja2!$A$2:$F$6,4)=1,I20+7,IF(WEEKDAY(I20)=3,I20+2,I20+5)),"")</f>
        <v>44223</v>
      </c>
      <c r="K20" s="141"/>
      <c r="L20" s="141"/>
      <c r="M20" s="141"/>
      <c r="N20" s="141"/>
      <c r="O20" s="155">
        <v>18000</v>
      </c>
      <c r="S20" s="2"/>
    </row>
    <row r="21" spans="1:19" x14ac:dyDescent="0.35">
      <c r="A21" s="162" t="s">
        <v>222</v>
      </c>
      <c r="B21" s="139" t="s">
        <v>436</v>
      </c>
      <c r="C21" s="138" t="s">
        <v>42</v>
      </c>
      <c r="D21" s="138" t="s">
        <v>529</v>
      </c>
      <c r="E21" s="148">
        <f t="shared" si="3"/>
        <v>44202</v>
      </c>
      <c r="F21" s="148">
        <f t="shared" si="10"/>
        <v>44223</v>
      </c>
      <c r="G21" s="141">
        <f t="shared" si="11"/>
        <v>44202</v>
      </c>
      <c r="H21" s="141">
        <f>IFERROR(IF(VLOOKUP($B21,Hoja2!$A$2:$F$6,4)=1,G21+7,IF(WEEKDAY(G21)=3,G21+2,G21+5)),"")</f>
        <v>44209</v>
      </c>
      <c r="I21" s="141">
        <f>IFERROR(IF(VLOOKUP($B21,Hoja2!$A$2:$F$6,4)=1,H21+7,IF(WEEKDAY(H21)=3,H21+2,H21+5)),"")</f>
        <v>44216</v>
      </c>
      <c r="J21" s="141">
        <f>IFERROR(IF(VLOOKUP($B21,Hoja2!$A$2:$F$6,4)=1,I21+7,IF(WEEKDAY(I21)=3,I21+2,I21+5)),"")</f>
        <v>44223</v>
      </c>
      <c r="K21" s="141"/>
      <c r="L21" s="141"/>
      <c r="M21" s="141"/>
      <c r="N21" s="141"/>
      <c r="O21" s="155">
        <v>18000</v>
      </c>
      <c r="S21" s="2"/>
    </row>
    <row r="22" spans="1:19" x14ac:dyDescent="0.35">
      <c r="A22" s="162" t="s">
        <v>492</v>
      </c>
      <c r="B22" s="139" t="s">
        <v>436</v>
      </c>
      <c r="C22" s="138" t="s">
        <v>42</v>
      </c>
      <c r="D22" s="138" t="s">
        <v>530</v>
      </c>
      <c r="E22" s="148">
        <f t="shared" si="3"/>
        <v>44204</v>
      </c>
      <c r="F22" s="148">
        <f t="shared" si="10"/>
        <v>44225</v>
      </c>
      <c r="G22" s="141">
        <f t="shared" si="11"/>
        <v>44204</v>
      </c>
      <c r="H22" s="141">
        <f>IFERROR(IF(VLOOKUP($B22,Hoja2!$A$2:$F$6,4)=1,G22+7,IF(WEEKDAY(G22)=3,G22+2,G22+5)),"")</f>
        <v>44211</v>
      </c>
      <c r="I22" s="141">
        <f>IFERROR(IF(VLOOKUP($B22,Hoja2!$A$2:$F$6,4)=1,H22+7,IF(WEEKDAY(H22)=3,H22+2,H22+5)),"")</f>
        <v>44218</v>
      </c>
      <c r="J22" s="141">
        <f>IFERROR(IF(VLOOKUP($B22,Hoja2!$A$2:$F$6,4)=1,I22+7,IF(WEEKDAY(I22)=3,I22+2,I22+5)),"")</f>
        <v>44225</v>
      </c>
      <c r="K22" s="141"/>
      <c r="L22" s="141"/>
      <c r="M22" s="141"/>
      <c r="N22" s="141"/>
      <c r="O22" s="155">
        <v>18000</v>
      </c>
      <c r="S22" s="2"/>
    </row>
    <row r="23" spans="1:19" x14ac:dyDescent="0.35">
      <c r="A23" s="162" t="s">
        <v>497</v>
      </c>
      <c r="B23" s="139" t="s">
        <v>436</v>
      </c>
      <c r="C23" s="138" t="s">
        <v>42</v>
      </c>
      <c r="D23" s="138" t="s">
        <v>529</v>
      </c>
      <c r="E23" s="148">
        <f t="shared" si="3"/>
        <v>44202</v>
      </c>
      <c r="F23" s="148">
        <f t="shared" si="10"/>
        <v>44223</v>
      </c>
      <c r="G23" s="141">
        <f t="shared" si="11"/>
        <v>44202</v>
      </c>
      <c r="H23" s="141">
        <f>IFERROR(IF(VLOOKUP($B23,Hoja2!$A$2:$F$6,4)=1,G23+7,IF(WEEKDAY(G23)=3,G23+2,G23+5)),"")</f>
        <v>44209</v>
      </c>
      <c r="I23" s="141">
        <f>IFERROR(IF(VLOOKUP($B23,Hoja2!$A$2:$F$6,4)=1,H23+7,IF(WEEKDAY(H23)=3,H23+2,H23+5)),"")</f>
        <v>44216</v>
      </c>
      <c r="J23" s="141">
        <f>IFERROR(IF(VLOOKUP($B23,Hoja2!$A$2:$F$6,4)=1,I23+7,IF(WEEKDAY(I23)=3,I23+2,I23+5)),"")</f>
        <v>44223</v>
      </c>
      <c r="K23" s="141"/>
      <c r="L23" s="141"/>
      <c r="M23" s="141"/>
      <c r="N23" s="141"/>
      <c r="O23" s="155">
        <v>18000</v>
      </c>
      <c r="S23" s="2"/>
    </row>
    <row r="24" spans="1:19" x14ac:dyDescent="0.35">
      <c r="A24" s="162" t="s">
        <v>501</v>
      </c>
      <c r="B24" s="139" t="s">
        <v>436</v>
      </c>
      <c r="C24" s="138" t="s">
        <v>42</v>
      </c>
      <c r="D24" s="138" t="s">
        <v>529</v>
      </c>
      <c r="E24" s="148">
        <f t="shared" si="3"/>
        <v>44202</v>
      </c>
      <c r="F24" s="148">
        <f t="shared" si="10"/>
        <v>44223</v>
      </c>
      <c r="G24" s="141">
        <f t="shared" si="11"/>
        <v>44202</v>
      </c>
      <c r="H24" s="141">
        <f>IFERROR(IF(VLOOKUP($B24,Hoja2!$A$2:$F$6,4)=1,G24+7,IF(WEEKDAY(G24)=3,G24+2,G24+5)),"")</f>
        <v>44209</v>
      </c>
      <c r="I24" s="141">
        <f>IFERROR(IF(VLOOKUP($B24,Hoja2!$A$2:$F$6,4)=1,H24+7,IF(WEEKDAY(H24)=3,H24+2,H24+5)),"")</f>
        <v>44216</v>
      </c>
      <c r="J24" s="141">
        <f>IFERROR(IF(VLOOKUP($B24,Hoja2!$A$2:$F$6,4)=1,I24+7,IF(WEEKDAY(I24)=3,I24+2,I24+5)),"")</f>
        <v>44223</v>
      </c>
      <c r="K24" s="141"/>
      <c r="L24" s="141"/>
      <c r="M24" s="141"/>
      <c r="N24" s="141"/>
      <c r="O24" s="155">
        <v>18000</v>
      </c>
      <c r="S24" s="2"/>
    </row>
    <row r="25" spans="1:19" x14ac:dyDescent="0.35">
      <c r="A25" s="162" t="s">
        <v>68</v>
      </c>
      <c r="B25" s="139" t="s">
        <v>436</v>
      </c>
      <c r="C25" s="138" t="s">
        <v>42</v>
      </c>
      <c r="D25" s="138" t="s">
        <v>529</v>
      </c>
      <c r="E25" s="148">
        <f t="shared" si="3"/>
        <v>44202</v>
      </c>
      <c r="F25" s="148">
        <f t="shared" si="10"/>
        <v>44223</v>
      </c>
      <c r="G25" s="141">
        <f t="shared" si="11"/>
        <v>44202</v>
      </c>
      <c r="H25" s="141">
        <f>IFERROR(IF(VLOOKUP($B25,Hoja2!$A$2:$F$6,4)=1,G25+7,IF(WEEKDAY(G25)=3,G25+2,G25+5)),"")</f>
        <v>44209</v>
      </c>
      <c r="I25" s="141">
        <f>IFERROR(IF(VLOOKUP($B25,Hoja2!$A$2:$F$6,4)=1,H25+7,IF(WEEKDAY(H25)=3,H25+2,H25+5)),"")</f>
        <v>44216</v>
      </c>
      <c r="J25" s="141">
        <f>IFERROR(IF(VLOOKUP($B25,Hoja2!$A$2:$F$6,4)=1,I25+7,IF(WEEKDAY(I25)=3,I25+2,I25+5)),"")</f>
        <v>44223</v>
      </c>
      <c r="K25" s="141"/>
      <c r="L25" s="141"/>
      <c r="M25" s="141"/>
      <c r="N25" s="141"/>
      <c r="O25" s="155">
        <v>18000</v>
      </c>
      <c r="S25" s="2"/>
    </row>
    <row r="26" spans="1:19" x14ac:dyDescent="0.35">
      <c r="A26" s="162" t="s">
        <v>70</v>
      </c>
      <c r="B26" s="139" t="s">
        <v>436</v>
      </c>
      <c r="C26" s="138" t="s">
        <v>42</v>
      </c>
      <c r="D26" s="138" t="s">
        <v>529</v>
      </c>
      <c r="E26" s="148">
        <f t="shared" si="3"/>
        <v>44202</v>
      </c>
      <c r="F26" s="148">
        <f t="shared" si="10"/>
        <v>44223</v>
      </c>
      <c r="G26" s="141">
        <f t="shared" si="11"/>
        <v>44202</v>
      </c>
      <c r="H26" s="141">
        <f>IFERROR(IF(VLOOKUP($B26,Hoja2!$A$2:$F$6,4)=1,G26+7,IF(WEEKDAY(G26)=3,G26+2,G26+5)),"")</f>
        <v>44209</v>
      </c>
      <c r="I26" s="141">
        <f>IFERROR(IF(VLOOKUP($B26,Hoja2!$A$2:$F$6,4)=1,H26+7,IF(WEEKDAY(H26)=3,H26+2,H26+5)),"")</f>
        <v>44216</v>
      </c>
      <c r="J26" s="141">
        <f>IFERROR(IF(VLOOKUP($B26,Hoja2!$A$2:$F$6,4)=1,I26+7,IF(WEEKDAY(I26)=3,I26+2,I26+5)),"")</f>
        <v>44223</v>
      </c>
      <c r="K26" s="141"/>
      <c r="L26" s="141"/>
      <c r="M26" s="141"/>
      <c r="N26" s="141"/>
      <c r="O26" s="155">
        <v>18000</v>
      </c>
      <c r="S26" s="2"/>
    </row>
    <row r="27" spans="1:19" x14ac:dyDescent="0.35">
      <c r="A27" s="162" t="s">
        <v>314</v>
      </c>
      <c r="B27" s="139" t="s">
        <v>436</v>
      </c>
      <c r="C27" s="138" t="s">
        <v>42</v>
      </c>
      <c r="D27" s="138" t="s">
        <v>532</v>
      </c>
      <c r="E27" s="148">
        <f t="shared" si="3"/>
        <v>44202</v>
      </c>
      <c r="F27" s="148">
        <f t="shared" si="10"/>
        <v>44223</v>
      </c>
      <c r="G27" s="141">
        <f t="shared" si="11"/>
        <v>44202</v>
      </c>
      <c r="H27" s="141">
        <f>IFERROR(IF(VLOOKUP($B27,Hoja2!$A$2:$F$6,4)=1,G27+7,IF(WEEKDAY(G27)=3,G27+2,G27+5)),"")</f>
        <v>44209</v>
      </c>
      <c r="I27" s="141">
        <f>IFERROR(IF(VLOOKUP($B27,Hoja2!$A$2:$F$6,4)=1,H27+7,IF(WEEKDAY(H27)=3,H27+2,H27+5)),"")</f>
        <v>44216</v>
      </c>
      <c r="J27" s="141">
        <f>IFERROR(IF(VLOOKUP($B27,Hoja2!$A$2:$F$6,4)=1,I27+7,IF(WEEKDAY(I27)=3,I27+2,I27+5)),"")</f>
        <v>44223</v>
      </c>
      <c r="K27" s="141"/>
      <c r="L27" s="141"/>
      <c r="M27" s="141"/>
      <c r="N27" s="141"/>
      <c r="O27" s="155">
        <v>25000</v>
      </c>
      <c r="S27" s="2"/>
    </row>
    <row r="28" spans="1:19" x14ac:dyDescent="0.35">
      <c r="A28" s="162" t="s">
        <v>67</v>
      </c>
      <c r="B28" s="139" t="s">
        <v>436</v>
      </c>
      <c r="C28" s="138" t="s">
        <v>42</v>
      </c>
      <c r="D28" s="138" t="s">
        <v>530</v>
      </c>
      <c r="E28" s="148">
        <f t="shared" si="3"/>
        <v>44204</v>
      </c>
      <c r="F28" s="148">
        <f t="shared" si="10"/>
        <v>44225</v>
      </c>
      <c r="G28" s="141">
        <f t="shared" si="11"/>
        <v>44204</v>
      </c>
      <c r="H28" s="141">
        <f>IFERROR(IF(VLOOKUP($B28,Hoja2!$A$2:$F$6,4)=1,G28+7,IF(WEEKDAY(G28)=3,G28+2,G28+5)),"")</f>
        <v>44211</v>
      </c>
      <c r="I28" s="141">
        <f>IFERROR(IF(VLOOKUP($B28,Hoja2!$A$2:$F$6,4)=1,H28+7,IF(WEEKDAY(H28)=3,H28+2,H28+5)),"")</f>
        <v>44218</v>
      </c>
      <c r="J28" s="141">
        <f>IFERROR(IF(VLOOKUP($B28,Hoja2!$A$2:$F$6,4)=1,I28+7,IF(WEEKDAY(I28)=3,I28+2,I28+5)),"")</f>
        <v>44225</v>
      </c>
      <c r="K28" s="141"/>
      <c r="L28" s="141"/>
      <c r="M28" s="141"/>
      <c r="N28" s="141"/>
      <c r="O28" s="155">
        <v>18000</v>
      </c>
      <c r="S28" s="2"/>
    </row>
    <row r="29" spans="1:19" x14ac:dyDescent="0.35">
      <c r="A29" s="162" t="s">
        <v>433</v>
      </c>
      <c r="B29" s="139" t="s">
        <v>436</v>
      </c>
      <c r="C29" s="138" t="s">
        <v>42</v>
      </c>
      <c r="D29" s="138" t="s">
        <v>530</v>
      </c>
      <c r="E29" s="148">
        <f t="shared" si="3"/>
        <v>44204</v>
      </c>
      <c r="F29" s="148">
        <f t="shared" si="10"/>
        <v>44225</v>
      </c>
      <c r="G29" s="141">
        <f t="shared" si="11"/>
        <v>44204</v>
      </c>
      <c r="H29" s="141">
        <f>IFERROR(IF(VLOOKUP($B29,Hoja2!$A$2:$F$6,4)=1,G29+7,IF(WEEKDAY(G29)=3,G29+2,G29+5)),"")</f>
        <v>44211</v>
      </c>
      <c r="I29" s="141">
        <f>IFERROR(IF(VLOOKUP($B29,Hoja2!$A$2:$F$6,4)=1,H29+7,IF(WEEKDAY(H29)=3,H29+2,H29+5)),"")</f>
        <v>44218</v>
      </c>
      <c r="J29" s="141">
        <f>IFERROR(IF(VLOOKUP($B29,Hoja2!$A$2:$F$6,4)=1,I29+7,IF(WEEKDAY(I29)=3,I29+2,I29+5)),"")</f>
        <v>44225</v>
      </c>
      <c r="K29" s="141"/>
      <c r="L29" s="141"/>
      <c r="M29" s="141"/>
      <c r="N29" s="141"/>
      <c r="O29" s="155">
        <v>18000</v>
      </c>
      <c r="S29" s="2"/>
    </row>
    <row r="30" spans="1:19" x14ac:dyDescent="0.35">
      <c r="A30" s="162" t="s">
        <v>218</v>
      </c>
      <c r="B30" s="139" t="s">
        <v>436</v>
      </c>
      <c r="C30" s="138" t="s">
        <v>42</v>
      </c>
      <c r="D30" s="138" t="s">
        <v>530</v>
      </c>
      <c r="E30" s="148">
        <f t="shared" si="3"/>
        <v>44204</v>
      </c>
      <c r="F30" s="148">
        <f t="shared" si="10"/>
        <v>44225</v>
      </c>
      <c r="G30" s="141">
        <f t="shared" si="11"/>
        <v>44204</v>
      </c>
      <c r="H30" s="141">
        <f>IFERROR(IF(VLOOKUP($B30,Hoja2!$A$2:$F$6,4)=1,G30+7,IF(WEEKDAY(G30)=3,G30+2,G30+5)),"")</f>
        <v>44211</v>
      </c>
      <c r="I30" s="141">
        <f>IFERROR(IF(VLOOKUP($B30,Hoja2!$A$2:$F$6,4)=1,H30+7,IF(WEEKDAY(H30)=3,H30+2,H30+5)),"")</f>
        <v>44218</v>
      </c>
      <c r="J30" s="141">
        <f>IFERROR(IF(VLOOKUP($B30,Hoja2!$A$2:$F$6,4)=1,I30+7,IF(WEEKDAY(I30)=3,I30+2,I30+5)),"")</f>
        <v>44225</v>
      </c>
      <c r="K30" s="141"/>
      <c r="L30" s="141"/>
      <c r="M30" s="141"/>
      <c r="N30" s="141"/>
      <c r="O30" s="155">
        <v>18000</v>
      </c>
      <c r="S30" s="2"/>
    </row>
    <row r="31" spans="1:19" x14ac:dyDescent="0.35">
      <c r="A31" s="162" t="s">
        <v>331</v>
      </c>
      <c r="B31" s="139" t="s">
        <v>436</v>
      </c>
      <c r="C31" s="138" t="s">
        <v>42</v>
      </c>
      <c r="D31" s="138" t="s">
        <v>532</v>
      </c>
      <c r="E31" s="148">
        <f t="shared" si="3"/>
        <v>44202</v>
      </c>
      <c r="F31" s="148">
        <f t="shared" si="10"/>
        <v>44223</v>
      </c>
      <c r="G31" s="141">
        <f t="shared" si="11"/>
        <v>44202</v>
      </c>
      <c r="H31" s="141">
        <f>IFERROR(IF(VLOOKUP($B31,Hoja2!$A$2:$F$6,4)=1,G31+7,IF(WEEKDAY(G31)=3,G31+2,G31+5)),"")</f>
        <v>44209</v>
      </c>
      <c r="I31" s="141">
        <f>IFERROR(IF(VLOOKUP($B31,Hoja2!$A$2:$F$6,4)=1,H31+7,IF(WEEKDAY(H31)=3,H31+2,H31+5)),"")</f>
        <v>44216</v>
      </c>
      <c r="J31" s="141">
        <f>IFERROR(IF(VLOOKUP($B31,Hoja2!$A$2:$F$6,4)=1,I31+7,IF(WEEKDAY(I31)=3,I31+2,I31+5)),"")</f>
        <v>44223</v>
      </c>
      <c r="K31" s="141"/>
      <c r="L31" s="141"/>
      <c r="M31" s="141"/>
      <c r="N31" s="141"/>
      <c r="O31" s="155">
        <v>25000</v>
      </c>
      <c r="S31" s="2"/>
    </row>
    <row r="32" spans="1:19" x14ac:dyDescent="0.35">
      <c r="A32" s="162" t="s">
        <v>55</v>
      </c>
      <c r="B32" s="139" t="s">
        <v>436</v>
      </c>
      <c r="C32" s="138" t="s">
        <v>42</v>
      </c>
      <c r="D32" s="138" t="s">
        <v>530</v>
      </c>
      <c r="E32" s="148">
        <f t="shared" si="3"/>
        <v>44204</v>
      </c>
      <c r="F32" s="148">
        <f t="shared" si="10"/>
        <v>44225</v>
      </c>
      <c r="G32" s="141">
        <f t="shared" si="11"/>
        <v>44204</v>
      </c>
      <c r="H32" s="141">
        <f>IFERROR(IF(VLOOKUP($B32,Hoja2!$A$2:$F$6,4)=1,G32+7,IF(WEEKDAY(G32)=3,G32+2,G32+5)),"")</f>
        <v>44211</v>
      </c>
      <c r="I32" s="141">
        <f>IFERROR(IF(VLOOKUP($B32,Hoja2!$A$2:$F$6,4)=1,H32+7,IF(WEEKDAY(H32)=3,H32+2,H32+5)),"")</f>
        <v>44218</v>
      </c>
      <c r="J32" s="141">
        <f>IFERROR(IF(VLOOKUP($B32,Hoja2!$A$2:$F$6,4)=1,I32+7,IF(WEEKDAY(I32)=3,I32+2,I32+5)),"")</f>
        <v>44225</v>
      </c>
      <c r="K32" s="141"/>
      <c r="L32" s="141"/>
      <c r="M32" s="141"/>
      <c r="N32" s="141"/>
      <c r="O32" s="155">
        <v>18000</v>
      </c>
      <c r="S32" s="2"/>
    </row>
    <row r="33" spans="1:19" x14ac:dyDescent="0.35">
      <c r="A33" s="162" t="s">
        <v>401</v>
      </c>
      <c r="B33" s="139" t="s">
        <v>436</v>
      </c>
      <c r="C33" s="138" t="s">
        <v>42</v>
      </c>
      <c r="D33" s="138" t="s">
        <v>532</v>
      </c>
      <c r="E33" s="148">
        <f t="shared" si="3"/>
        <v>44202</v>
      </c>
      <c r="F33" s="148">
        <f t="shared" si="10"/>
        <v>44223</v>
      </c>
      <c r="G33" s="141">
        <f t="shared" si="11"/>
        <v>44202</v>
      </c>
      <c r="H33" s="141">
        <f>IFERROR(IF(VLOOKUP($B33,Hoja2!$A$2:$F$6,4)=1,G33+7,IF(WEEKDAY(G33)=3,G33+2,G33+5)),"")</f>
        <v>44209</v>
      </c>
      <c r="I33" s="141">
        <f>IFERROR(IF(VLOOKUP($B33,Hoja2!$A$2:$F$6,4)=1,H33+7,IF(WEEKDAY(H33)=3,H33+2,H33+5)),"")</f>
        <v>44216</v>
      </c>
      <c r="J33" s="141">
        <f>IFERROR(IF(VLOOKUP($B33,Hoja2!$A$2:$F$6,4)=1,I33+7,IF(WEEKDAY(I33)=3,I33+2,I33+5)),"")</f>
        <v>44223</v>
      </c>
      <c r="K33" s="141"/>
      <c r="L33" s="141"/>
      <c r="M33" s="141"/>
      <c r="N33" s="141"/>
      <c r="O33" s="155">
        <v>25000</v>
      </c>
      <c r="S33" s="2"/>
    </row>
    <row r="34" spans="1:19" x14ac:dyDescent="0.35">
      <c r="A34" s="162" t="s">
        <v>376</v>
      </c>
      <c r="B34" s="139" t="s">
        <v>436</v>
      </c>
      <c r="C34" s="138" t="s">
        <v>42</v>
      </c>
      <c r="D34" s="138" t="s">
        <v>532</v>
      </c>
      <c r="E34" s="148">
        <f t="shared" si="3"/>
        <v>44202</v>
      </c>
      <c r="F34" s="148">
        <f t="shared" si="10"/>
        <v>44223</v>
      </c>
      <c r="G34" s="141">
        <f t="shared" si="11"/>
        <v>44202</v>
      </c>
      <c r="H34" s="141">
        <f>IFERROR(IF(VLOOKUP($B34,Hoja2!$A$2:$F$6,4)=1,G34+7,IF(WEEKDAY(G34)=3,G34+2,G34+5)),"")</f>
        <v>44209</v>
      </c>
      <c r="I34" s="141">
        <f>IFERROR(IF(VLOOKUP($B34,Hoja2!$A$2:$F$6,4)=1,H34+7,IF(WEEKDAY(H34)=3,H34+2,H34+5)),"")</f>
        <v>44216</v>
      </c>
      <c r="J34" s="141">
        <f>IFERROR(IF(VLOOKUP($B34,Hoja2!$A$2:$F$6,4)=1,I34+7,IF(WEEKDAY(I34)=3,I34+2,I34+5)),"")</f>
        <v>44223</v>
      </c>
      <c r="K34" s="141"/>
      <c r="L34" s="141"/>
      <c r="M34" s="141"/>
      <c r="N34" s="141"/>
      <c r="O34" s="155">
        <v>25000</v>
      </c>
      <c r="S34" s="2"/>
    </row>
    <row r="35" spans="1:19" x14ac:dyDescent="0.35">
      <c r="A35" s="162" t="s">
        <v>274</v>
      </c>
      <c r="B35" s="139" t="s">
        <v>436</v>
      </c>
      <c r="C35" s="138" t="s">
        <v>42</v>
      </c>
      <c r="D35" s="138" t="s">
        <v>532</v>
      </c>
      <c r="E35" s="148">
        <f t="shared" si="3"/>
        <v>44202</v>
      </c>
      <c r="F35" s="148">
        <f t="shared" si="10"/>
        <v>44223</v>
      </c>
      <c r="G35" s="141">
        <f t="shared" si="11"/>
        <v>44202</v>
      </c>
      <c r="H35" s="141">
        <f>IFERROR(IF(VLOOKUP($B35,Hoja2!$A$2:$F$6,4)=1,G35+7,IF(WEEKDAY(G35)=3,G35+2,G35+5)),"")</f>
        <v>44209</v>
      </c>
      <c r="I35" s="141">
        <f>IFERROR(IF(VLOOKUP($B35,Hoja2!$A$2:$F$6,4)=1,H35+7,IF(WEEKDAY(H35)=3,H35+2,H35+5)),"")</f>
        <v>44216</v>
      </c>
      <c r="J35" s="141">
        <f>IFERROR(IF(VLOOKUP($B35,Hoja2!$A$2:$F$6,4)=1,I35+7,IF(WEEKDAY(I35)=3,I35+2,I35+5)),"")</f>
        <v>44223</v>
      </c>
      <c r="K35" s="141"/>
      <c r="L35" s="141"/>
      <c r="M35" s="141"/>
      <c r="N35" s="141"/>
      <c r="O35" s="155">
        <v>25000</v>
      </c>
      <c r="S35" s="2"/>
    </row>
    <row r="36" spans="1:19" x14ac:dyDescent="0.35">
      <c r="A36" s="162" t="s">
        <v>525</v>
      </c>
      <c r="B36" s="139" t="s">
        <v>436</v>
      </c>
      <c r="C36" s="138" t="s">
        <v>42</v>
      </c>
      <c r="D36" s="138" t="s">
        <v>529</v>
      </c>
      <c r="E36" s="148">
        <f t="shared" si="3"/>
        <v>44202</v>
      </c>
      <c r="F36" s="148">
        <f t="shared" ref="F36" si="12">IF(MAX(G36:N36)=0,"",MAX(G36:N36))</f>
        <v>44223</v>
      </c>
      <c r="G36" s="141">
        <f t="shared" ref="G36" si="13">IF(O36=0,"",E36)</f>
        <v>44202</v>
      </c>
      <c r="H36" s="141">
        <f>IFERROR(IF(VLOOKUP($B36,Hoja2!$A$2:$F$6,4)=1,G36+7,IF(WEEKDAY(G36)=3,G36+2,G36+5)),"")</f>
        <v>44209</v>
      </c>
      <c r="I36" s="141">
        <f>IFERROR(IF(VLOOKUP($B36,Hoja2!$A$2:$F$6,4)=1,H36+7,IF(WEEKDAY(H36)=3,H36+2,H36+5)),"")</f>
        <v>44216</v>
      </c>
      <c r="J36" s="141">
        <f>IFERROR(IF(VLOOKUP($B36,Hoja2!$A$2:$F$6,4)=1,I36+7,IF(WEEKDAY(I36)=3,I36+2,I36+5)),"")</f>
        <v>44223</v>
      </c>
      <c r="K36" s="141"/>
      <c r="L36" s="141"/>
      <c r="M36" s="141"/>
      <c r="N36" s="141"/>
      <c r="O36" s="155">
        <v>18000</v>
      </c>
    </row>
    <row r="37" spans="1:19" x14ac:dyDescent="0.35">
      <c r="A37" s="162" t="s">
        <v>549</v>
      </c>
      <c r="B37" s="139" t="s">
        <v>436</v>
      </c>
      <c r="C37" s="138" t="s">
        <v>42</v>
      </c>
      <c r="D37" s="138" t="s">
        <v>529</v>
      </c>
      <c r="E37" s="148">
        <f t="shared" ref="E37" si="14">IF(D37="Vi",DATE(2021,1,8),DATE(2021,1,6))</f>
        <v>44202</v>
      </c>
      <c r="F37" s="148">
        <f t="shared" ref="F37" si="15">IF(MAX(G37:N37)=0,"",MAX(G37:N37))</f>
        <v>44223</v>
      </c>
      <c r="G37" s="141">
        <f t="shared" ref="G37" si="16">IF(O37=0,"",E37)</f>
        <v>44202</v>
      </c>
      <c r="H37" s="141">
        <f>IFERROR(IF(VLOOKUP($B37,Hoja2!$A$2:$F$6,4)=1,G37+7,IF(WEEKDAY(G37)=3,G37+2,G37+5)),"")</f>
        <v>44209</v>
      </c>
      <c r="I37" s="141">
        <f>IFERROR(IF(VLOOKUP($B37,Hoja2!$A$2:$F$6,4)=1,H37+7,IF(WEEKDAY(H37)=3,H37+2,H37+5)),"")</f>
        <v>44216</v>
      </c>
      <c r="J37" s="141">
        <f>IFERROR(IF(VLOOKUP($B37,Hoja2!$A$2:$F$6,4)=1,I37+7,IF(WEEKDAY(I37)=3,I37+2,I37+5)),"")</f>
        <v>44223</v>
      </c>
      <c r="K37" s="141"/>
      <c r="L37" s="141"/>
      <c r="M37" s="141"/>
      <c r="N37" s="141"/>
      <c r="O37" s="155">
        <v>18000</v>
      </c>
    </row>
    <row r="38" spans="1:19" x14ac:dyDescent="0.35">
      <c r="A38" s="162" t="s">
        <v>554</v>
      </c>
      <c r="B38" s="139" t="s">
        <v>436</v>
      </c>
      <c r="C38" s="138" t="s">
        <v>42</v>
      </c>
      <c r="D38" s="138" t="s">
        <v>529</v>
      </c>
      <c r="E38" s="148">
        <f t="shared" ref="E38:E41" si="17">IF(D38="Vi",DATE(2021,1,8),DATE(2021,1,6))</f>
        <v>44202</v>
      </c>
      <c r="F38" s="148">
        <f t="shared" ref="F38:F50" si="18">IF(MAX(G38:N38)=0,"",MAX(G38:N38))</f>
        <v>44223</v>
      </c>
      <c r="G38" s="141">
        <f t="shared" ref="G38:G50" si="19">IF(O38=0,"",E38)</f>
        <v>44202</v>
      </c>
      <c r="H38" s="141">
        <f>IFERROR(IF(VLOOKUP($B38,Hoja2!$A$2:$F$6,4)=1,G38+7,IF(WEEKDAY(G38)=3,G38+2,G38+5)),"")</f>
        <v>44209</v>
      </c>
      <c r="I38" s="141">
        <f>IFERROR(IF(VLOOKUP($B38,Hoja2!$A$2:$F$6,4)=1,H38+7,IF(WEEKDAY(H38)=3,H38+2,H38+5)),"")</f>
        <v>44216</v>
      </c>
      <c r="J38" s="141">
        <f>IFERROR(IF(VLOOKUP($B38,Hoja2!$A$2:$F$6,4)=1,I38+7,IF(WEEKDAY(I38)=3,I38+2,I38+5)),"")</f>
        <v>44223</v>
      </c>
      <c r="K38" s="141"/>
      <c r="L38" s="141"/>
      <c r="M38" s="141"/>
      <c r="N38" s="141"/>
      <c r="O38" s="155">
        <v>18000</v>
      </c>
    </row>
    <row r="39" spans="1:19" x14ac:dyDescent="0.35">
      <c r="A39" s="162" t="s">
        <v>71</v>
      </c>
      <c r="B39" s="139" t="s">
        <v>436</v>
      </c>
      <c r="C39" s="138" t="s">
        <v>42</v>
      </c>
      <c r="D39" s="138" t="s">
        <v>532</v>
      </c>
      <c r="E39" s="148">
        <f t="shared" si="17"/>
        <v>44202</v>
      </c>
      <c r="F39" s="148">
        <f t="shared" si="18"/>
        <v>44223</v>
      </c>
      <c r="G39" s="141">
        <f t="shared" si="19"/>
        <v>44202</v>
      </c>
      <c r="H39" s="141">
        <f>IFERROR(IF(VLOOKUP($B39,Hoja2!$A$2:$F$6,4)=1,G39+7,IF(WEEKDAY(G39)=3,G39+2,G39+5)),"")</f>
        <v>44209</v>
      </c>
      <c r="I39" s="141">
        <f>IFERROR(IF(VLOOKUP($B39,Hoja2!$A$2:$F$6,4)=1,H39+7,IF(WEEKDAY(H39)=3,H39+2,H39+5)),"")</f>
        <v>44216</v>
      </c>
      <c r="J39" s="141">
        <f>IFERROR(IF(VLOOKUP($B39,Hoja2!$A$2:$F$6,4)=1,I39+7,IF(WEEKDAY(I39)=3,I39+2,I39+5)),"")</f>
        <v>44223</v>
      </c>
      <c r="K39" s="141"/>
      <c r="L39" s="141"/>
      <c r="M39" s="141"/>
      <c r="N39" s="141"/>
      <c r="O39" s="155">
        <v>25000</v>
      </c>
    </row>
    <row r="40" spans="1:19" x14ac:dyDescent="0.35">
      <c r="A40" s="162" t="s">
        <v>633</v>
      </c>
      <c r="B40" s="139" t="s">
        <v>436</v>
      </c>
      <c r="C40" s="138" t="s">
        <v>42</v>
      </c>
      <c r="D40" s="138" t="s">
        <v>532</v>
      </c>
      <c r="E40" s="148">
        <f t="shared" si="17"/>
        <v>44202</v>
      </c>
      <c r="F40" s="148">
        <f t="shared" si="18"/>
        <v>44223</v>
      </c>
      <c r="G40" s="141">
        <f t="shared" si="19"/>
        <v>44202</v>
      </c>
      <c r="H40" s="141">
        <f>IFERROR(IF(VLOOKUP($B40,Hoja2!$A$2:$F$6,4)=1,G40+7,IF(WEEKDAY(G40)=3,G40+2,G40+5)),"")</f>
        <v>44209</v>
      </c>
      <c r="I40" s="141">
        <f>IFERROR(IF(VLOOKUP($B40,Hoja2!$A$2:$F$6,4)=1,H40+7,IF(WEEKDAY(H40)=3,H40+2,H40+5)),"")</f>
        <v>44216</v>
      </c>
      <c r="J40" s="141">
        <f>IFERROR(IF(VLOOKUP($B40,Hoja2!$A$2:$F$6,4)=1,I40+7,IF(WEEKDAY(I40)=3,I40+2,I40+5)),"")</f>
        <v>44223</v>
      </c>
      <c r="K40" s="141"/>
      <c r="L40" s="141"/>
      <c r="M40" s="141"/>
      <c r="N40" s="141"/>
      <c r="O40" s="155">
        <v>25000</v>
      </c>
    </row>
    <row r="41" spans="1:19" ht="15" thickBot="1" x14ac:dyDescent="0.4">
      <c r="A41" s="236" t="s">
        <v>651</v>
      </c>
      <c r="B41" s="237" t="s">
        <v>436</v>
      </c>
      <c r="C41" s="238" t="s">
        <v>42</v>
      </c>
      <c r="D41" s="238" t="s">
        <v>530</v>
      </c>
      <c r="E41" s="239">
        <f t="shared" si="17"/>
        <v>44204</v>
      </c>
      <c r="F41" s="239">
        <f t="shared" si="18"/>
        <v>44225</v>
      </c>
      <c r="G41" s="240">
        <f t="shared" si="19"/>
        <v>44204</v>
      </c>
      <c r="H41" s="240">
        <f>IFERROR(IF(VLOOKUP($B41,Hoja2!$A$2:$F$6,4)=1,G41+7,IF(WEEKDAY(G41)=3,G41+2,G41+5)),"")</f>
        <v>44211</v>
      </c>
      <c r="I41" s="240">
        <f>IFERROR(IF(VLOOKUP($B41,Hoja2!$A$2:$F$6,4)=1,H41+7,IF(WEEKDAY(H41)=3,H41+2,H41+5)),"")</f>
        <v>44218</v>
      </c>
      <c r="J41" s="240">
        <f>IFERROR(IF(VLOOKUP($B41,Hoja2!$A$2:$F$6,4)=1,I41+7,IF(WEEKDAY(I41)=3,I41+2,I41+5)),"")</f>
        <v>44225</v>
      </c>
      <c r="K41" s="240"/>
      <c r="L41" s="240"/>
      <c r="M41" s="240"/>
      <c r="N41" s="240"/>
      <c r="O41" s="241">
        <v>12500</v>
      </c>
    </row>
    <row r="42" spans="1:19" x14ac:dyDescent="0.35">
      <c r="A42" s="162" t="s">
        <v>444</v>
      </c>
      <c r="B42" s="139" t="s">
        <v>436</v>
      </c>
      <c r="C42" s="138" t="s">
        <v>47</v>
      </c>
      <c r="D42" s="138" t="s">
        <v>719</v>
      </c>
      <c r="E42" s="148">
        <v>44264</v>
      </c>
      <c r="F42" s="148"/>
      <c r="G42" s="141"/>
      <c r="H42" s="141"/>
      <c r="I42" s="141"/>
      <c r="J42" s="141"/>
      <c r="K42" s="141"/>
      <c r="L42" s="141"/>
      <c r="M42" s="141"/>
      <c r="N42" s="141"/>
      <c r="O42" s="155">
        <v>25000</v>
      </c>
    </row>
    <row r="43" spans="1:19" x14ac:dyDescent="0.35">
      <c r="A43" s="162" t="s">
        <v>445</v>
      </c>
      <c r="B43" s="139" t="s">
        <v>436</v>
      </c>
      <c r="C43" s="138" t="s">
        <v>47</v>
      </c>
      <c r="D43" s="138" t="s">
        <v>723</v>
      </c>
      <c r="E43" s="148">
        <v>44264</v>
      </c>
      <c r="F43" s="148">
        <f t="shared" si="18"/>
        <v>44285</v>
      </c>
      <c r="G43" s="141">
        <f t="shared" si="19"/>
        <v>44264</v>
      </c>
      <c r="H43" s="141">
        <f>IFERROR(IF(VLOOKUP($B43,Hoja2!$A$2:$F$6,4)=1,G43+7,IF(WEEKDAY(G43)=3,G43+2,G43+5)),"")</f>
        <v>44271</v>
      </c>
      <c r="I43" s="141">
        <f>IFERROR(IF(VLOOKUP($B43,Hoja2!$A$2:$F$6,4)=1,H43+7,IF(WEEKDAY(H43)=3,H43+2,H43+5)),"")</f>
        <v>44278</v>
      </c>
      <c r="J43" s="141">
        <f>IFERROR(IF(VLOOKUP($B43,Hoja2!$A$2:$F$6,4)=1,I43+7,IF(WEEKDAY(I43)=3,I43+2,I43+5)),"")</f>
        <v>44285</v>
      </c>
      <c r="K43" s="141"/>
      <c r="L43" s="141"/>
      <c r="M43" s="141"/>
      <c r="N43" s="141"/>
      <c r="O43" s="155">
        <v>18000</v>
      </c>
    </row>
    <row r="44" spans="1:19" x14ac:dyDescent="0.35">
      <c r="A44" s="162" t="s">
        <v>983</v>
      </c>
      <c r="B44" s="139" t="s">
        <v>436</v>
      </c>
      <c r="C44" s="138" t="s">
        <v>47</v>
      </c>
      <c r="D44" s="138" t="s">
        <v>719</v>
      </c>
      <c r="E44" s="148">
        <v>44264</v>
      </c>
      <c r="F44" s="148">
        <f t="shared" si="18"/>
        <v>44285</v>
      </c>
      <c r="G44" s="141">
        <f t="shared" si="19"/>
        <v>44264</v>
      </c>
      <c r="H44" s="141">
        <f>IFERROR(IF(VLOOKUP($B44,Hoja2!$A$2:$F$6,4)=1,G44+7,IF(WEEKDAY(G44)=3,G44+2,G44+5)),"")</f>
        <v>44271</v>
      </c>
      <c r="I44" s="141">
        <f>IFERROR(IF(VLOOKUP($B44,Hoja2!$A$2:$F$6,4)=1,H44+7,IF(WEEKDAY(H44)=3,H44+2,H44+5)),"")</f>
        <v>44278</v>
      </c>
      <c r="J44" s="141">
        <f>IFERROR(IF(VLOOKUP($B44,Hoja2!$A$2:$F$6,4)=1,I44+7,IF(WEEKDAY(I44)=3,I44+2,I44+5)),"")</f>
        <v>44285</v>
      </c>
      <c r="K44" s="141"/>
      <c r="L44" s="141"/>
      <c r="M44" s="141"/>
      <c r="N44" s="141"/>
      <c r="O44" s="155">
        <v>25000</v>
      </c>
    </row>
    <row r="45" spans="1:19" x14ac:dyDescent="0.35">
      <c r="A45" s="162" t="s">
        <v>142</v>
      </c>
      <c r="B45" s="139" t="s">
        <v>436</v>
      </c>
      <c r="C45" s="138" t="s">
        <v>47</v>
      </c>
      <c r="D45" s="138" t="s">
        <v>719</v>
      </c>
      <c r="E45" s="148">
        <v>44264</v>
      </c>
      <c r="F45" s="148">
        <f t="shared" si="18"/>
        <v>44285</v>
      </c>
      <c r="G45" s="141">
        <f t="shared" si="19"/>
        <v>44264</v>
      </c>
      <c r="H45" s="141">
        <f>IFERROR(IF(VLOOKUP($B45,Hoja2!$A$2:$F$6,4)=1,G45+7,IF(WEEKDAY(G45)=3,G45+2,G45+5)),"")</f>
        <v>44271</v>
      </c>
      <c r="I45" s="141">
        <f>IFERROR(IF(VLOOKUP($B45,Hoja2!$A$2:$F$6,4)=1,H45+7,IF(WEEKDAY(H45)=3,H45+2,H45+5)),"")</f>
        <v>44278</v>
      </c>
      <c r="J45" s="141">
        <f>IFERROR(IF(VLOOKUP($B45,Hoja2!$A$2:$F$6,4)=1,I45+7,IF(WEEKDAY(I45)=3,I45+2,I45+5)),"")</f>
        <v>44285</v>
      </c>
      <c r="K45" s="141"/>
      <c r="L45" s="141"/>
      <c r="M45" s="141"/>
      <c r="N45" s="141"/>
      <c r="O45" s="155">
        <v>25000</v>
      </c>
    </row>
    <row r="46" spans="1:19" x14ac:dyDescent="0.35">
      <c r="A46" s="162" t="s">
        <v>218</v>
      </c>
      <c r="B46" s="139" t="s">
        <v>436</v>
      </c>
      <c r="C46" s="138" t="s">
        <v>47</v>
      </c>
      <c r="D46" s="138" t="s">
        <v>719</v>
      </c>
      <c r="E46" s="148">
        <v>44264</v>
      </c>
      <c r="F46" s="148">
        <f t="shared" si="18"/>
        <v>44285</v>
      </c>
      <c r="G46" s="141">
        <f t="shared" si="19"/>
        <v>44264</v>
      </c>
      <c r="H46" s="141">
        <f>IFERROR(IF(VLOOKUP($B46,Hoja2!$A$2:$F$6,4)=1,G46+7,IF(WEEKDAY(G46)=3,G46+2,G46+5)),"")</f>
        <v>44271</v>
      </c>
      <c r="I46" s="141">
        <f>IFERROR(IF(VLOOKUP($B46,Hoja2!$A$2:$F$6,4)=1,H46+7,IF(WEEKDAY(H46)=3,H46+2,H46+5)),"")</f>
        <v>44278</v>
      </c>
      <c r="J46" s="141">
        <f>IFERROR(IF(VLOOKUP($B46,Hoja2!$A$2:$F$6,4)=1,I46+7,IF(WEEKDAY(I46)=3,I46+2,I46+5)),"")</f>
        <v>44285</v>
      </c>
      <c r="K46" s="141"/>
      <c r="L46" s="141"/>
      <c r="M46" s="141"/>
      <c r="N46" s="141"/>
      <c r="O46" s="155">
        <v>25000</v>
      </c>
    </row>
    <row r="47" spans="1:19" x14ac:dyDescent="0.35">
      <c r="A47" s="162" t="s">
        <v>554</v>
      </c>
      <c r="B47" s="139" t="s">
        <v>436</v>
      </c>
      <c r="C47" s="138" t="s">
        <v>47</v>
      </c>
      <c r="D47" s="138" t="s">
        <v>744</v>
      </c>
      <c r="E47" s="148">
        <v>44264</v>
      </c>
      <c r="F47" s="148">
        <f t="shared" si="18"/>
        <v>44285</v>
      </c>
      <c r="G47" s="141">
        <f t="shared" si="19"/>
        <v>44264</v>
      </c>
      <c r="H47" s="141">
        <f>IFERROR(IF(VLOOKUP($B47,Hoja2!$A$2:$F$6,4)=1,G47+7,IF(WEEKDAY(G47)=3,G47+2,G47+5)),"")</f>
        <v>44271</v>
      </c>
      <c r="I47" s="141">
        <f>IFERROR(IF(VLOOKUP($B47,Hoja2!$A$2:$F$6,4)=1,H47+7,IF(WEEKDAY(H47)=3,H47+2,H47+5)),"")</f>
        <v>44278</v>
      </c>
      <c r="J47" s="141">
        <f>IFERROR(IF(VLOOKUP($B47,Hoja2!$A$2:$F$6,4)=1,I47+7,IF(WEEKDAY(I47)=3,I47+2,I47+5)),"")</f>
        <v>44285</v>
      </c>
      <c r="K47" s="141"/>
      <c r="L47" s="141"/>
      <c r="M47" s="141"/>
      <c r="N47" s="141"/>
      <c r="O47" s="155">
        <v>18000</v>
      </c>
    </row>
    <row r="48" spans="1:19" x14ac:dyDescent="0.35">
      <c r="A48" s="162" t="s">
        <v>665</v>
      </c>
      <c r="B48" s="139" t="s">
        <v>436</v>
      </c>
      <c r="C48" s="138" t="s">
        <v>47</v>
      </c>
      <c r="D48" s="138" t="s">
        <v>719</v>
      </c>
      <c r="E48" s="148">
        <v>44264</v>
      </c>
      <c r="F48" s="148">
        <f t="shared" si="18"/>
        <v>44285</v>
      </c>
      <c r="G48" s="141">
        <f t="shared" si="19"/>
        <v>44264</v>
      </c>
      <c r="H48" s="141">
        <f>IFERROR(IF(VLOOKUP($B48,Hoja2!$A$2:$F$6,4)=1,G48+7,IF(WEEKDAY(G48)=3,G48+2,G48+5)),"")</f>
        <v>44271</v>
      </c>
      <c r="I48" s="141">
        <f>IFERROR(IF(VLOOKUP($B48,Hoja2!$A$2:$F$6,4)=1,H48+7,IF(WEEKDAY(H48)=3,H48+2,H48+5)),"")</f>
        <v>44278</v>
      </c>
      <c r="J48" s="141">
        <f>IFERROR(IF(VLOOKUP($B48,Hoja2!$A$2:$F$6,4)=1,I48+7,IF(WEEKDAY(I48)=3,I48+2,I48+5)),"")</f>
        <v>44285</v>
      </c>
      <c r="K48" s="141"/>
      <c r="L48" s="141"/>
      <c r="M48" s="141"/>
      <c r="N48" s="141"/>
      <c r="O48" s="155">
        <v>25000</v>
      </c>
    </row>
    <row r="49" spans="1:16" x14ac:dyDescent="0.35">
      <c r="A49" s="162" t="s">
        <v>984</v>
      </c>
      <c r="B49" s="139" t="s">
        <v>436</v>
      </c>
      <c r="C49" s="138" t="s">
        <v>47</v>
      </c>
      <c r="D49" s="138" t="s">
        <v>733</v>
      </c>
      <c r="E49" s="148">
        <v>44264</v>
      </c>
      <c r="F49" s="148">
        <f t="shared" si="18"/>
        <v>44285</v>
      </c>
      <c r="G49" s="141">
        <f t="shared" si="19"/>
        <v>44264</v>
      </c>
      <c r="H49" s="141">
        <f>IFERROR(IF(VLOOKUP($B49,Hoja2!$A$2:$F$6,4)=1,G49+7,IF(WEEKDAY(G49)=3,G49+2,G49+5)),"")</f>
        <v>44271</v>
      </c>
      <c r="I49" s="141">
        <f>IFERROR(IF(VLOOKUP($B49,Hoja2!$A$2:$F$6,4)=1,H49+7,IF(WEEKDAY(H49)=3,H49+2,H49+5)),"")</f>
        <v>44278</v>
      </c>
      <c r="J49" s="141">
        <f>IFERROR(IF(VLOOKUP($B49,Hoja2!$A$2:$F$6,4)=1,I49+7,IF(WEEKDAY(I49)=3,I49+2,I49+5)),"")</f>
        <v>44285</v>
      </c>
      <c r="K49" s="141"/>
      <c r="L49" s="141"/>
      <c r="M49" s="141"/>
      <c r="N49" s="141"/>
      <c r="O49" s="155">
        <v>18000</v>
      </c>
      <c r="P49" s="2" t="s">
        <v>925</v>
      </c>
    </row>
    <row r="50" spans="1:16" x14ac:dyDescent="0.35">
      <c r="A50" s="162" t="s">
        <v>314</v>
      </c>
      <c r="B50" s="139" t="s">
        <v>436</v>
      </c>
      <c r="C50" s="138" t="s">
        <v>47</v>
      </c>
      <c r="D50" s="138" t="s">
        <v>744</v>
      </c>
      <c r="E50" s="148">
        <v>44264</v>
      </c>
      <c r="F50" s="148">
        <f t="shared" si="18"/>
        <v>44285</v>
      </c>
      <c r="G50" s="141">
        <f t="shared" si="19"/>
        <v>44264</v>
      </c>
      <c r="H50" s="141">
        <f>IFERROR(IF(VLOOKUP($B50,Hoja2!$A$2:$F$6,4)=1,G50+7,IF(WEEKDAY(G50)=3,G50+2,G50+5)),"")</f>
        <v>44271</v>
      </c>
      <c r="I50" s="141">
        <f>IFERROR(IF(VLOOKUP($B50,Hoja2!$A$2:$F$6,4)=1,H50+7,IF(WEEKDAY(H50)=3,H50+2,H50+5)),"")</f>
        <v>44278</v>
      </c>
      <c r="J50" s="141">
        <f>IFERROR(IF(VLOOKUP($B50,Hoja2!$A$2:$F$6,4)=1,I50+7,IF(WEEKDAY(I50)=3,I50+2,I50+5)),"")</f>
        <v>44285</v>
      </c>
      <c r="K50" s="141"/>
      <c r="L50" s="141"/>
      <c r="M50" s="141"/>
      <c r="N50" s="141"/>
      <c r="O50" s="155">
        <v>18000</v>
      </c>
    </row>
    <row r="51" spans="1:16" x14ac:dyDescent="0.35">
      <c r="A51" s="162" t="s">
        <v>465</v>
      </c>
      <c r="B51" s="139" t="s">
        <v>436</v>
      </c>
      <c r="C51" s="138" t="s">
        <v>47</v>
      </c>
      <c r="D51" s="138" t="s">
        <v>733</v>
      </c>
      <c r="E51" s="148">
        <v>44264</v>
      </c>
      <c r="F51" s="148">
        <f t="shared" ref="F51:F58" si="20">IF(MAX(G51:N51)=0,"",MAX(G51:N51))</f>
        <v>44285</v>
      </c>
      <c r="G51" s="141">
        <f t="shared" ref="G51:G58" si="21">IF(O51=0,"",E51)</f>
        <v>44264</v>
      </c>
      <c r="H51" s="141">
        <f>IFERROR(IF(VLOOKUP($B51,Hoja2!$A$2:$F$6,4)=1,G51+7,IF(WEEKDAY(G51)=3,G51+2,G51+5)),"")</f>
        <v>44271</v>
      </c>
      <c r="I51" s="141">
        <f>IFERROR(IF(VLOOKUP($B51,Hoja2!$A$2:$F$6,4)=1,H51+7,IF(WEEKDAY(H51)=3,H51+2,H51+5)),"")</f>
        <v>44278</v>
      </c>
      <c r="J51" s="141">
        <f>IFERROR(IF(VLOOKUP($B51,Hoja2!$A$2:$F$6,4)=1,I51+7,IF(WEEKDAY(I51)=3,I51+2,I51+5)),"")</f>
        <v>44285</v>
      </c>
      <c r="K51" s="141"/>
      <c r="L51" s="141"/>
      <c r="M51" s="141"/>
      <c r="N51" s="141"/>
      <c r="O51" s="155">
        <v>18000</v>
      </c>
    </row>
    <row r="52" spans="1:16" x14ac:dyDescent="0.35">
      <c r="A52" s="162" t="s">
        <v>759</v>
      </c>
      <c r="B52" s="139" t="s">
        <v>436</v>
      </c>
      <c r="C52" s="138" t="s">
        <v>47</v>
      </c>
      <c r="D52" s="138" t="s">
        <v>747</v>
      </c>
      <c r="E52" s="148">
        <v>44264</v>
      </c>
      <c r="F52" s="148">
        <f t="shared" si="20"/>
        <v>44285</v>
      </c>
      <c r="G52" s="141">
        <f t="shared" si="21"/>
        <v>44264</v>
      </c>
      <c r="H52" s="141">
        <f>IFERROR(IF(VLOOKUP($B52,Hoja2!$A$2:$F$6,4)=1,G52+7,IF(WEEKDAY(G52)=3,G52+2,G52+5)),"")</f>
        <v>44271</v>
      </c>
      <c r="I52" s="141">
        <f>IFERROR(IF(VLOOKUP($B52,Hoja2!$A$2:$F$6,4)=1,H52+7,IF(WEEKDAY(H52)=3,H52+2,H52+5)),"")</f>
        <v>44278</v>
      </c>
      <c r="J52" s="141">
        <f>IFERROR(IF(VLOOKUP($B52,Hoja2!$A$2:$F$6,4)=1,I52+7,IF(WEEKDAY(I52)=3,I52+2,I52+5)),"")</f>
        <v>44285</v>
      </c>
      <c r="K52" s="141"/>
      <c r="L52" s="141"/>
      <c r="M52" s="141"/>
      <c r="N52" s="141"/>
      <c r="O52" s="155">
        <v>12500</v>
      </c>
    </row>
    <row r="53" spans="1:16" x14ac:dyDescent="0.35">
      <c r="A53" s="162" t="s">
        <v>31</v>
      </c>
      <c r="B53" s="139" t="s">
        <v>436</v>
      </c>
      <c r="C53" s="138" t="s">
        <v>47</v>
      </c>
      <c r="D53" s="138" t="s">
        <v>723</v>
      </c>
      <c r="E53" s="148">
        <v>44264</v>
      </c>
      <c r="F53" s="148">
        <f t="shared" si="20"/>
        <v>44285</v>
      </c>
      <c r="G53" s="141">
        <f t="shared" si="21"/>
        <v>44264</v>
      </c>
      <c r="H53" s="141">
        <f>IFERROR(IF(VLOOKUP($B53,Hoja2!$A$2:$F$6,4)=1,G53+7,IF(WEEKDAY(G53)=3,G53+2,G53+5)),"")</f>
        <v>44271</v>
      </c>
      <c r="I53" s="141">
        <f>IFERROR(IF(VLOOKUP($B53,Hoja2!$A$2:$F$6,4)=1,H53+7,IF(WEEKDAY(H53)=3,H53+2,H53+5)),"")</f>
        <v>44278</v>
      </c>
      <c r="J53" s="141">
        <f>IFERROR(IF(VLOOKUP($B53,Hoja2!$A$2:$F$6,4)=1,I53+7,IF(WEEKDAY(I53)=3,I53+2,I53+5)),"")</f>
        <v>44285</v>
      </c>
      <c r="K53" s="141"/>
      <c r="L53" s="141"/>
      <c r="M53" s="141"/>
      <c r="N53" s="141"/>
      <c r="O53" s="155">
        <v>18000</v>
      </c>
    </row>
    <row r="54" spans="1:16" x14ac:dyDescent="0.35">
      <c r="A54" s="162" t="s">
        <v>666</v>
      </c>
      <c r="B54" s="139" t="s">
        <v>436</v>
      </c>
      <c r="C54" s="138" t="s">
        <v>47</v>
      </c>
      <c r="D54" s="138" t="s">
        <v>733</v>
      </c>
      <c r="E54" s="148">
        <v>44264</v>
      </c>
      <c r="F54" s="148">
        <f t="shared" si="20"/>
        <v>44285</v>
      </c>
      <c r="G54" s="141">
        <f t="shared" si="21"/>
        <v>44264</v>
      </c>
      <c r="H54" s="141">
        <f>IFERROR(IF(VLOOKUP($B54,Hoja2!$A$2:$F$6,4)=1,G54+7,IF(WEEKDAY(G54)=3,G54+2,G54+5)),"")</f>
        <v>44271</v>
      </c>
      <c r="I54" s="141">
        <f>IFERROR(IF(VLOOKUP($B54,Hoja2!$A$2:$F$6,4)=1,H54+7,IF(WEEKDAY(H54)=3,H54+2,H54+5)),"")</f>
        <v>44278</v>
      </c>
      <c r="J54" s="141">
        <f>IFERROR(IF(VLOOKUP($B54,Hoja2!$A$2:$F$6,4)=1,I54+7,IF(WEEKDAY(I54)=3,I54+2,I54+5)),"")</f>
        <v>44285</v>
      </c>
      <c r="K54" s="141"/>
      <c r="L54" s="141"/>
      <c r="M54" s="141"/>
      <c r="N54" s="141"/>
      <c r="O54" s="155">
        <v>18000</v>
      </c>
    </row>
    <row r="55" spans="1:16" x14ac:dyDescent="0.35">
      <c r="A55" s="162" t="s">
        <v>401</v>
      </c>
      <c r="B55" s="139" t="s">
        <v>436</v>
      </c>
      <c r="C55" s="138" t="s">
        <v>47</v>
      </c>
      <c r="D55" s="138" t="s">
        <v>719</v>
      </c>
      <c r="E55" s="148">
        <v>44264</v>
      </c>
      <c r="F55" s="148">
        <f t="shared" si="20"/>
        <v>44285</v>
      </c>
      <c r="G55" s="141">
        <f t="shared" si="21"/>
        <v>44264</v>
      </c>
      <c r="H55" s="141">
        <f>IFERROR(IF(VLOOKUP($B55,Hoja2!$A$2:$F$6,4)=1,G55+7,IF(WEEKDAY(G55)=3,G55+2,G55+5)),"")</f>
        <v>44271</v>
      </c>
      <c r="I55" s="141">
        <f>IFERROR(IF(VLOOKUP($B55,Hoja2!$A$2:$F$6,4)=1,H55+7,IF(WEEKDAY(H55)=3,H55+2,H55+5)),"")</f>
        <v>44278</v>
      </c>
      <c r="J55" s="141">
        <f>IFERROR(IF(VLOOKUP($B55,Hoja2!$A$2:$F$6,4)=1,I55+7,IF(WEEKDAY(I55)=3,I55+2,I55+5)),"")</f>
        <v>44285</v>
      </c>
      <c r="K55" s="141"/>
      <c r="L55" s="141"/>
      <c r="M55" s="141"/>
      <c r="N55" s="141"/>
      <c r="O55" s="155">
        <v>25000</v>
      </c>
    </row>
    <row r="56" spans="1:16" x14ac:dyDescent="0.35">
      <c r="A56" s="162" t="s">
        <v>344</v>
      </c>
      <c r="B56" s="139" t="s">
        <v>436</v>
      </c>
      <c r="C56" s="138" t="s">
        <v>47</v>
      </c>
      <c r="D56" s="138" t="s">
        <v>723</v>
      </c>
      <c r="E56" s="148">
        <v>44264</v>
      </c>
      <c r="F56" s="148">
        <f t="shared" si="20"/>
        <v>44285</v>
      </c>
      <c r="G56" s="141">
        <f t="shared" si="21"/>
        <v>44264</v>
      </c>
      <c r="H56" s="141">
        <f>IFERROR(IF(VLOOKUP($B56,Hoja2!$A$2:$F$6,4)=1,G56+7,IF(WEEKDAY(G56)=3,G56+2,G56+5)),"")</f>
        <v>44271</v>
      </c>
      <c r="I56" s="141">
        <f>IFERROR(IF(VLOOKUP($B56,Hoja2!$A$2:$F$6,4)=1,H56+7,IF(WEEKDAY(H56)=3,H56+2,H56+5)),"")</f>
        <v>44278</v>
      </c>
      <c r="J56" s="141">
        <f>IFERROR(IF(VLOOKUP($B56,Hoja2!$A$2:$F$6,4)=1,I56+7,IF(WEEKDAY(I56)=3,I56+2,I56+5)),"")</f>
        <v>44285</v>
      </c>
      <c r="K56" s="141"/>
      <c r="L56" s="141"/>
      <c r="M56" s="141"/>
      <c r="N56" s="141"/>
      <c r="O56" s="155">
        <v>18000</v>
      </c>
    </row>
    <row r="57" spans="1:16" x14ac:dyDescent="0.35">
      <c r="A57" s="162" t="s">
        <v>357</v>
      </c>
      <c r="B57" s="139" t="s">
        <v>436</v>
      </c>
      <c r="C57" s="138" t="s">
        <v>47</v>
      </c>
      <c r="D57" s="138" t="s">
        <v>723</v>
      </c>
      <c r="E57" s="148">
        <v>44264</v>
      </c>
      <c r="F57" s="148">
        <f t="shared" si="20"/>
        <v>44285</v>
      </c>
      <c r="G57" s="141">
        <f t="shared" si="21"/>
        <v>44264</v>
      </c>
      <c r="H57" s="141">
        <f>IFERROR(IF(VLOOKUP($B57,Hoja2!$A$2:$F$6,4)=1,G57+7,IF(WEEKDAY(G57)=3,G57+2,G57+5)),"")</f>
        <v>44271</v>
      </c>
      <c r="I57" s="141">
        <f>IFERROR(IF(VLOOKUP($B57,Hoja2!$A$2:$F$6,4)=1,H57+7,IF(WEEKDAY(H57)=3,H57+2,H57+5)),"")</f>
        <v>44278</v>
      </c>
      <c r="J57" s="141">
        <f>IFERROR(IF(VLOOKUP($B57,Hoja2!$A$2:$F$6,4)=1,I57+7,IF(WEEKDAY(I57)=3,I57+2,I57+5)),"")</f>
        <v>44285</v>
      </c>
      <c r="K57" s="141"/>
      <c r="L57" s="141"/>
      <c r="M57" s="141"/>
      <c r="N57" s="141"/>
      <c r="O57" s="155">
        <v>18000</v>
      </c>
    </row>
    <row r="58" spans="1:16" x14ac:dyDescent="0.35">
      <c r="A58" s="162" t="s">
        <v>93</v>
      </c>
      <c r="B58" s="139" t="s">
        <v>436</v>
      </c>
      <c r="C58" s="138" t="s">
        <v>47</v>
      </c>
      <c r="D58" s="138" t="s">
        <v>719</v>
      </c>
      <c r="E58" s="148">
        <v>44264</v>
      </c>
      <c r="F58" s="148">
        <f t="shared" si="20"/>
        <v>44285</v>
      </c>
      <c r="G58" s="141">
        <f t="shared" si="21"/>
        <v>44264</v>
      </c>
      <c r="H58" s="141">
        <f>IFERROR(IF(VLOOKUP($B58,Hoja2!$A$2:$F$6,4)=1,G58+7,IF(WEEKDAY(G58)=3,G58+2,G58+5)),"")</f>
        <v>44271</v>
      </c>
      <c r="I58" s="141">
        <f>IFERROR(IF(VLOOKUP($B58,Hoja2!$A$2:$F$6,4)=1,H58+7,IF(WEEKDAY(H58)=3,H58+2,H58+5)),"")</f>
        <v>44278</v>
      </c>
      <c r="J58" s="141">
        <f>IFERROR(IF(VLOOKUP($B58,Hoja2!$A$2:$F$6,4)=1,I58+7,IF(WEEKDAY(I58)=3,I58+2,I58+5)),"")</f>
        <v>44285</v>
      </c>
      <c r="K58" s="141"/>
      <c r="L58" s="141"/>
      <c r="M58" s="141"/>
      <c r="N58" s="141"/>
      <c r="O58" s="155">
        <v>25000</v>
      </c>
    </row>
    <row r="59" spans="1:16" x14ac:dyDescent="0.35">
      <c r="A59" s="162" t="s">
        <v>486</v>
      </c>
      <c r="B59" s="139" t="s">
        <v>436</v>
      </c>
      <c r="C59" s="138" t="s">
        <v>47</v>
      </c>
      <c r="D59" s="138" t="s">
        <v>723</v>
      </c>
      <c r="E59" s="148">
        <v>44264</v>
      </c>
      <c r="F59" s="148">
        <f t="shared" ref="F59:F72" si="22">IF(MAX(G59:N59)=0,"",MAX(G59:N59))</f>
        <v>44285</v>
      </c>
      <c r="G59" s="141">
        <f t="shared" ref="G59:G72" si="23">IF(O59=0,"",E59)</f>
        <v>44264</v>
      </c>
      <c r="H59" s="141">
        <f>IFERROR(IF(VLOOKUP($B59,Hoja2!$A$2:$F$6,4)=1,G59+7,IF(WEEKDAY(G59)=3,G59+2,G59+5)),"")</f>
        <v>44271</v>
      </c>
      <c r="I59" s="141">
        <f>IFERROR(IF(VLOOKUP($B59,Hoja2!$A$2:$F$6,4)=1,H59+7,IF(WEEKDAY(H59)=3,H59+2,H59+5)),"")</f>
        <v>44278</v>
      </c>
      <c r="J59" s="141">
        <f>IFERROR(IF(VLOOKUP($B59,Hoja2!$A$2:$F$6,4)=1,I59+7,IF(WEEKDAY(I59)=3,I59+2,I59+5)),"")</f>
        <v>44285</v>
      </c>
      <c r="K59" s="141"/>
      <c r="L59" s="141"/>
      <c r="M59" s="141"/>
      <c r="N59" s="141"/>
      <c r="O59" s="155">
        <v>18000</v>
      </c>
    </row>
    <row r="60" spans="1:16" x14ac:dyDescent="0.35">
      <c r="A60" s="162" t="s">
        <v>239</v>
      </c>
      <c r="B60" s="139" t="s">
        <v>436</v>
      </c>
      <c r="C60" s="138" t="s">
        <v>47</v>
      </c>
      <c r="D60" s="138" t="s">
        <v>733</v>
      </c>
      <c r="E60" s="148">
        <v>44264</v>
      </c>
      <c r="F60" s="148">
        <f t="shared" si="22"/>
        <v>44285</v>
      </c>
      <c r="G60" s="141">
        <f t="shared" si="23"/>
        <v>44264</v>
      </c>
      <c r="H60" s="141">
        <f>IFERROR(IF(VLOOKUP($B60,Hoja2!$A$2:$F$6,4)=1,G60+7,IF(WEEKDAY(G60)=3,G60+2,G60+5)),"")</f>
        <v>44271</v>
      </c>
      <c r="I60" s="141">
        <f>IFERROR(IF(VLOOKUP($B60,Hoja2!$A$2:$F$6,4)=1,H60+7,IF(WEEKDAY(H60)=3,H60+2,H60+5)),"")</f>
        <v>44278</v>
      </c>
      <c r="J60" s="141">
        <f>IFERROR(IF(VLOOKUP($B60,Hoja2!$A$2:$F$6,4)=1,I60+7,IF(WEEKDAY(I60)=3,I60+2,I60+5)),"")</f>
        <v>44285</v>
      </c>
      <c r="K60" s="141"/>
      <c r="L60" s="141"/>
      <c r="M60" s="141"/>
      <c r="N60" s="141"/>
      <c r="O60" s="155">
        <v>18000</v>
      </c>
    </row>
    <row r="61" spans="1:16" x14ac:dyDescent="0.35">
      <c r="A61" s="162" t="s">
        <v>68</v>
      </c>
      <c r="B61" s="139" t="s">
        <v>436</v>
      </c>
      <c r="C61" s="138" t="s">
        <v>47</v>
      </c>
      <c r="D61" s="138" t="s">
        <v>723</v>
      </c>
      <c r="E61" s="148">
        <v>44264</v>
      </c>
      <c r="F61" s="148">
        <f t="shared" si="22"/>
        <v>44285</v>
      </c>
      <c r="G61" s="141">
        <f t="shared" si="23"/>
        <v>44264</v>
      </c>
      <c r="H61" s="141">
        <f>IFERROR(IF(VLOOKUP($B61,Hoja2!$A$2:$F$6,4)=1,G61+7,IF(WEEKDAY(G61)=3,G61+2,G61+5)),"")</f>
        <v>44271</v>
      </c>
      <c r="I61" s="141">
        <f>IFERROR(IF(VLOOKUP($B61,Hoja2!$A$2:$F$6,4)=1,H61+7,IF(WEEKDAY(H61)=3,H61+2,H61+5)),"")</f>
        <v>44278</v>
      </c>
      <c r="J61" s="141">
        <f>IFERROR(IF(VLOOKUP($B61,Hoja2!$A$2:$F$6,4)=1,I61+7,IF(WEEKDAY(I61)=3,I61+2,I61+5)),"")</f>
        <v>44285</v>
      </c>
      <c r="K61" s="141"/>
      <c r="L61" s="141"/>
      <c r="M61" s="141"/>
      <c r="N61" s="141"/>
      <c r="O61" s="155">
        <v>18000</v>
      </c>
    </row>
    <row r="62" spans="1:16" x14ac:dyDescent="0.35">
      <c r="A62" s="162" t="s">
        <v>302</v>
      </c>
      <c r="B62" s="139" t="s">
        <v>436</v>
      </c>
      <c r="C62" s="138" t="s">
        <v>47</v>
      </c>
      <c r="D62" s="138" t="s">
        <v>719</v>
      </c>
      <c r="E62" s="148">
        <v>44264</v>
      </c>
      <c r="F62" s="148">
        <f t="shared" si="22"/>
        <v>44285</v>
      </c>
      <c r="G62" s="141">
        <f t="shared" si="23"/>
        <v>44264</v>
      </c>
      <c r="H62" s="141">
        <f>IFERROR(IF(VLOOKUP($B62,Hoja2!$A$2:$F$6,4)=1,G62+7,IF(WEEKDAY(G62)=3,G62+2,G62+5)),"")</f>
        <v>44271</v>
      </c>
      <c r="I62" s="141">
        <f>IFERROR(IF(VLOOKUP($B62,Hoja2!$A$2:$F$6,4)=1,H62+7,IF(WEEKDAY(H62)=3,H62+2,H62+5)),"")</f>
        <v>44278</v>
      </c>
      <c r="J62" s="141">
        <f>IFERROR(IF(VLOOKUP($B62,Hoja2!$A$2:$F$6,4)=1,I62+7,IF(WEEKDAY(I62)=3,I62+2,I62+5)),"")</f>
        <v>44285</v>
      </c>
      <c r="K62" s="141"/>
      <c r="L62" s="141"/>
      <c r="M62" s="141"/>
      <c r="N62" s="141"/>
      <c r="O62" s="155">
        <v>25000</v>
      </c>
    </row>
    <row r="63" spans="1:16" x14ac:dyDescent="0.35">
      <c r="A63" s="162" t="s">
        <v>70</v>
      </c>
      <c r="B63" s="139" t="s">
        <v>436</v>
      </c>
      <c r="C63" s="138" t="s">
        <v>47</v>
      </c>
      <c r="D63" s="138" t="s">
        <v>733</v>
      </c>
      <c r="E63" s="148">
        <v>44264</v>
      </c>
      <c r="F63" s="148">
        <f t="shared" si="22"/>
        <v>44285</v>
      </c>
      <c r="G63" s="141">
        <f t="shared" si="23"/>
        <v>44264</v>
      </c>
      <c r="H63" s="141">
        <f>IFERROR(IF(VLOOKUP($B63,Hoja2!$A$2:$F$6,4)=1,G63+7,IF(WEEKDAY(G63)=3,G63+2,G63+5)),"")</f>
        <v>44271</v>
      </c>
      <c r="I63" s="141">
        <f>IFERROR(IF(VLOOKUP($B63,Hoja2!$A$2:$F$6,4)=1,H63+7,IF(WEEKDAY(H63)=3,H63+2,H63+5)),"")</f>
        <v>44278</v>
      </c>
      <c r="J63" s="141">
        <f>IFERROR(IF(VLOOKUP($B63,Hoja2!$A$2:$F$6,4)=1,I63+7,IF(WEEKDAY(I63)=3,I63+2,I63+5)),"")</f>
        <v>44285</v>
      </c>
      <c r="K63" s="141"/>
      <c r="L63" s="141"/>
      <c r="M63" s="141"/>
      <c r="N63" s="141"/>
      <c r="O63" s="155">
        <v>18000</v>
      </c>
    </row>
    <row r="64" spans="1:16" x14ac:dyDescent="0.35">
      <c r="A64" s="162" t="s">
        <v>492</v>
      </c>
      <c r="B64" s="139" t="s">
        <v>436</v>
      </c>
      <c r="C64" s="138" t="s">
        <v>47</v>
      </c>
      <c r="D64" s="138" t="s">
        <v>744</v>
      </c>
      <c r="E64" s="148">
        <v>44264</v>
      </c>
      <c r="F64" s="148">
        <f t="shared" si="22"/>
        <v>44285</v>
      </c>
      <c r="G64" s="141">
        <f t="shared" si="23"/>
        <v>44264</v>
      </c>
      <c r="H64" s="141">
        <f>IFERROR(IF(VLOOKUP($B64,Hoja2!$A$2:$F$6,4)=1,G64+7,IF(WEEKDAY(G64)=3,G64+2,G64+5)),"")</f>
        <v>44271</v>
      </c>
      <c r="I64" s="141">
        <f>IFERROR(IF(VLOOKUP($B64,Hoja2!$A$2:$F$6,4)=1,H64+7,IF(WEEKDAY(H64)=3,H64+2,H64+5)),"")</f>
        <v>44278</v>
      </c>
      <c r="J64" s="141">
        <f>IFERROR(IF(VLOOKUP($B64,Hoja2!$A$2:$F$6,4)=1,I64+7,IF(WEEKDAY(I64)=3,I64+2,I64+5)),"")</f>
        <v>44285</v>
      </c>
      <c r="K64" s="141"/>
      <c r="L64" s="141"/>
      <c r="M64" s="141"/>
      <c r="N64" s="141"/>
      <c r="O64" s="155">
        <v>18000</v>
      </c>
    </row>
    <row r="65" spans="1:16" x14ac:dyDescent="0.35">
      <c r="A65" s="162" t="s">
        <v>433</v>
      </c>
      <c r="B65" s="139" t="s">
        <v>436</v>
      </c>
      <c r="C65" s="138" t="s">
        <v>47</v>
      </c>
      <c r="D65" s="138" t="s">
        <v>733</v>
      </c>
      <c r="E65" s="148">
        <v>44264</v>
      </c>
      <c r="F65" s="148">
        <f t="shared" si="22"/>
        <v>44285</v>
      </c>
      <c r="G65" s="141">
        <f t="shared" si="23"/>
        <v>44264</v>
      </c>
      <c r="H65" s="141">
        <f>IFERROR(IF(VLOOKUP($B65,Hoja2!$A$2:$F$6,4)=1,G65+7,IF(WEEKDAY(G65)=3,G65+2,G65+5)),"")</f>
        <v>44271</v>
      </c>
      <c r="I65" s="141">
        <f>IFERROR(IF(VLOOKUP($B65,Hoja2!$A$2:$F$6,4)=1,H65+7,IF(WEEKDAY(H65)=3,H65+2,H65+5)),"")</f>
        <v>44278</v>
      </c>
      <c r="J65" s="141">
        <f>IFERROR(IF(VLOOKUP($B65,Hoja2!$A$2:$F$6,4)=1,I65+7,IF(WEEKDAY(I65)=3,I65+2,I65+5)),"")</f>
        <v>44285</v>
      </c>
      <c r="K65" s="141"/>
      <c r="L65" s="141"/>
      <c r="M65" s="141"/>
      <c r="N65" s="141"/>
      <c r="O65" s="155">
        <v>18000</v>
      </c>
    </row>
    <row r="66" spans="1:16" x14ac:dyDescent="0.35">
      <c r="A66" s="162" t="s">
        <v>914</v>
      </c>
      <c r="B66" s="139" t="s">
        <v>436</v>
      </c>
      <c r="C66" s="138" t="s">
        <v>47</v>
      </c>
      <c r="D66" s="138" t="s">
        <v>719</v>
      </c>
      <c r="E66" s="148">
        <v>44264</v>
      </c>
      <c r="F66" s="148">
        <f t="shared" si="22"/>
        <v>44285</v>
      </c>
      <c r="G66" s="141">
        <f t="shared" si="23"/>
        <v>44264</v>
      </c>
      <c r="H66" s="141">
        <f>IFERROR(IF(VLOOKUP($B66,Hoja2!$A$2:$F$6,4)=1,G66+7,IF(WEEKDAY(G66)=3,G66+2,G66+5)),"")</f>
        <v>44271</v>
      </c>
      <c r="I66" s="141">
        <f>IFERROR(IF(VLOOKUP($B66,Hoja2!$A$2:$F$6,4)=1,H66+7,IF(WEEKDAY(H66)=3,H66+2,H66+5)),"")</f>
        <v>44278</v>
      </c>
      <c r="J66" s="141">
        <f>IFERROR(IF(VLOOKUP($B66,Hoja2!$A$2:$F$6,4)=1,I66+7,IF(WEEKDAY(I66)=3,I66+2,I66+5)),"")</f>
        <v>44285</v>
      </c>
      <c r="K66" s="141"/>
      <c r="L66" s="141"/>
      <c r="M66" s="141"/>
      <c r="N66" s="141"/>
      <c r="O66" s="155">
        <v>25000</v>
      </c>
    </row>
    <row r="67" spans="1:16" x14ac:dyDescent="0.35">
      <c r="A67" s="162" t="s">
        <v>398</v>
      </c>
      <c r="B67" s="139" t="s">
        <v>436</v>
      </c>
      <c r="C67" s="138" t="s">
        <v>47</v>
      </c>
      <c r="D67" s="138" t="s">
        <v>723</v>
      </c>
      <c r="E67" s="148">
        <v>44264</v>
      </c>
      <c r="F67" s="148">
        <f t="shared" si="22"/>
        <v>44285</v>
      </c>
      <c r="G67" s="141">
        <f t="shared" si="23"/>
        <v>44264</v>
      </c>
      <c r="H67" s="141">
        <f>IFERROR(IF(VLOOKUP($B67,Hoja2!$A$2:$F$6,4)=1,G67+7,IF(WEEKDAY(G67)=3,G67+2,G67+5)),"")</f>
        <v>44271</v>
      </c>
      <c r="I67" s="141">
        <f>IFERROR(IF(VLOOKUP($B67,Hoja2!$A$2:$F$6,4)=1,H67+7,IF(WEEKDAY(H67)=3,H67+2,H67+5)),"")</f>
        <v>44278</v>
      </c>
      <c r="J67" s="141">
        <f>IFERROR(IF(VLOOKUP($B67,Hoja2!$A$2:$F$6,4)=1,I67+7,IF(WEEKDAY(I67)=3,I67+2,I67+5)),"")</f>
        <v>44285</v>
      </c>
      <c r="K67" s="141"/>
      <c r="L67" s="141"/>
      <c r="M67" s="141"/>
      <c r="N67" s="141"/>
      <c r="O67" s="155">
        <v>18000</v>
      </c>
    </row>
    <row r="68" spans="1:16" x14ac:dyDescent="0.35">
      <c r="A68" s="162" t="s">
        <v>916</v>
      </c>
      <c r="B68" s="139" t="s">
        <v>436</v>
      </c>
      <c r="C68" s="138" t="s">
        <v>47</v>
      </c>
      <c r="D68" s="138" t="s">
        <v>747</v>
      </c>
      <c r="E68" s="148">
        <v>44264</v>
      </c>
      <c r="F68" s="148">
        <f t="shared" ref="F68" si="24">IF(MAX(G68:N68)=0,"",MAX(G68:N68))</f>
        <v>44285</v>
      </c>
      <c r="G68" s="141">
        <f t="shared" ref="G68" si="25">IF(O68=0,"",E68)</f>
        <v>44264</v>
      </c>
      <c r="H68" s="141">
        <f>IFERROR(IF(VLOOKUP($B68,Hoja2!$A$2:$F$6,4)=1,G68+7,IF(WEEKDAY(G68)=3,G68+2,G68+5)),"")</f>
        <v>44271</v>
      </c>
      <c r="I68" s="141">
        <f>IFERROR(IF(VLOOKUP($B68,Hoja2!$A$2:$F$6,4)=1,H68+7,IF(WEEKDAY(H68)=3,H68+2,H68+5)),"")</f>
        <v>44278</v>
      </c>
      <c r="J68" s="141">
        <f>IFERROR(IF(VLOOKUP($B68,Hoja2!$A$2:$F$6,4)=1,I68+7,IF(WEEKDAY(I68)=3,I68+2,I68+5)),"")</f>
        <v>44285</v>
      </c>
      <c r="K68" s="141"/>
      <c r="L68" s="141"/>
      <c r="M68" s="141"/>
      <c r="N68" s="141"/>
      <c r="O68" s="155">
        <v>18000</v>
      </c>
    </row>
    <row r="69" spans="1:16" x14ac:dyDescent="0.35">
      <c r="A69" s="162" t="s">
        <v>488</v>
      </c>
      <c r="B69" s="139" t="s">
        <v>436</v>
      </c>
      <c r="C69" s="138" t="s">
        <v>47</v>
      </c>
      <c r="D69" s="138" t="s">
        <v>723</v>
      </c>
      <c r="E69" s="148">
        <v>44264</v>
      </c>
      <c r="F69" s="148">
        <f t="shared" si="22"/>
        <v>44285</v>
      </c>
      <c r="G69" s="141">
        <f t="shared" si="23"/>
        <v>44264</v>
      </c>
      <c r="H69" s="141">
        <f>IFERROR(IF(VLOOKUP($B69,Hoja2!$A$2:$F$6,4)=1,G69+7,IF(WEEKDAY(G69)=3,G69+2,G69+5)),"")</f>
        <v>44271</v>
      </c>
      <c r="I69" s="141">
        <f>IFERROR(IF(VLOOKUP($B69,Hoja2!$A$2:$F$6,4)=1,H69+7,IF(WEEKDAY(H69)=3,H69+2,H69+5)),"")</f>
        <v>44278</v>
      </c>
      <c r="J69" s="141">
        <f>IFERROR(IF(VLOOKUP($B69,Hoja2!$A$2:$F$6,4)=1,I69+7,IF(WEEKDAY(I69)=3,I69+2,I69+5)),"")</f>
        <v>44285</v>
      </c>
      <c r="K69" s="141"/>
      <c r="L69" s="141"/>
      <c r="M69" s="141"/>
      <c r="N69" s="141"/>
      <c r="O69" s="155">
        <v>18000</v>
      </c>
      <c r="P69" s="2" t="s">
        <v>925</v>
      </c>
    </row>
    <row r="70" spans="1:16" x14ac:dyDescent="0.35">
      <c r="A70" s="162" t="s">
        <v>282</v>
      </c>
      <c r="B70" s="139" t="s">
        <v>436</v>
      </c>
      <c r="C70" s="138" t="s">
        <v>47</v>
      </c>
      <c r="D70" s="138" t="s">
        <v>744</v>
      </c>
      <c r="E70" s="148">
        <v>44264</v>
      </c>
      <c r="F70" s="148">
        <f t="shared" si="22"/>
        <v>44285</v>
      </c>
      <c r="G70" s="141">
        <f t="shared" si="23"/>
        <v>44264</v>
      </c>
      <c r="H70" s="141">
        <f>IFERROR(IF(VLOOKUP($B70,Hoja2!$A$2:$F$6,4)=1,G70+7,IF(WEEKDAY(G70)=3,G70+2,G70+5)),"")</f>
        <v>44271</v>
      </c>
      <c r="I70" s="141">
        <f>IFERROR(IF(VLOOKUP($B70,Hoja2!$A$2:$F$6,4)=1,H70+7,IF(WEEKDAY(H70)=3,H70+2,H70+5)),"")</f>
        <v>44278</v>
      </c>
      <c r="J70" s="141">
        <f>IFERROR(IF(VLOOKUP($B70,Hoja2!$A$2:$F$6,4)=1,I70+7,IF(WEEKDAY(I70)=3,I70+2,I70+5)),"")</f>
        <v>44285</v>
      </c>
      <c r="K70" s="141"/>
      <c r="L70" s="141"/>
      <c r="M70" s="141"/>
      <c r="N70" s="141"/>
      <c r="O70" s="155">
        <v>18000</v>
      </c>
      <c r="P70" s="2" t="s">
        <v>925</v>
      </c>
    </row>
    <row r="71" spans="1:16" x14ac:dyDescent="0.35">
      <c r="A71" s="162" t="s">
        <v>936</v>
      </c>
      <c r="B71" s="139" t="s">
        <v>436</v>
      </c>
      <c r="C71" s="138" t="s">
        <v>47</v>
      </c>
      <c r="D71" s="138" t="s">
        <v>719</v>
      </c>
      <c r="E71" s="148">
        <v>44264</v>
      </c>
      <c r="F71" s="148">
        <f t="shared" si="22"/>
        <v>44285</v>
      </c>
      <c r="G71" s="141">
        <f t="shared" si="23"/>
        <v>44264</v>
      </c>
      <c r="H71" s="141">
        <f>IFERROR(IF(VLOOKUP($B71,Hoja2!$A$2:$F$6,4)=1,G71+7,IF(WEEKDAY(G71)=3,G71+2,G71+5)),"")</f>
        <v>44271</v>
      </c>
      <c r="I71" s="141">
        <f>IFERROR(IF(VLOOKUP($B71,Hoja2!$A$2:$F$6,4)=1,H71+7,IF(WEEKDAY(H71)=3,H71+2,H71+5)),"")</f>
        <v>44278</v>
      </c>
      <c r="J71" s="141">
        <f>IFERROR(IF(VLOOKUP($B71,Hoja2!$A$2:$F$6,4)=1,I71+7,IF(WEEKDAY(I71)=3,I71+2,I71+5)),"")</f>
        <v>44285</v>
      </c>
      <c r="K71" s="141"/>
      <c r="L71" s="141"/>
      <c r="M71" s="141"/>
      <c r="N71" s="141"/>
      <c r="O71" s="155">
        <v>25000</v>
      </c>
      <c r="P71" s="2" t="s">
        <v>925</v>
      </c>
    </row>
    <row r="72" spans="1:16" x14ac:dyDescent="0.35">
      <c r="A72" s="162" t="s">
        <v>946</v>
      </c>
      <c r="B72" s="139" t="s">
        <v>436</v>
      </c>
      <c r="C72" s="138" t="s">
        <v>47</v>
      </c>
      <c r="D72" s="138" t="s">
        <v>744</v>
      </c>
      <c r="E72" s="148">
        <v>44264</v>
      </c>
      <c r="F72" s="148">
        <f t="shared" si="22"/>
        <v>44285</v>
      </c>
      <c r="G72" s="141">
        <f t="shared" si="23"/>
        <v>44264</v>
      </c>
      <c r="H72" s="141">
        <f>IFERROR(IF(VLOOKUP($B72,Hoja2!$A$2:$F$6,4)=1,G72+7,IF(WEEKDAY(G72)=3,G72+2,G72+5)),"")</f>
        <v>44271</v>
      </c>
      <c r="I72" s="141">
        <f>IFERROR(IF(VLOOKUP($B72,Hoja2!$A$2:$F$6,4)=1,H72+7,IF(WEEKDAY(H72)=3,H72+2,H72+5)),"")</f>
        <v>44278</v>
      </c>
      <c r="J72" s="141">
        <f>IFERROR(IF(VLOOKUP($B72,Hoja2!$A$2:$F$6,4)=1,I72+7,IF(WEEKDAY(I72)=3,I72+2,I72+5)),"")</f>
        <v>44285</v>
      </c>
      <c r="K72" s="141"/>
      <c r="L72" s="141"/>
      <c r="M72" s="141"/>
      <c r="N72" s="141"/>
      <c r="O72" s="155">
        <v>18000</v>
      </c>
    </row>
    <row r="73" spans="1:16" x14ac:dyDescent="0.35">
      <c r="A73" s="162" t="s">
        <v>955</v>
      </c>
      <c r="B73" s="139" t="s">
        <v>436</v>
      </c>
      <c r="C73" s="138" t="s">
        <v>47</v>
      </c>
      <c r="D73" s="138" t="s">
        <v>719</v>
      </c>
      <c r="E73" s="148">
        <v>44264</v>
      </c>
      <c r="F73" s="148">
        <f t="shared" ref="F73" si="26">IF(MAX(G73:N73)=0,"",MAX(G73:N73))</f>
        <v>44285</v>
      </c>
      <c r="G73" s="141">
        <f t="shared" ref="G73" si="27">IF(O73=0,"",E73)</f>
        <v>44264</v>
      </c>
      <c r="H73" s="141">
        <f>IFERROR(IF(VLOOKUP($B73,Hoja2!$A$2:$F$6,4)=1,G73+7,IF(WEEKDAY(G73)=3,G73+2,G73+5)),"")</f>
        <v>44271</v>
      </c>
      <c r="I73" s="141">
        <f>IFERROR(IF(VLOOKUP($B73,Hoja2!$A$2:$F$6,4)=1,H73+7,IF(WEEKDAY(H73)=3,H73+2,H73+5)),"")</f>
        <v>44278</v>
      </c>
      <c r="J73" s="141">
        <f>IFERROR(IF(VLOOKUP($B73,Hoja2!$A$2:$F$6,4)=1,I73+7,IF(WEEKDAY(I73)=3,I73+2,I73+5)),"")</f>
        <v>44285</v>
      </c>
      <c r="K73" s="141"/>
      <c r="L73" s="141"/>
      <c r="M73" s="141"/>
      <c r="N73" s="141"/>
      <c r="O73" s="155">
        <v>25000</v>
      </c>
      <c r="P73" s="2" t="s">
        <v>925</v>
      </c>
    </row>
    <row r="74" spans="1:16" x14ac:dyDescent="0.35">
      <c r="A74" s="162" t="s">
        <v>525</v>
      </c>
      <c r="B74" s="139" t="s">
        <v>436</v>
      </c>
      <c r="C74" s="138" t="s">
        <v>47</v>
      </c>
      <c r="D74" s="138" t="s">
        <v>747</v>
      </c>
      <c r="E74" s="148">
        <v>44264</v>
      </c>
      <c r="F74" s="148">
        <f t="shared" ref="F74:F78" si="28">IF(MAX(G74:N74)=0,"",MAX(G74:N74))</f>
        <v>44285</v>
      </c>
      <c r="G74" s="141">
        <f t="shared" ref="G74:G78" si="29">IF(O74=0,"",E74)</f>
        <v>44264</v>
      </c>
      <c r="H74" s="141">
        <f>IFERROR(IF(VLOOKUP($B74,Hoja2!$A$2:$F$6,4)=1,G74+7,IF(WEEKDAY(G74)=3,G74+2,G74+5)),"")</f>
        <v>44271</v>
      </c>
      <c r="I74" s="141">
        <f>IFERROR(IF(VLOOKUP($B74,Hoja2!$A$2:$F$6,4)=1,H74+7,IF(WEEKDAY(H74)=3,H74+2,H74+5)),"")</f>
        <v>44278</v>
      </c>
      <c r="J74" s="141">
        <f>IFERROR(IF(VLOOKUP($B74,Hoja2!$A$2:$F$6,4)=1,I74+7,IF(WEEKDAY(I74)=3,I74+2,I74+5)),"")</f>
        <v>44285</v>
      </c>
      <c r="K74" s="141"/>
      <c r="L74" s="141"/>
      <c r="M74" s="141"/>
      <c r="N74" s="141"/>
      <c r="O74" s="155">
        <v>18000</v>
      </c>
    </row>
    <row r="75" spans="1:16" x14ac:dyDescent="0.35">
      <c r="A75" s="162" t="s">
        <v>331</v>
      </c>
      <c r="B75" s="139" t="s">
        <v>436</v>
      </c>
      <c r="C75" s="138" t="s">
        <v>47</v>
      </c>
      <c r="D75" s="138" t="s">
        <v>719</v>
      </c>
      <c r="E75" s="148">
        <v>44264</v>
      </c>
      <c r="F75" s="148">
        <f t="shared" si="28"/>
        <v>44285</v>
      </c>
      <c r="G75" s="141">
        <f t="shared" si="29"/>
        <v>44264</v>
      </c>
      <c r="H75" s="141">
        <f>IFERROR(IF(VLOOKUP($B75,Hoja2!$A$2:$F$6,4)=1,G75+7,IF(WEEKDAY(G75)=3,G75+2,G75+5)),"")</f>
        <v>44271</v>
      </c>
      <c r="I75" s="141">
        <f>IFERROR(IF(VLOOKUP($B75,Hoja2!$A$2:$F$6,4)=1,H75+7,IF(WEEKDAY(H75)=3,H75+2,H75+5)),"")</f>
        <v>44278</v>
      </c>
      <c r="J75" s="141">
        <f>IFERROR(IF(VLOOKUP($B75,Hoja2!$A$2:$F$6,4)=1,I75+7,IF(WEEKDAY(I75)=3,I75+2,I75+5)),"")</f>
        <v>44285</v>
      </c>
      <c r="K75" s="141"/>
      <c r="L75" s="141"/>
      <c r="M75" s="141"/>
      <c r="N75" s="141"/>
      <c r="O75" s="155">
        <v>25000</v>
      </c>
    </row>
    <row r="76" spans="1:16" x14ac:dyDescent="0.35">
      <c r="A76" s="162" t="s">
        <v>989</v>
      </c>
      <c r="B76" s="139" t="s">
        <v>436</v>
      </c>
      <c r="C76" s="138" t="s">
        <v>47</v>
      </c>
      <c r="D76" s="138" t="s">
        <v>719</v>
      </c>
      <c r="E76" s="148">
        <v>44264</v>
      </c>
      <c r="F76" s="148">
        <f t="shared" si="28"/>
        <v>44285</v>
      </c>
      <c r="G76" s="141">
        <f t="shared" si="29"/>
        <v>44264</v>
      </c>
      <c r="H76" s="141">
        <f>IFERROR(IF(VLOOKUP($B76,Hoja2!$A$2:$F$6,4)=1,G76+7,IF(WEEKDAY(G76)=3,G76+2,G76+5)),"")</f>
        <v>44271</v>
      </c>
      <c r="I76" s="141">
        <f>IFERROR(IF(VLOOKUP($B76,Hoja2!$A$2:$F$6,4)=1,H76+7,IF(WEEKDAY(H76)=3,H76+2,H76+5)),"")</f>
        <v>44278</v>
      </c>
      <c r="J76" s="141">
        <f>IFERROR(IF(VLOOKUP($B76,Hoja2!$A$2:$F$6,4)=1,I76+7,IF(WEEKDAY(I76)=3,I76+2,I76+5)),"")</f>
        <v>44285</v>
      </c>
      <c r="K76" s="141"/>
      <c r="L76" s="141"/>
      <c r="M76" s="141"/>
      <c r="N76" s="141"/>
      <c r="O76" s="155">
        <v>25000</v>
      </c>
    </row>
    <row r="77" spans="1:16" x14ac:dyDescent="0.35">
      <c r="A77" s="162" t="s">
        <v>501</v>
      </c>
      <c r="B77" s="139" t="s">
        <v>436</v>
      </c>
      <c r="C77" s="138" t="s">
        <v>47</v>
      </c>
      <c r="D77" s="138" t="s">
        <v>733</v>
      </c>
      <c r="E77" s="148">
        <v>44264</v>
      </c>
      <c r="F77" s="148">
        <f t="shared" si="28"/>
        <v>44285</v>
      </c>
      <c r="G77" s="141">
        <f t="shared" si="29"/>
        <v>44264</v>
      </c>
      <c r="H77" s="141">
        <f>IFERROR(IF(VLOOKUP($B77,Hoja2!$A$2:$F$6,4)=1,G77+7,IF(WEEKDAY(G77)=3,G77+2,G77+5)),"")</f>
        <v>44271</v>
      </c>
      <c r="I77" s="141">
        <f>IFERROR(IF(VLOOKUP($B77,Hoja2!$A$2:$F$6,4)=1,H77+7,IF(WEEKDAY(H77)=3,H77+2,H77+5)),"")</f>
        <v>44278</v>
      </c>
      <c r="J77" s="141">
        <f>IFERROR(IF(VLOOKUP($B77,Hoja2!$A$2:$F$6,4)=1,I77+7,IF(WEEKDAY(I77)=3,I77+2,I77+5)),"")</f>
        <v>44285</v>
      </c>
      <c r="K77" s="141"/>
      <c r="L77" s="141"/>
      <c r="M77" s="141"/>
      <c r="N77" s="141"/>
      <c r="O77" s="155">
        <v>18000</v>
      </c>
    </row>
    <row r="78" spans="1:16" x14ac:dyDescent="0.35">
      <c r="A78" s="162" t="s">
        <v>1013</v>
      </c>
      <c r="B78" s="139" t="s">
        <v>436</v>
      </c>
      <c r="C78" s="138" t="s">
        <v>47</v>
      </c>
      <c r="D78" s="138" t="s">
        <v>747</v>
      </c>
      <c r="E78" s="148">
        <v>44264</v>
      </c>
      <c r="F78" s="148">
        <f t="shared" si="28"/>
        <v>44285</v>
      </c>
      <c r="G78" s="141">
        <f t="shared" si="29"/>
        <v>44264</v>
      </c>
      <c r="H78" s="141">
        <f>IFERROR(IF(VLOOKUP($B78,Hoja2!$A$2:$F$6,4)=1,G78+7,IF(WEEKDAY(G78)=3,G78+2,G78+5)),"")</f>
        <v>44271</v>
      </c>
      <c r="I78" s="141">
        <f>IFERROR(IF(VLOOKUP($B78,Hoja2!$A$2:$F$6,4)=1,H78+7,IF(WEEKDAY(H78)=3,H78+2,H78+5)),"")</f>
        <v>44278</v>
      </c>
      <c r="J78" s="141">
        <f>IFERROR(IF(VLOOKUP($B78,Hoja2!$A$2:$F$6,4)=1,I78+7,IF(WEEKDAY(I78)=3,I78+2,I78+5)),"")</f>
        <v>44285</v>
      </c>
      <c r="K78" s="141"/>
      <c r="L78" s="141"/>
      <c r="M78" s="141"/>
      <c r="N78" s="141"/>
      <c r="O78" s="155">
        <v>18000</v>
      </c>
    </row>
    <row r="79" spans="1:16" x14ac:dyDescent="0.35">
      <c r="A79" s="162" t="s">
        <v>1018</v>
      </c>
      <c r="B79" s="139" t="s">
        <v>436</v>
      </c>
      <c r="C79" s="138" t="s">
        <v>47</v>
      </c>
      <c r="D79" s="138" t="s">
        <v>723</v>
      </c>
      <c r="E79" s="148">
        <v>44264</v>
      </c>
      <c r="F79" s="148">
        <f t="shared" ref="F79" si="30">IF(MAX(G79:N79)=0,"",MAX(G79:N79))</f>
        <v>44285</v>
      </c>
      <c r="G79" s="141">
        <f t="shared" ref="G79" si="31">IF(O79=0,"",E79)</f>
        <v>44264</v>
      </c>
      <c r="H79" s="141">
        <f>IFERROR(IF(VLOOKUP($B79,Hoja2!$A$2:$F$6,4)=1,G79+7,IF(WEEKDAY(G79)=3,G79+2,G79+5)),"")</f>
        <v>44271</v>
      </c>
      <c r="I79" s="141">
        <f>IFERROR(IF(VLOOKUP($B79,Hoja2!$A$2:$F$6,4)=1,H79+7,IF(WEEKDAY(H79)=3,H79+2,H79+5)),"")</f>
        <v>44278</v>
      </c>
      <c r="J79" s="141">
        <f>IFERROR(IF(VLOOKUP($B79,Hoja2!$A$2:$F$6,4)=1,I79+7,IF(WEEKDAY(I79)=3,I79+2,I79+5)),"")</f>
        <v>44285</v>
      </c>
      <c r="K79" s="141"/>
      <c r="L79" s="141"/>
      <c r="M79" s="141"/>
      <c r="N79" s="141"/>
      <c r="O79" s="155">
        <v>18000</v>
      </c>
    </row>
    <row r="80" spans="1:16" x14ac:dyDescent="0.35">
      <c r="A80" s="162" t="s">
        <v>1031</v>
      </c>
      <c r="B80" s="139" t="s">
        <v>436</v>
      </c>
      <c r="C80" s="138" t="s">
        <v>47</v>
      </c>
      <c r="D80" s="138" t="s">
        <v>747</v>
      </c>
      <c r="E80" s="148">
        <v>44264</v>
      </c>
      <c r="F80" s="148">
        <f t="shared" ref="F80:F81" si="32">IF(MAX(G80:N80)=0,"",MAX(G80:N80))</f>
        <v>44285</v>
      </c>
      <c r="G80" s="141">
        <f t="shared" ref="G80:G81" si="33">IF(O80=0,"",E80)</f>
        <v>44264</v>
      </c>
      <c r="H80" s="141">
        <f>IFERROR(IF(VLOOKUP($B80,Hoja2!$A$2:$F$6,4)=1,G80+7,IF(WEEKDAY(G80)=3,G80+2,G80+5)),"")</f>
        <v>44271</v>
      </c>
      <c r="I80" s="141">
        <f>IFERROR(IF(VLOOKUP($B80,Hoja2!$A$2:$F$6,4)=1,H80+7,IF(WEEKDAY(H80)=3,H80+2,H80+5)),"")</f>
        <v>44278</v>
      </c>
      <c r="J80" s="141">
        <f>IFERROR(IF(VLOOKUP($B80,Hoja2!$A$2:$F$6,4)=1,I80+7,IF(WEEKDAY(I80)=3,I80+2,I80+5)),"")</f>
        <v>44285</v>
      </c>
      <c r="K80" s="141"/>
      <c r="L80" s="141"/>
      <c r="M80" s="141"/>
      <c r="N80" s="141"/>
      <c r="O80" s="155">
        <v>18000</v>
      </c>
    </row>
    <row r="81" spans="1:15" x14ac:dyDescent="0.35">
      <c r="A81" s="162" t="s">
        <v>376</v>
      </c>
      <c r="B81" s="139" t="s">
        <v>436</v>
      </c>
      <c r="C81" s="138" t="s">
        <v>47</v>
      </c>
      <c r="D81" s="138" t="s">
        <v>719</v>
      </c>
      <c r="E81" s="148">
        <v>44264</v>
      </c>
      <c r="F81" s="148">
        <f t="shared" si="32"/>
        <v>44285</v>
      </c>
      <c r="G81" s="141">
        <f t="shared" si="33"/>
        <v>44264</v>
      </c>
      <c r="H81" s="141">
        <f>IFERROR(IF(VLOOKUP($B81,Hoja2!$A$2:$F$6,4)=1,G81+7,IF(WEEKDAY(G81)=3,G81+2,G81+5)),"")</f>
        <v>44271</v>
      </c>
      <c r="I81" s="141">
        <f>IFERROR(IF(VLOOKUP($B81,Hoja2!$A$2:$F$6,4)=1,H81+7,IF(WEEKDAY(H81)=3,H81+2,H81+5)),"")</f>
        <v>44278</v>
      </c>
      <c r="J81" s="141">
        <f>IFERROR(IF(VLOOKUP($B81,Hoja2!$A$2:$F$6,4)=1,I81+7,IF(WEEKDAY(I81)=3,I81+2,I81+5)),"")</f>
        <v>44285</v>
      </c>
      <c r="K81" s="141"/>
      <c r="L81" s="141"/>
      <c r="M81" s="141"/>
      <c r="N81" s="141"/>
      <c r="O81" s="155">
        <v>25000</v>
      </c>
    </row>
    <row r="82" spans="1:15" x14ac:dyDescent="0.35">
      <c r="A82" s="162" t="s">
        <v>1039</v>
      </c>
      <c r="B82" s="139" t="s">
        <v>436</v>
      </c>
      <c r="C82" s="138" t="s">
        <v>47</v>
      </c>
      <c r="D82" s="138" t="s">
        <v>744</v>
      </c>
      <c r="E82" s="148">
        <v>44264</v>
      </c>
      <c r="F82" s="148">
        <f t="shared" ref="F82" si="34">IF(MAX(G82:N82)=0,"",MAX(G82:N82))</f>
        <v>44285</v>
      </c>
      <c r="G82" s="141">
        <f t="shared" ref="G82" si="35">IF(O82=0,"",E82)</f>
        <v>44264</v>
      </c>
      <c r="H82" s="141">
        <f>IFERROR(IF(VLOOKUP($B82,Hoja2!$A$2:$F$6,4)=1,G82+7,IF(WEEKDAY(G82)=3,G82+2,G82+5)),"")</f>
        <v>44271</v>
      </c>
      <c r="I82" s="141">
        <f>IFERROR(IF(VLOOKUP($B82,Hoja2!$A$2:$F$6,4)=1,H82+7,IF(WEEKDAY(H82)=3,H82+2,H82+5)),"")</f>
        <v>44278</v>
      </c>
      <c r="J82" s="141">
        <f>IFERROR(IF(VLOOKUP($B82,Hoja2!$A$2:$F$6,4)=1,I82+7,IF(WEEKDAY(I82)=3,I82+2,I82+5)),"")</f>
        <v>44285</v>
      </c>
      <c r="K82" s="141"/>
      <c r="L82" s="141"/>
      <c r="M82" s="141"/>
      <c r="N82" s="141"/>
      <c r="O82" s="155">
        <v>18000</v>
      </c>
    </row>
    <row r="83" spans="1:15" x14ac:dyDescent="0.35">
      <c r="A83" s="162" t="s">
        <v>464</v>
      </c>
      <c r="B83" s="139" t="s">
        <v>436</v>
      </c>
      <c r="C83" s="138" t="s">
        <v>47</v>
      </c>
      <c r="D83" s="138" t="s">
        <v>744</v>
      </c>
      <c r="E83" s="148">
        <v>44264</v>
      </c>
      <c r="F83" s="148">
        <f t="shared" ref="F83:F84" si="36">IF(MAX(G83:N83)=0,"",MAX(G83:N83))</f>
        <v>44285</v>
      </c>
      <c r="G83" s="141">
        <f t="shared" ref="G83:G84" si="37">IF(O83=0,"",E83)</f>
        <v>44264</v>
      </c>
      <c r="H83" s="141">
        <f>IFERROR(IF(VLOOKUP($B83,Hoja2!$A$2:$F$6,4)=1,G83+7,IF(WEEKDAY(G83)=3,G83+2,G83+5)),"")</f>
        <v>44271</v>
      </c>
      <c r="I83" s="141">
        <f>IFERROR(IF(VLOOKUP($B83,Hoja2!$A$2:$F$6,4)=1,H83+7,IF(WEEKDAY(H83)=3,H83+2,H83+5)),"")</f>
        <v>44278</v>
      </c>
      <c r="J83" s="141">
        <f>IFERROR(IF(VLOOKUP($B83,Hoja2!$A$2:$F$6,4)=1,I83+7,IF(WEEKDAY(I83)=3,I83+2,I83+5)),"")</f>
        <v>44285</v>
      </c>
      <c r="K83" s="141"/>
      <c r="L83" s="141"/>
      <c r="M83" s="141"/>
      <c r="N83" s="141"/>
      <c r="O83" s="155">
        <v>18000</v>
      </c>
    </row>
    <row r="84" spans="1:15" x14ac:dyDescent="0.35">
      <c r="A84" s="162" t="s">
        <v>67</v>
      </c>
      <c r="B84" s="139" t="s">
        <v>436</v>
      </c>
      <c r="C84" s="138" t="s">
        <v>47</v>
      </c>
      <c r="D84" s="138" t="s">
        <v>744</v>
      </c>
      <c r="E84" s="148">
        <v>44264</v>
      </c>
      <c r="F84" s="148">
        <f t="shared" si="36"/>
        <v>44285</v>
      </c>
      <c r="G84" s="141">
        <f t="shared" si="37"/>
        <v>44264</v>
      </c>
      <c r="H84" s="141">
        <f>IFERROR(IF(VLOOKUP($B84,Hoja2!$A$2:$F$6,4)=1,G84+7,IF(WEEKDAY(G84)=3,G84+2,G84+5)),"")</f>
        <v>44271</v>
      </c>
      <c r="I84" s="141">
        <f>IFERROR(IF(VLOOKUP($B84,Hoja2!$A$2:$F$6,4)=1,H84+7,IF(WEEKDAY(H84)=3,H84+2,H84+5)),"")</f>
        <v>44278</v>
      </c>
      <c r="J84" s="141">
        <f>IFERROR(IF(VLOOKUP($B84,Hoja2!$A$2:$F$6,4)=1,I84+7,IF(WEEKDAY(I84)=3,I84+2,I84+5)),"")</f>
        <v>44285</v>
      </c>
      <c r="K84" s="141"/>
      <c r="L84" s="141"/>
      <c r="M84" s="141"/>
      <c r="N84" s="141"/>
      <c r="O84" s="155">
        <v>18000</v>
      </c>
    </row>
    <row r="85" spans="1:15" x14ac:dyDescent="0.35">
      <c r="A85" s="162"/>
      <c r="B85" s="139"/>
      <c r="C85" s="138"/>
      <c r="D85" s="138"/>
      <c r="E85" s="148"/>
      <c r="F85" s="148"/>
      <c r="G85" s="141"/>
      <c r="H85" s="141"/>
      <c r="I85" s="141"/>
      <c r="J85" s="141"/>
      <c r="K85" s="141"/>
      <c r="L85" s="141"/>
      <c r="M85" s="141"/>
      <c r="N85" s="141"/>
      <c r="O85" s="155"/>
    </row>
    <row r="86" spans="1:15" x14ac:dyDescent="0.35">
      <c r="A86" s="162"/>
      <c r="B86" s="139"/>
      <c r="C86" s="138"/>
      <c r="D86" s="138"/>
      <c r="E86" s="148"/>
      <c r="F86" s="148"/>
      <c r="G86" s="141"/>
      <c r="H86" s="141"/>
      <c r="I86" s="141"/>
      <c r="J86" s="141"/>
      <c r="K86" s="141"/>
      <c r="L86" s="141"/>
      <c r="M86" s="141"/>
      <c r="N86" s="141"/>
      <c r="O86" s="155"/>
    </row>
    <row r="87" spans="1:15" x14ac:dyDescent="0.35">
      <c r="A87" s="162"/>
      <c r="B87" s="139"/>
      <c r="C87" s="138"/>
      <c r="D87" s="138"/>
      <c r="E87" s="148"/>
      <c r="F87" s="148"/>
      <c r="G87" s="141"/>
      <c r="H87" s="141"/>
      <c r="I87" s="141"/>
      <c r="J87" s="141"/>
      <c r="K87" s="141"/>
      <c r="L87" s="141"/>
      <c r="M87" s="141"/>
      <c r="N87" s="141"/>
      <c r="O87" s="155"/>
    </row>
    <row r="88" spans="1:15" x14ac:dyDescent="0.35">
      <c r="A88" s="162"/>
      <c r="B88" s="139"/>
      <c r="C88" s="138"/>
      <c r="D88" s="138"/>
      <c r="E88" s="148"/>
      <c r="F88" s="148"/>
      <c r="G88" s="141"/>
      <c r="H88" s="141"/>
      <c r="I88" s="141"/>
      <c r="J88" s="141"/>
      <c r="K88" s="141"/>
      <c r="L88" s="141"/>
      <c r="M88" s="141"/>
      <c r="N88" s="141"/>
      <c r="O88" s="155"/>
    </row>
    <row r="89" spans="1:15" x14ac:dyDescent="0.35">
      <c r="A89" s="162"/>
      <c r="B89" s="139"/>
      <c r="C89" s="138"/>
      <c r="D89" s="138"/>
      <c r="E89" s="148"/>
      <c r="F89" s="148"/>
      <c r="G89" s="141"/>
      <c r="H89" s="141"/>
      <c r="I89" s="141"/>
      <c r="J89" s="141"/>
      <c r="K89" s="141"/>
      <c r="L89" s="141"/>
      <c r="M89" s="141"/>
      <c r="N89" s="141"/>
      <c r="O89" s="155"/>
    </row>
    <row r="90" spans="1:15" x14ac:dyDescent="0.35">
      <c r="A90" s="210" t="s">
        <v>531</v>
      </c>
      <c r="B90" s="156"/>
      <c r="C90" s="156"/>
      <c r="D90" s="156"/>
      <c r="E90" s="156"/>
      <c r="F90" s="156"/>
      <c r="G90" s="156"/>
      <c r="H90" s="156"/>
      <c r="I90" s="156"/>
      <c r="J90" s="156"/>
      <c r="K90" s="156"/>
      <c r="L90" s="156"/>
      <c r="M90" s="156"/>
      <c r="N90" s="156"/>
      <c r="O90" s="211"/>
    </row>
  </sheetData>
  <phoneticPr fontId="10" type="noConversion"/>
  <conditionalFormatting sqref="O2:O3 O5 O19:O22">
    <cfRule type="cellIs" dxfId="264" priority="109" operator="greaterThan">
      <formula>0</formula>
    </cfRule>
  </conditionalFormatting>
  <conditionalFormatting sqref="O4">
    <cfRule type="cellIs" dxfId="263" priority="96" operator="greaterThan">
      <formula>0</formula>
    </cfRule>
  </conditionalFormatting>
  <conditionalFormatting sqref="O6">
    <cfRule type="cellIs" dxfId="262" priority="95" operator="greaterThan">
      <formula>0</formula>
    </cfRule>
  </conditionalFormatting>
  <conditionalFormatting sqref="O7">
    <cfRule type="cellIs" dxfId="261" priority="94" operator="greaterThan">
      <formula>0</formula>
    </cfRule>
  </conditionalFormatting>
  <conditionalFormatting sqref="O8">
    <cfRule type="cellIs" dxfId="260" priority="93" operator="greaterThan">
      <formula>0</formula>
    </cfRule>
  </conditionalFormatting>
  <conditionalFormatting sqref="O9">
    <cfRule type="cellIs" dxfId="259" priority="92" operator="greaterThan">
      <formula>0</formula>
    </cfRule>
  </conditionalFormatting>
  <conditionalFormatting sqref="O10">
    <cfRule type="cellIs" dxfId="258" priority="91" operator="greaterThan">
      <formula>0</formula>
    </cfRule>
  </conditionalFormatting>
  <conditionalFormatting sqref="O11">
    <cfRule type="cellIs" dxfId="257" priority="90" operator="greaterThan">
      <formula>0</formula>
    </cfRule>
  </conditionalFormatting>
  <conditionalFormatting sqref="O12">
    <cfRule type="cellIs" dxfId="256" priority="89" operator="greaterThan">
      <formula>0</formula>
    </cfRule>
  </conditionalFormatting>
  <conditionalFormatting sqref="O13">
    <cfRule type="cellIs" dxfId="255" priority="88" operator="greaterThan">
      <formula>0</formula>
    </cfRule>
  </conditionalFormatting>
  <conditionalFormatting sqref="O14">
    <cfRule type="cellIs" dxfId="254" priority="87" operator="greaterThan">
      <formula>0</formula>
    </cfRule>
  </conditionalFormatting>
  <conditionalFormatting sqref="O15">
    <cfRule type="cellIs" dxfId="253" priority="86" operator="greaterThan">
      <formula>0</formula>
    </cfRule>
  </conditionalFormatting>
  <conditionalFormatting sqref="O16">
    <cfRule type="cellIs" dxfId="252" priority="85" operator="greaterThan">
      <formula>0</formula>
    </cfRule>
  </conditionalFormatting>
  <conditionalFormatting sqref="O17">
    <cfRule type="cellIs" dxfId="251" priority="83" operator="greaterThan">
      <formula>0</formula>
    </cfRule>
  </conditionalFormatting>
  <conditionalFormatting sqref="O18">
    <cfRule type="cellIs" dxfId="250" priority="82" operator="greaterThan">
      <formula>0</formula>
    </cfRule>
  </conditionalFormatting>
  <conditionalFormatting sqref="O23">
    <cfRule type="cellIs" dxfId="249" priority="81" operator="greaterThan">
      <formula>0</formula>
    </cfRule>
  </conditionalFormatting>
  <conditionalFormatting sqref="O24">
    <cfRule type="cellIs" dxfId="248" priority="80" operator="greaterThan">
      <formula>0</formula>
    </cfRule>
  </conditionalFormatting>
  <conditionalFormatting sqref="O25">
    <cfRule type="cellIs" dxfId="247" priority="79" operator="greaterThan">
      <formula>0</formula>
    </cfRule>
  </conditionalFormatting>
  <conditionalFormatting sqref="O26">
    <cfRule type="cellIs" dxfId="246" priority="78" operator="greaterThan">
      <formula>0</formula>
    </cfRule>
  </conditionalFormatting>
  <conditionalFormatting sqref="O27">
    <cfRule type="cellIs" dxfId="245" priority="76" operator="greaterThan">
      <formula>0</formula>
    </cfRule>
  </conditionalFormatting>
  <conditionalFormatting sqref="O28">
    <cfRule type="cellIs" dxfId="244" priority="75" operator="greaterThan">
      <formula>0</formula>
    </cfRule>
  </conditionalFormatting>
  <conditionalFormatting sqref="O29">
    <cfRule type="cellIs" dxfId="243" priority="74" operator="greaterThan">
      <formula>0</formula>
    </cfRule>
  </conditionalFormatting>
  <conditionalFormatting sqref="O30">
    <cfRule type="cellIs" dxfId="242" priority="73" operator="greaterThan">
      <formula>0</formula>
    </cfRule>
  </conditionalFormatting>
  <conditionalFormatting sqref="O31">
    <cfRule type="cellIs" dxfId="241" priority="72" operator="greaterThan">
      <formula>0</formula>
    </cfRule>
  </conditionalFormatting>
  <conditionalFormatting sqref="O32">
    <cfRule type="cellIs" dxfId="240" priority="71" operator="greaterThan">
      <formula>0</formula>
    </cfRule>
  </conditionalFormatting>
  <conditionalFormatting sqref="O33">
    <cfRule type="cellIs" dxfId="239" priority="69" operator="greaterThan">
      <formula>0</formula>
    </cfRule>
  </conditionalFormatting>
  <conditionalFormatting sqref="O34">
    <cfRule type="cellIs" dxfId="238" priority="68" operator="greaterThan">
      <formula>0</formula>
    </cfRule>
  </conditionalFormatting>
  <conditionalFormatting sqref="O35">
    <cfRule type="cellIs" dxfId="237" priority="67" operator="greaterThan">
      <formula>0</formula>
    </cfRule>
  </conditionalFormatting>
  <conditionalFormatting sqref="O36">
    <cfRule type="cellIs" dxfId="236" priority="64" operator="greaterThan">
      <formula>0</formula>
    </cfRule>
  </conditionalFormatting>
  <conditionalFormatting sqref="O37">
    <cfRule type="cellIs" dxfId="235" priority="62" operator="greaterThan">
      <formula>0</formula>
    </cfRule>
  </conditionalFormatting>
  <conditionalFormatting sqref="O38">
    <cfRule type="cellIs" dxfId="234" priority="61" operator="greaterThan">
      <formula>0</formula>
    </cfRule>
  </conditionalFormatting>
  <conditionalFormatting sqref="O39">
    <cfRule type="cellIs" dxfId="233" priority="60" operator="greaterThan">
      <formula>0</formula>
    </cfRule>
  </conditionalFormatting>
  <conditionalFormatting sqref="O40">
    <cfRule type="cellIs" dxfId="232" priority="59" operator="greaterThan">
      <formula>0</formula>
    </cfRule>
  </conditionalFormatting>
  <conditionalFormatting sqref="O41">
    <cfRule type="cellIs" dxfId="231" priority="58" operator="greaterThan">
      <formula>0</formula>
    </cfRule>
  </conditionalFormatting>
  <conditionalFormatting sqref="O43">
    <cfRule type="cellIs" dxfId="230" priority="47" operator="greaterThan">
      <formula>0</formula>
    </cfRule>
  </conditionalFormatting>
  <conditionalFormatting sqref="O42">
    <cfRule type="cellIs" dxfId="229" priority="46" operator="greaterThan">
      <formula>0</formula>
    </cfRule>
  </conditionalFormatting>
  <conditionalFormatting sqref="O44">
    <cfRule type="cellIs" dxfId="228" priority="45" operator="greaterThan">
      <formula>0</formula>
    </cfRule>
  </conditionalFormatting>
  <conditionalFormatting sqref="O45">
    <cfRule type="cellIs" dxfId="227" priority="43" operator="greaterThan">
      <formula>0</formula>
    </cfRule>
  </conditionalFormatting>
  <conditionalFormatting sqref="O46">
    <cfRule type="cellIs" dxfId="226" priority="42" operator="greaterThan">
      <formula>0</formula>
    </cfRule>
  </conditionalFormatting>
  <conditionalFormatting sqref="O47">
    <cfRule type="cellIs" dxfId="225" priority="41" operator="greaterThan">
      <formula>0</formula>
    </cfRule>
  </conditionalFormatting>
  <conditionalFormatting sqref="O50">
    <cfRule type="cellIs" dxfId="224" priority="38" operator="greaterThan">
      <formula>0</formula>
    </cfRule>
  </conditionalFormatting>
  <conditionalFormatting sqref="O48">
    <cfRule type="cellIs" dxfId="223" priority="40" operator="greaterThan">
      <formula>0</formula>
    </cfRule>
  </conditionalFormatting>
  <conditionalFormatting sqref="O49">
    <cfRule type="cellIs" dxfId="222" priority="39" operator="greaterThan">
      <formula>0</formula>
    </cfRule>
  </conditionalFormatting>
  <conditionalFormatting sqref="O51">
    <cfRule type="cellIs" dxfId="221" priority="37" operator="greaterThan">
      <formula>0</formula>
    </cfRule>
  </conditionalFormatting>
  <conditionalFormatting sqref="O52">
    <cfRule type="cellIs" dxfId="220" priority="36" operator="greaterThan">
      <formula>0</formula>
    </cfRule>
  </conditionalFormatting>
  <conditionalFormatting sqref="O53">
    <cfRule type="cellIs" dxfId="219" priority="35" operator="greaterThan">
      <formula>0</formula>
    </cfRule>
  </conditionalFormatting>
  <conditionalFormatting sqref="O54">
    <cfRule type="cellIs" dxfId="218" priority="34" operator="greaterThan">
      <formula>0</formula>
    </cfRule>
  </conditionalFormatting>
  <conditionalFormatting sqref="O55">
    <cfRule type="cellIs" dxfId="217" priority="33" operator="greaterThan">
      <formula>0</formula>
    </cfRule>
  </conditionalFormatting>
  <conditionalFormatting sqref="O56">
    <cfRule type="cellIs" dxfId="216" priority="32" operator="greaterThan">
      <formula>0</formula>
    </cfRule>
  </conditionalFormatting>
  <conditionalFormatting sqref="O57">
    <cfRule type="cellIs" dxfId="215" priority="31" operator="greaterThan">
      <formula>0</formula>
    </cfRule>
  </conditionalFormatting>
  <conditionalFormatting sqref="O58">
    <cfRule type="cellIs" dxfId="214" priority="30" operator="greaterThan">
      <formula>0</formula>
    </cfRule>
  </conditionalFormatting>
  <conditionalFormatting sqref="O59">
    <cfRule type="cellIs" dxfId="213" priority="28" operator="greaterThan">
      <formula>0</formula>
    </cfRule>
  </conditionalFormatting>
  <conditionalFormatting sqref="O60">
    <cfRule type="cellIs" dxfId="212" priority="27" operator="greaterThan">
      <formula>0</formula>
    </cfRule>
  </conditionalFormatting>
  <conditionalFormatting sqref="O61">
    <cfRule type="cellIs" dxfId="211" priority="26" operator="greaterThan">
      <formula>0</formula>
    </cfRule>
  </conditionalFormatting>
  <conditionalFormatting sqref="O64">
    <cfRule type="cellIs" dxfId="210" priority="23" operator="greaterThan">
      <formula>0</formula>
    </cfRule>
  </conditionalFormatting>
  <conditionalFormatting sqref="O62">
    <cfRule type="cellIs" dxfId="209" priority="25" operator="greaterThan">
      <formula>0</formula>
    </cfRule>
  </conditionalFormatting>
  <conditionalFormatting sqref="O63">
    <cfRule type="cellIs" dxfId="208" priority="24" operator="greaterThan">
      <formula>0</formula>
    </cfRule>
  </conditionalFormatting>
  <conditionalFormatting sqref="O65">
    <cfRule type="cellIs" dxfId="207" priority="22" operator="greaterThan">
      <formula>0</formula>
    </cfRule>
  </conditionalFormatting>
  <conditionalFormatting sqref="O66">
    <cfRule type="cellIs" dxfId="206" priority="21" operator="greaterThan">
      <formula>0</formula>
    </cfRule>
  </conditionalFormatting>
  <conditionalFormatting sqref="O67">
    <cfRule type="cellIs" dxfId="205" priority="20" operator="greaterThan">
      <formula>0</formula>
    </cfRule>
  </conditionalFormatting>
  <conditionalFormatting sqref="O69">
    <cfRule type="cellIs" dxfId="204" priority="18" operator="greaterThan">
      <formula>0</formula>
    </cfRule>
  </conditionalFormatting>
  <conditionalFormatting sqref="O70">
    <cfRule type="cellIs" dxfId="203" priority="17" operator="greaterThan">
      <formula>0</formula>
    </cfRule>
  </conditionalFormatting>
  <conditionalFormatting sqref="O71">
    <cfRule type="cellIs" dxfId="202" priority="16" operator="greaterThan">
      <formula>0</formula>
    </cfRule>
  </conditionalFormatting>
  <conditionalFormatting sqref="O72">
    <cfRule type="cellIs" dxfId="201" priority="15" operator="greaterThan">
      <formula>0</formula>
    </cfRule>
  </conditionalFormatting>
  <conditionalFormatting sqref="O68">
    <cfRule type="cellIs" dxfId="200" priority="14" operator="greaterThan">
      <formula>0</formula>
    </cfRule>
  </conditionalFormatting>
  <conditionalFormatting sqref="O74">
    <cfRule type="cellIs" dxfId="199" priority="12" operator="greaterThan">
      <formula>0</formula>
    </cfRule>
  </conditionalFormatting>
  <conditionalFormatting sqref="O75">
    <cfRule type="cellIs" dxfId="198" priority="11" operator="greaterThan">
      <formula>0</formula>
    </cfRule>
  </conditionalFormatting>
  <conditionalFormatting sqref="O76">
    <cfRule type="cellIs" dxfId="197" priority="10" operator="greaterThan">
      <formula>0</formula>
    </cfRule>
  </conditionalFormatting>
  <conditionalFormatting sqref="O77">
    <cfRule type="cellIs" dxfId="196" priority="9" operator="greaterThan">
      <formula>0</formula>
    </cfRule>
  </conditionalFormatting>
  <conditionalFormatting sqref="O79">
    <cfRule type="cellIs" dxfId="195" priority="6" operator="greaterThan">
      <formula>0</formula>
    </cfRule>
  </conditionalFormatting>
  <conditionalFormatting sqref="O78">
    <cfRule type="cellIs" dxfId="194" priority="8" operator="greaterThan">
      <formula>0</formula>
    </cfRule>
  </conditionalFormatting>
  <conditionalFormatting sqref="O73">
    <cfRule type="cellIs" dxfId="193" priority="7" operator="greaterThan">
      <formula>0</formula>
    </cfRule>
  </conditionalFormatting>
  <conditionalFormatting sqref="O80">
    <cfRule type="cellIs" dxfId="192" priority="5" operator="greaterThan">
      <formula>0</formula>
    </cfRule>
  </conditionalFormatting>
  <conditionalFormatting sqref="O81">
    <cfRule type="cellIs" dxfId="191" priority="4" operator="greaterThan">
      <formula>0</formula>
    </cfRule>
  </conditionalFormatting>
  <conditionalFormatting sqref="O82">
    <cfRule type="cellIs" dxfId="190" priority="3" operator="greaterThan">
      <formula>0</formula>
    </cfRule>
  </conditionalFormatting>
  <conditionalFormatting sqref="O83">
    <cfRule type="cellIs" dxfId="189" priority="2" operator="greaterThan">
      <formula>0</formula>
    </cfRule>
  </conditionalFormatting>
  <conditionalFormatting sqref="O84:O89">
    <cfRule type="cellIs" dxfId="188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FE369-C9D4-4550-B125-2A4A4BC0CA46}">
  <sheetPr>
    <tabColor rgb="FFCF95DF"/>
  </sheetPr>
  <dimension ref="A1:T60"/>
  <sheetViews>
    <sheetView showGridLines="0" workbookViewId="0">
      <selection activeCell="A4" sqref="A4"/>
    </sheetView>
  </sheetViews>
  <sheetFormatPr baseColWidth="10" defaultColWidth="0" defaultRowHeight="14.5" x14ac:dyDescent="0.35"/>
  <cols>
    <col min="1" max="1" width="19.1796875" style="2" customWidth="1"/>
    <col min="2" max="2" width="10.90625" style="2" customWidth="1"/>
    <col min="3" max="3" width="15.08984375" style="2" customWidth="1"/>
    <col min="4" max="4" width="13.1796875" style="2" bestFit="1" customWidth="1"/>
    <col min="5" max="5" width="10.36328125" style="2" bestFit="1" customWidth="1"/>
    <col min="6" max="6" width="10.08984375" style="2" customWidth="1"/>
    <col min="7" max="9" width="10.08984375" style="2" hidden="1" customWidth="1"/>
    <col min="10" max="10" width="10.36328125" style="2" hidden="1" customWidth="1"/>
    <col min="11" max="14" width="2" style="2" hidden="1" customWidth="1"/>
    <col min="15" max="15" width="10.6328125" style="2" customWidth="1"/>
    <col min="16" max="16" width="19.81640625" style="2" customWidth="1"/>
    <col min="17" max="18" width="10.90625" style="2" customWidth="1"/>
    <col min="19" max="19" width="10.90625" style="159" customWidth="1"/>
    <col min="20" max="20" width="10.90625" style="2" customWidth="1"/>
    <col min="21" max="16384" width="10.90625" style="2" hidden="1"/>
  </cols>
  <sheetData>
    <row r="1" spans="1:19" s="159" customFormat="1" x14ac:dyDescent="0.35">
      <c r="A1" s="206" t="s">
        <v>0</v>
      </c>
      <c r="B1" s="207" t="s">
        <v>33</v>
      </c>
      <c r="C1" s="207" t="s">
        <v>185</v>
      </c>
      <c r="D1" s="207" t="s">
        <v>533</v>
      </c>
      <c r="E1" s="207" t="s">
        <v>37</v>
      </c>
      <c r="F1" s="207" t="s">
        <v>174</v>
      </c>
      <c r="G1" s="208">
        <v>1</v>
      </c>
      <c r="H1" s="208">
        <v>2</v>
      </c>
      <c r="I1" s="208">
        <v>3</v>
      </c>
      <c r="J1" s="208">
        <v>4</v>
      </c>
      <c r="K1" s="208">
        <v>5</v>
      </c>
      <c r="L1" s="208">
        <v>6</v>
      </c>
      <c r="M1" s="208">
        <v>7</v>
      </c>
      <c r="N1" s="208">
        <v>8</v>
      </c>
      <c r="O1" s="209" t="s">
        <v>5</v>
      </c>
      <c r="R1" s="160" t="s">
        <v>185</v>
      </c>
      <c r="S1" s="161" t="s">
        <v>191</v>
      </c>
    </row>
    <row r="2" spans="1:19" x14ac:dyDescent="0.35">
      <c r="A2" s="162" t="s">
        <v>720</v>
      </c>
      <c r="B2" s="139" t="s">
        <v>718</v>
      </c>
      <c r="C2" s="138" t="s">
        <v>47</v>
      </c>
      <c r="D2" s="138" t="s">
        <v>529</v>
      </c>
      <c r="E2" s="148">
        <v>44264</v>
      </c>
      <c r="F2" s="148">
        <f t="shared" ref="F2:F11" si="0">IF(MAX(G2:N2)=0,"",MAX(G2:N2))</f>
        <v>44285</v>
      </c>
      <c r="G2" s="141">
        <f t="shared" ref="G2:G11" si="1">IF(O2=0,"",E2)</f>
        <v>44264</v>
      </c>
      <c r="H2" s="141">
        <f>IFERROR(IF(VLOOKUP($B2,Hoja2!$A$2:$F$6,4)=1,G2+7,IF(WEEKDAY(G2)=3,G2+2,G2+5)),"")</f>
        <v>44271</v>
      </c>
      <c r="I2" s="141">
        <f>IFERROR(IF(VLOOKUP($B2,Hoja2!$A$2:$F$6,4)=1,H2+7,IF(WEEKDAY(H2)=3,H2+2,H2+5)),"")</f>
        <v>44278</v>
      </c>
      <c r="J2" s="141">
        <f>IFERROR(IF(VLOOKUP($B2,Hoja2!$A$2:$F$6,4)=1,I2+7,IF(WEEKDAY(I2)=3,I2+2,I2+5)),"")</f>
        <v>44285</v>
      </c>
      <c r="K2" s="141"/>
      <c r="L2" s="141"/>
      <c r="M2" s="141"/>
      <c r="N2" s="141"/>
      <c r="O2" s="155">
        <v>18000</v>
      </c>
      <c r="R2" s="201" t="s">
        <v>42</v>
      </c>
      <c r="S2" s="163">
        <f t="shared" ref="S2:S13" si="2">SUMIF(C:C,$R2,O:O)</f>
        <v>0</v>
      </c>
    </row>
    <row r="3" spans="1:19" x14ac:dyDescent="0.35">
      <c r="A3" s="162" t="s">
        <v>4</v>
      </c>
      <c r="B3" s="139" t="s">
        <v>718</v>
      </c>
      <c r="C3" s="138" t="s">
        <v>47</v>
      </c>
      <c r="D3" s="138" t="s">
        <v>529</v>
      </c>
      <c r="E3" s="148">
        <v>44264</v>
      </c>
      <c r="F3" s="148" t="str">
        <f t="shared" si="0"/>
        <v/>
      </c>
      <c r="G3" s="141" t="str">
        <f t="shared" si="1"/>
        <v/>
      </c>
      <c r="H3" s="141" t="str">
        <f>IFERROR(IF(VLOOKUP($B3,Hoja2!$A$2:$F$6,4)=1,G3+7,IF(WEEKDAY(G3)=3,G3+2,G3+5)),"")</f>
        <v/>
      </c>
      <c r="I3" s="141" t="str">
        <f>IFERROR(IF(VLOOKUP($B3,Hoja2!$A$2:$F$6,4)=1,H3+7,IF(WEEKDAY(H3)=3,H3+2,H3+5)),"")</f>
        <v/>
      </c>
      <c r="J3" s="141" t="str">
        <f>IFERROR(IF(VLOOKUP($B3,Hoja2!$A$2:$F$6,4)=1,I3+7,IF(WEEKDAY(I3)=3,I3+2,I3+5)),"")</f>
        <v/>
      </c>
      <c r="K3" s="141"/>
      <c r="L3" s="141"/>
      <c r="M3" s="141"/>
      <c r="N3" s="141"/>
      <c r="O3" s="155"/>
      <c r="R3" s="202" t="s">
        <v>43</v>
      </c>
      <c r="S3" s="164">
        <f t="shared" si="2"/>
        <v>0</v>
      </c>
    </row>
    <row r="4" spans="1:19" x14ac:dyDescent="0.35">
      <c r="A4" s="162" t="s">
        <v>721</v>
      </c>
      <c r="B4" s="139" t="s">
        <v>718</v>
      </c>
      <c r="C4" s="138" t="s">
        <v>47</v>
      </c>
      <c r="D4" s="138" t="s">
        <v>529</v>
      </c>
      <c r="E4" s="148">
        <v>44264</v>
      </c>
      <c r="F4" s="148" t="str">
        <f t="shared" si="0"/>
        <v/>
      </c>
      <c r="G4" s="141" t="str">
        <f t="shared" si="1"/>
        <v/>
      </c>
      <c r="H4" s="141" t="str">
        <f>IFERROR(IF(VLOOKUP($B4,Hoja2!$A$2:$F$6,4)=1,G4+7,IF(WEEKDAY(G4)=3,G4+2,G4+5)),"")</f>
        <v/>
      </c>
      <c r="I4" s="141" t="str">
        <f>IFERROR(IF(VLOOKUP($B4,Hoja2!$A$2:$F$6,4)=1,H4+7,IF(WEEKDAY(H4)=3,H4+2,H4+5)),"")</f>
        <v/>
      </c>
      <c r="J4" s="141" t="str">
        <f>IFERROR(IF(VLOOKUP($B4,Hoja2!$A$2:$F$6,4)=1,I4+7,IF(WEEKDAY(I4)=3,I4+2,I4+5)),"")</f>
        <v/>
      </c>
      <c r="K4" s="141"/>
      <c r="L4" s="141"/>
      <c r="M4" s="141"/>
      <c r="N4" s="141"/>
      <c r="O4" s="155"/>
      <c r="R4" s="202" t="s">
        <v>47</v>
      </c>
      <c r="S4" s="164">
        <f t="shared" si="2"/>
        <v>102500</v>
      </c>
    </row>
    <row r="5" spans="1:19" x14ac:dyDescent="0.35">
      <c r="A5" s="162" t="s">
        <v>722</v>
      </c>
      <c r="B5" s="139" t="s">
        <v>718</v>
      </c>
      <c r="C5" s="138" t="s">
        <v>47</v>
      </c>
      <c r="D5" s="138" t="s">
        <v>529</v>
      </c>
      <c r="E5" s="148">
        <v>44264</v>
      </c>
      <c r="F5" s="148" t="str">
        <f t="shared" si="0"/>
        <v/>
      </c>
      <c r="G5" s="141" t="str">
        <f t="shared" si="1"/>
        <v/>
      </c>
      <c r="H5" s="141" t="str">
        <f>IFERROR(IF(VLOOKUP($B5,Hoja2!$A$2:$F$6,4)=1,G5+7,IF(WEEKDAY(G5)=3,G5+2,G5+5)),"")</f>
        <v/>
      </c>
      <c r="I5" s="141" t="str">
        <f>IFERROR(IF(VLOOKUP($B5,Hoja2!$A$2:$F$6,4)=1,H5+7,IF(WEEKDAY(H5)=3,H5+2,H5+5)),"")</f>
        <v/>
      </c>
      <c r="J5" s="141" t="str">
        <f>IFERROR(IF(VLOOKUP($B5,Hoja2!$A$2:$F$6,4)=1,I5+7,IF(WEEKDAY(I5)=3,I5+2,I5+5)),"")</f>
        <v/>
      </c>
      <c r="K5" s="141"/>
      <c r="L5" s="141"/>
      <c r="M5" s="141"/>
      <c r="N5" s="141"/>
      <c r="O5" s="155"/>
      <c r="R5" s="202" t="s">
        <v>48</v>
      </c>
      <c r="S5" s="164">
        <f t="shared" si="2"/>
        <v>0</v>
      </c>
    </row>
    <row r="6" spans="1:19" x14ac:dyDescent="0.35">
      <c r="A6" s="162" t="s">
        <v>759</v>
      </c>
      <c r="B6" s="139" t="s">
        <v>718</v>
      </c>
      <c r="C6" s="138" t="s">
        <v>47</v>
      </c>
      <c r="D6" s="138" t="s">
        <v>529</v>
      </c>
      <c r="E6" s="148">
        <v>44264</v>
      </c>
      <c r="F6" s="148">
        <f t="shared" si="0"/>
        <v>44285</v>
      </c>
      <c r="G6" s="141">
        <f t="shared" si="1"/>
        <v>44264</v>
      </c>
      <c r="H6" s="141">
        <f>IFERROR(IF(VLOOKUP($B6,Hoja2!$A$2:$F$6,4)=1,G6+7,IF(WEEKDAY(G6)=3,G6+2,G6+5)),"")</f>
        <v>44271</v>
      </c>
      <c r="I6" s="141">
        <f>IFERROR(IF(VLOOKUP($B6,Hoja2!$A$2:$F$6,4)=1,H6+7,IF(WEEKDAY(H6)=3,H6+2,H6+5)),"")</f>
        <v>44278</v>
      </c>
      <c r="J6" s="141">
        <f>IFERROR(IF(VLOOKUP($B6,Hoja2!$A$2:$F$6,4)=1,I6+7,IF(WEEKDAY(I6)=3,I6+2,I6+5)),"")</f>
        <v>44285</v>
      </c>
      <c r="K6" s="141"/>
      <c r="L6" s="141"/>
      <c r="M6" s="141"/>
      <c r="N6" s="141"/>
      <c r="O6" s="155">
        <v>12500</v>
      </c>
      <c r="R6" s="202" t="s">
        <v>173</v>
      </c>
      <c r="S6" s="164">
        <f t="shared" si="2"/>
        <v>0</v>
      </c>
    </row>
    <row r="7" spans="1:19" x14ac:dyDescent="0.35">
      <c r="A7" s="162" t="s">
        <v>783</v>
      </c>
      <c r="B7" s="139" t="s">
        <v>718</v>
      </c>
      <c r="C7" s="138" t="s">
        <v>47</v>
      </c>
      <c r="D7" s="138" t="s">
        <v>529</v>
      </c>
      <c r="E7" s="148">
        <v>44264</v>
      </c>
      <c r="F7" s="148">
        <f t="shared" si="0"/>
        <v>44285</v>
      </c>
      <c r="G7" s="141">
        <f t="shared" si="1"/>
        <v>44264</v>
      </c>
      <c r="H7" s="141">
        <f>IFERROR(IF(VLOOKUP($B7,Hoja2!$A$2:$F$6,4)=1,G7+7,IF(WEEKDAY(G7)=3,G7+2,G7+5)),"")</f>
        <v>44271</v>
      </c>
      <c r="I7" s="141">
        <f>IFERROR(IF(VLOOKUP($B7,Hoja2!$A$2:$F$6,4)=1,H7+7,IF(WEEKDAY(H7)=3,H7+2,H7+5)),"")</f>
        <v>44278</v>
      </c>
      <c r="J7" s="141">
        <f>IFERROR(IF(VLOOKUP($B7,Hoja2!$A$2:$F$6,4)=1,I7+7,IF(WEEKDAY(I7)=3,I7+2,I7+5)),"")</f>
        <v>44285</v>
      </c>
      <c r="K7" s="141"/>
      <c r="L7" s="141"/>
      <c r="M7" s="141"/>
      <c r="N7" s="141"/>
      <c r="O7" s="155">
        <v>18000</v>
      </c>
      <c r="R7" s="202" t="s">
        <v>186</v>
      </c>
      <c r="S7" s="164">
        <f t="shared" si="2"/>
        <v>0</v>
      </c>
    </row>
    <row r="8" spans="1:19" x14ac:dyDescent="0.35">
      <c r="A8" s="162" t="s">
        <v>902</v>
      </c>
      <c r="B8" s="139" t="s">
        <v>718</v>
      </c>
      <c r="C8" s="138" t="s">
        <v>47</v>
      </c>
      <c r="D8" s="138" t="s">
        <v>529</v>
      </c>
      <c r="E8" s="148">
        <v>44264</v>
      </c>
      <c r="F8" s="148">
        <f t="shared" si="0"/>
        <v>44285</v>
      </c>
      <c r="G8" s="141">
        <f t="shared" si="1"/>
        <v>44264</v>
      </c>
      <c r="H8" s="141">
        <f>IFERROR(IF(VLOOKUP($B8,Hoja2!$A$2:$F$6,4)=1,G8+7,IF(WEEKDAY(G8)=3,G8+2,G8+5)),"")</f>
        <v>44271</v>
      </c>
      <c r="I8" s="141">
        <f>IFERROR(IF(VLOOKUP($B8,Hoja2!$A$2:$F$6,4)=1,H8+7,IF(WEEKDAY(H8)=3,H8+2,H8+5)),"")</f>
        <v>44278</v>
      </c>
      <c r="J8" s="141">
        <f>IFERROR(IF(VLOOKUP($B8,Hoja2!$A$2:$F$6,4)=1,I8+7,IF(WEEKDAY(I8)=3,I8+2,I8+5)),"")</f>
        <v>44285</v>
      </c>
      <c r="K8" s="141"/>
      <c r="L8" s="141"/>
      <c r="M8" s="141"/>
      <c r="N8" s="141"/>
      <c r="O8" s="155">
        <v>18000</v>
      </c>
      <c r="R8" s="202" t="s">
        <v>187</v>
      </c>
      <c r="S8" s="164">
        <f t="shared" si="2"/>
        <v>0</v>
      </c>
    </row>
    <row r="9" spans="1:19" x14ac:dyDescent="0.35">
      <c r="A9" s="162" t="s">
        <v>680</v>
      </c>
      <c r="B9" s="139" t="s">
        <v>718</v>
      </c>
      <c r="C9" s="138" t="s">
        <v>47</v>
      </c>
      <c r="D9" s="138" t="s">
        <v>529</v>
      </c>
      <c r="E9" s="148">
        <v>44264</v>
      </c>
      <c r="F9" s="148">
        <f t="shared" si="0"/>
        <v>44285</v>
      </c>
      <c r="G9" s="141">
        <f t="shared" si="1"/>
        <v>44264</v>
      </c>
      <c r="H9" s="141">
        <f>IFERROR(IF(VLOOKUP($B9,Hoja2!$A$2:$F$6,4)=1,G9+7,IF(WEEKDAY(G9)=3,G9+2,G9+5)),"")</f>
        <v>44271</v>
      </c>
      <c r="I9" s="141">
        <f>IFERROR(IF(VLOOKUP($B9,Hoja2!$A$2:$F$6,4)=1,H9+7,IF(WEEKDAY(H9)=3,H9+2,H9+5)),"")</f>
        <v>44278</v>
      </c>
      <c r="J9" s="141">
        <f>IFERROR(IF(VLOOKUP($B9,Hoja2!$A$2:$F$6,4)=1,I9+7,IF(WEEKDAY(I9)=3,I9+2,I9+5)),"")</f>
        <v>44285</v>
      </c>
      <c r="K9" s="141"/>
      <c r="L9" s="141"/>
      <c r="M9" s="141"/>
      <c r="N9" s="141"/>
      <c r="O9" s="155">
        <v>18000</v>
      </c>
      <c r="P9" s="227" t="s">
        <v>971</v>
      </c>
      <c r="R9" s="202" t="s">
        <v>188</v>
      </c>
      <c r="S9" s="164">
        <f t="shared" si="2"/>
        <v>0</v>
      </c>
    </row>
    <row r="10" spans="1:19" x14ac:dyDescent="0.35">
      <c r="A10" s="162" t="s">
        <v>1042</v>
      </c>
      <c r="B10" s="139" t="s">
        <v>718</v>
      </c>
      <c r="C10" s="138" t="s">
        <v>47</v>
      </c>
      <c r="D10" s="138" t="s">
        <v>529</v>
      </c>
      <c r="E10" s="148">
        <v>44264</v>
      </c>
      <c r="F10" s="148">
        <f t="shared" si="0"/>
        <v>44285</v>
      </c>
      <c r="G10" s="141">
        <f t="shared" si="1"/>
        <v>44264</v>
      </c>
      <c r="H10" s="141">
        <f>IFERROR(IF(VLOOKUP($B10,Hoja2!$A$2:$F$6,4)=1,G10+7,IF(WEEKDAY(G10)=3,G10+2,G10+5)),"")</f>
        <v>44271</v>
      </c>
      <c r="I10" s="141">
        <f>IFERROR(IF(VLOOKUP($B10,Hoja2!$A$2:$F$6,4)=1,H10+7,IF(WEEKDAY(H10)=3,H10+2,H10+5)),"")</f>
        <v>44278</v>
      </c>
      <c r="J10" s="141">
        <f>IFERROR(IF(VLOOKUP($B10,Hoja2!$A$2:$F$6,4)=1,I10+7,IF(WEEKDAY(I10)=3,I10+2,I10+5)),"")</f>
        <v>44285</v>
      </c>
      <c r="K10" s="141"/>
      <c r="L10" s="141"/>
      <c r="M10" s="141"/>
      <c r="N10" s="141"/>
      <c r="O10" s="155">
        <v>18000</v>
      </c>
      <c r="R10" s="202" t="s">
        <v>189</v>
      </c>
      <c r="S10" s="164">
        <f t="shared" si="2"/>
        <v>0</v>
      </c>
    </row>
    <row r="11" spans="1:19" x14ac:dyDescent="0.35">
      <c r="A11" s="162"/>
      <c r="B11" s="139" t="s">
        <v>718</v>
      </c>
      <c r="C11" s="138" t="s">
        <v>47</v>
      </c>
      <c r="D11" s="138" t="s">
        <v>529</v>
      </c>
      <c r="E11" s="148">
        <v>44264</v>
      </c>
      <c r="F11" s="148" t="str">
        <f t="shared" si="0"/>
        <v/>
      </c>
      <c r="G11" s="141" t="str">
        <f t="shared" si="1"/>
        <v/>
      </c>
      <c r="H11" s="141" t="str">
        <f>IFERROR(IF(VLOOKUP($B11,Hoja2!$A$2:$F$6,4)=1,G11+7,IF(WEEKDAY(G11)=3,G11+2,G11+5)),"")</f>
        <v/>
      </c>
      <c r="I11" s="141" t="str">
        <f>IFERROR(IF(VLOOKUP($B11,Hoja2!$A$2:$F$6,4)=1,H11+7,IF(WEEKDAY(H11)=3,H11+2,H11+5)),"")</f>
        <v/>
      </c>
      <c r="J11" s="141" t="str">
        <f>IFERROR(IF(VLOOKUP($B11,Hoja2!$A$2:$F$6,4)=1,I11+7,IF(WEEKDAY(I11)=3,I11+2,I11+5)),"")</f>
        <v/>
      </c>
      <c r="K11" s="141"/>
      <c r="L11" s="141"/>
      <c r="M11" s="141"/>
      <c r="N11" s="141"/>
      <c r="O11" s="155"/>
      <c r="R11" s="202" t="s">
        <v>190</v>
      </c>
      <c r="S11" s="164">
        <f t="shared" si="2"/>
        <v>0</v>
      </c>
    </row>
    <row r="12" spans="1:19" x14ac:dyDescent="0.35">
      <c r="A12" s="162"/>
      <c r="B12" s="139"/>
      <c r="C12" s="138"/>
      <c r="D12" s="138"/>
      <c r="E12" s="148"/>
      <c r="F12" s="148"/>
      <c r="G12" s="141"/>
      <c r="H12" s="141"/>
      <c r="I12" s="141"/>
      <c r="J12" s="141"/>
      <c r="K12" s="141"/>
      <c r="L12" s="141"/>
      <c r="M12" s="141"/>
      <c r="N12" s="141"/>
      <c r="O12" s="155"/>
      <c r="R12" s="202" t="s">
        <v>438</v>
      </c>
      <c r="S12" s="164">
        <f t="shared" si="2"/>
        <v>0</v>
      </c>
    </row>
    <row r="13" spans="1:19" x14ac:dyDescent="0.35">
      <c r="A13" s="162"/>
      <c r="B13" s="139"/>
      <c r="C13" s="138"/>
      <c r="D13" s="138"/>
      <c r="E13" s="148"/>
      <c r="F13" s="148"/>
      <c r="G13" s="141"/>
      <c r="H13" s="141"/>
      <c r="I13" s="141"/>
      <c r="J13" s="141"/>
      <c r="K13" s="141"/>
      <c r="L13" s="141"/>
      <c r="M13" s="141"/>
      <c r="N13" s="141"/>
      <c r="O13" s="155"/>
      <c r="P13" s="226"/>
      <c r="R13" s="203" t="s">
        <v>439</v>
      </c>
      <c r="S13" s="165">
        <f t="shared" si="2"/>
        <v>0</v>
      </c>
    </row>
    <row r="14" spans="1:19" x14ac:dyDescent="0.35">
      <c r="A14" s="162"/>
      <c r="B14" s="139"/>
      <c r="C14" s="138"/>
      <c r="D14" s="138"/>
      <c r="E14" s="148"/>
      <c r="F14" s="148"/>
      <c r="G14" s="141"/>
      <c r="H14" s="141"/>
      <c r="I14" s="141"/>
      <c r="J14" s="141"/>
      <c r="K14" s="141"/>
      <c r="L14" s="141"/>
      <c r="M14" s="141"/>
      <c r="N14" s="141"/>
      <c r="O14" s="155"/>
      <c r="S14" s="2"/>
    </row>
    <row r="15" spans="1:19" x14ac:dyDescent="0.35">
      <c r="A15" s="162"/>
      <c r="B15" s="139"/>
      <c r="C15" s="138"/>
      <c r="D15" s="138"/>
      <c r="E15" s="148"/>
      <c r="F15" s="148"/>
      <c r="G15" s="141"/>
      <c r="H15" s="141"/>
      <c r="I15" s="141"/>
      <c r="J15" s="141"/>
      <c r="K15" s="141"/>
      <c r="L15" s="141"/>
      <c r="M15" s="141"/>
      <c r="N15" s="141"/>
      <c r="O15" s="155"/>
      <c r="S15" s="2"/>
    </row>
    <row r="16" spans="1:19" x14ac:dyDescent="0.35">
      <c r="A16" s="162"/>
      <c r="B16" s="139"/>
      <c r="C16" s="138"/>
      <c r="D16" s="138"/>
      <c r="E16" s="148"/>
      <c r="F16" s="148"/>
      <c r="G16" s="141"/>
      <c r="H16" s="141"/>
      <c r="I16" s="141"/>
      <c r="J16" s="141"/>
      <c r="K16" s="141"/>
      <c r="L16" s="141"/>
      <c r="M16" s="141"/>
      <c r="N16" s="141"/>
      <c r="O16" s="155"/>
      <c r="S16" s="2"/>
    </row>
    <row r="17" spans="1:19" x14ac:dyDescent="0.35">
      <c r="A17" s="162"/>
      <c r="B17" s="139"/>
      <c r="C17" s="138"/>
      <c r="D17" s="138"/>
      <c r="E17" s="148"/>
      <c r="F17" s="148"/>
      <c r="G17" s="141"/>
      <c r="H17" s="141"/>
      <c r="I17" s="141"/>
      <c r="J17" s="141"/>
      <c r="K17" s="141"/>
      <c r="L17" s="141"/>
      <c r="M17" s="141"/>
      <c r="N17" s="141"/>
      <c r="O17" s="155"/>
      <c r="S17" s="2"/>
    </row>
    <row r="18" spans="1:19" x14ac:dyDescent="0.35">
      <c r="A18" s="162"/>
      <c r="B18" s="139"/>
      <c r="C18" s="138"/>
      <c r="D18" s="138"/>
      <c r="E18" s="148"/>
      <c r="F18" s="148"/>
      <c r="G18" s="141"/>
      <c r="H18" s="141"/>
      <c r="I18" s="141"/>
      <c r="J18" s="141"/>
      <c r="K18" s="141"/>
      <c r="L18" s="141"/>
      <c r="M18" s="141"/>
      <c r="N18" s="141"/>
      <c r="O18" s="155"/>
      <c r="S18" s="2"/>
    </row>
    <row r="19" spans="1:19" x14ac:dyDescent="0.35">
      <c r="A19" s="162"/>
      <c r="B19" s="139"/>
      <c r="C19" s="138"/>
      <c r="D19" s="138"/>
      <c r="E19" s="148"/>
      <c r="F19" s="148"/>
      <c r="G19" s="141"/>
      <c r="H19" s="141"/>
      <c r="I19" s="141"/>
      <c r="J19" s="141"/>
      <c r="K19" s="141"/>
      <c r="L19" s="141"/>
      <c r="M19" s="141"/>
      <c r="N19" s="141"/>
      <c r="O19" s="155"/>
      <c r="S19" s="2"/>
    </row>
    <row r="20" spans="1:19" x14ac:dyDescent="0.35">
      <c r="A20" s="162"/>
      <c r="B20" s="139"/>
      <c r="C20" s="138"/>
      <c r="D20" s="138"/>
      <c r="E20" s="148"/>
      <c r="F20" s="148"/>
      <c r="G20" s="141"/>
      <c r="H20" s="141"/>
      <c r="I20" s="141"/>
      <c r="J20" s="141"/>
      <c r="K20" s="141"/>
      <c r="L20" s="141"/>
      <c r="M20" s="141"/>
      <c r="N20" s="141"/>
      <c r="O20" s="155"/>
      <c r="S20" s="2"/>
    </row>
    <row r="21" spans="1:19" x14ac:dyDescent="0.35">
      <c r="A21" s="162"/>
      <c r="B21" s="139"/>
      <c r="C21" s="138"/>
      <c r="D21" s="138"/>
      <c r="E21" s="148"/>
      <c r="F21" s="148"/>
      <c r="G21" s="141"/>
      <c r="H21" s="141"/>
      <c r="I21" s="141"/>
      <c r="J21" s="141"/>
      <c r="K21" s="141"/>
      <c r="L21" s="141"/>
      <c r="M21" s="141"/>
      <c r="N21" s="141"/>
      <c r="O21" s="155"/>
      <c r="S21" s="2"/>
    </row>
    <row r="22" spans="1:19" x14ac:dyDescent="0.35">
      <c r="A22" s="162"/>
      <c r="B22" s="139"/>
      <c r="C22" s="138"/>
      <c r="D22" s="138"/>
      <c r="E22" s="148"/>
      <c r="F22" s="148"/>
      <c r="G22" s="141"/>
      <c r="H22" s="141"/>
      <c r="I22" s="141"/>
      <c r="J22" s="141"/>
      <c r="K22" s="141"/>
      <c r="L22" s="141"/>
      <c r="M22" s="141"/>
      <c r="N22" s="141"/>
      <c r="O22" s="155"/>
      <c r="S22" s="2"/>
    </row>
    <row r="23" spans="1:19" x14ac:dyDescent="0.35">
      <c r="A23" s="162"/>
      <c r="B23" s="139"/>
      <c r="C23" s="138"/>
      <c r="D23" s="138"/>
      <c r="E23" s="148"/>
      <c r="F23" s="148"/>
      <c r="G23" s="141"/>
      <c r="H23" s="141"/>
      <c r="I23" s="141"/>
      <c r="J23" s="141"/>
      <c r="K23" s="141"/>
      <c r="L23" s="141"/>
      <c r="M23" s="141"/>
      <c r="N23" s="141"/>
      <c r="O23" s="155"/>
      <c r="S23" s="2"/>
    </row>
    <row r="24" spans="1:19" x14ac:dyDescent="0.35">
      <c r="A24" s="162"/>
      <c r="B24" s="139"/>
      <c r="C24" s="138"/>
      <c r="D24" s="138"/>
      <c r="E24" s="148"/>
      <c r="F24" s="148"/>
      <c r="G24" s="141"/>
      <c r="H24" s="141"/>
      <c r="I24" s="141"/>
      <c r="J24" s="141"/>
      <c r="K24" s="141"/>
      <c r="L24" s="141"/>
      <c r="M24" s="141"/>
      <c r="N24" s="141"/>
      <c r="O24" s="155"/>
      <c r="S24" s="2"/>
    </row>
    <row r="25" spans="1:19" x14ac:dyDescent="0.35">
      <c r="A25" s="162"/>
      <c r="B25" s="139"/>
      <c r="C25" s="138"/>
      <c r="D25" s="138"/>
      <c r="E25" s="148"/>
      <c r="F25" s="148"/>
      <c r="G25" s="141"/>
      <c r="H25" s="141"/>
      <c r="I25" s="141"/>
      <c r="J25" s="141"/>
      <c r="K25" s="141"/>
      <c r="L25" s="141"/>
      <c r="M25" s="141"/>
      <c r="N25" s="141"/>
      <c r="O25" s="155"/>
      <c r="S25" s="2"/>
    </row>
    <row r="26" spans="1:19" x14ac:dyDescent="0.35">
      <c r="A26" s="162"/>
      <c r="B26" s="139"/>
      <c r="C26" s="138"/>
      <c r="D26" s="138"/>
      <c r="E26" s="148"/>
      <c r="F26" s="148"/>
      <c r="G26" s="141"/>
      <c r="H26" s="141"/>
      <c r="I26" s="141"/>
      <c r="J26" s="141"/>
      <c r="K26" s="141"/>
      <c r="L26" s="141"/>
      <c r="M26" s="141"/>
      <c r="N26" s="141"/>
      <c r="O26" s="155"/>
      <c r="S26" s="2"/>
    </row>
    <row r="27" spans="1:19" x14ac:dyDescent="0.35">
      <c r="A27" s="162"/>
      <c r="B27" s="139"/>
      <c r="C27" s="138"/>
      <c r="D27" s="138"/>
      <c r="E27" s="148"/>
      <c r="F27" s="148"/>
      <c r="G27" s="141"/>
      <c r="H27" s="141"/>
      <c r="I27" s="141"/>
      <c r="J27" s="141"/>
      <c r="K27" s="141"/>
      <c r="L27" s="141"/>
      <c r="M27" s="141"/>
      <c r="N27" s="141"/>
      <c r="O27" s="155"/>
      <c r="S27" s="2"/>
    </row>
    <row r="28" spans="1:19" x14ac:dyDescent="0.35">
      <c r="A28" s="162"/>
      <c r="B28" s="139"/>
      <c r="C28" s="138"/>
      <c r="D28" s="138"/>
      <c r="E28" s="148"/>
      <c r="F28" s="148"/>
      <c r="G28" s="141"/>
      <c r="H28" s="141"/>
      <c r="I28" s="141"/>
      <c r="J28" s="141"/>
      <c r="K28" s="141"/>
      <c r="L28" s="141"/>
      <c r="M28" s="141"/>
      <c r="N28" s="141"/>
      <c r="O28" s="155"/>
      <c r="S28" s="2"/>
    </row>
    <row r="29" spans="1:19" x14ac:dyDescent="0.35">
      <c r="A29" s="162"/>
      <c r="B29" s="139"/>
      <c r="C29" s="138"/>
      <c r="D29" s="138"/>
      <c r="E29" s="148"/>
      <c r="F29" s="148"/>
      <c r="G29" s="141"/>
      <c r="H29" s="141"/>
      <c r="I29" s="141"/>
      <c r="J29" s="141"/>
      <c r="K29" s="141"/>
      <c r="L29" s="141"/>
      <c r="M29" s="141"/>
      <c r="N29" s="141"/>
      <c r="O29" s="155"/>
      <c r="S29" s="2"/>
    </row>
    <row r="30" spans="1:19" x14ac:dyDescent="0.35">
      <c r="A30" s="162"/>
      <c r="B30" s="139"/>
      <c r="C30" s="138"/>
      <c r="D30" s="138"/>
      <c r="E30" s="148"/>
      <c r="F30" s="148"/>
      <c r="G30" s="141"/>
      <c r="H30" s="141"/>
      <c r="I30" s="141"/>
      <c r="J30" s="141"/>
      <c r="K30" s="141"/>
      <c r="L30" s="141"/>
      <c r="M30" s="141"/>
      <c r="N30" s="141"/>
      <c r="O30" s="155"/>
      <c r="S30" s="2"/>
    </row>
    <row r="31" spans="1:19" x14ac:dyDescent="0.35">
      <c r="A31" s="162"/>
      <c r="B31" s="139"/>
      <c r="C31" s="138"/>
      <c r="D31" s="138"/>
      <c r="E31" s="148"/>
      <c r="F31" s="148"/>
      <c r="G31" s="141"/>
      <c r="H31" s="141"/>
      <c r="I31" s="141"/>
      <c r="J31" s="141"/>
      <c r="K31" s="141"/>
      <c r="L31" s="141"/>
      <c r="M31" s="141"/>
      <c r="N31" s="141"/>
      <c r="O31" s="155"/>
      <c r="S31" s="2"/>
    </row>
    <row r="32" spans="1:19" x14ac:dyDescent="0.35">
      <c r="A32" s="162"/>
      <c r="B32" s="139"/>
      <c r="C32" s="138"/>
      <c r="D32" s="138"/>
      <c r="E32" s="148"/>
      <c r="F32" s="148"/>
      <c r="G32" s="141"/>
      <c r="H32" s="141"/>
      <c r="I32" s="141"/>
      <c r="J32" s="141"/>
      <c r="K32" s="141"/>
      <c r="L32" s="141"/>
      <c r="M32" s="141"/>
      <c r="N32" s="141"/>
      <c r="O32" s="155"/>
      <c r="S32" s="2"/>
    </row>
    <row r="33" spans="1:19" x14ac:dyDescent="0.35">
      <c r="A33" s="162"/>
      <c r="B33" s="139"/>
      <c r="C33" s="138"/>
      <c r="D33" s="138"/>
      <c r="E33" s="148"/>
      <c r="F33" s="148"/>
      <c r="G33" s="141"/>
      <c r="H33" s="141"/>
      <c r="I33" s="141"/>
      <c r="J33" s="141"/>
      <c r="K33" s="141"/>
      <c r="L33" s="141"/>
      <c r="M33" s="141"/>
      <c r="N33" s="141"/>
      <c r="O33" s="155"/>
      <c r="S33" s="2"/>
    </row>
    <row r="34" spans="1:19" x14ac:dyDescent="0.35">
      <c r="A34" s="162"/>
      <c r="B34" s="139"/>
      <c r="C34" s="138"/>
      <c r="D34" s="138"/>
      <c r="E34" s="148"/>
      <c r="F34" s="148"/>
      <c r="G34" s="141"/>
      <c r="H34" s="141"/>
      <c r="I34" s="141"/>
      <c r="J34" s="141"/>
      <c r="K34" s="141"/>
      <c r="L34" s="141"/>
      <c r="M34" s="141"/>
      <c r="N34" s="141"/>
      <c r="O34" s="155"/>
      <c r="S34" s="2"/>
    </row>
    <row r="35" spans="1:19" x14ac:dyDescent="0.35">
      <c r="A35" s="162"/>
      <c r="B35" s="139"/>
      <c r="C35" s="138"/>
      <c r="D35" s="138"/>
      <c r="E35" s="148"/>
      <c r="F35" s="148"/>
      <c r="G35" s="141"/>
      <c r="H35" s="141"/>
      <c r="I35" s="141"/>
      <c r="J35" s="141"/>
      <c r="K35" s="141"/>
      <c r="L35" s="141"/>
      <c r="M35" s="141"/>
      <c r="N35" s="141"/>
      <c r="O35" s="155"/>
      <c r="S35" s="2"/>
    </row>
    <row r="36" spans="1:19" x14ac:dyDescent="0.35">
      <c r="A36" s="162"/>
      <c r="B36" s="139"/>
      <c r="C36" s="138"/>
      <c r="D36" s="138"/>
      <c r="E36" s="148"/>
      <c r="F36" s="148"/>
      <c r="G36" s="141"/>
      <c r="H36" s="141"/>
      <c r="I36" s="141"/>
      <c r="J36" s="141"/>
      <c r="K36" s="141"/>
      <c r="L36" s="141"/>
      <c r="M36" s="141"/>
      <c r="N36" s="141"/>
      <c r="O36" s="155"/>
    </row>
    <row r="37" spans="1:19" x14ac:dyDescent="0.35">
      <c r="A37" s="162"/>
      <c r="B37" s="139"/>
      <c r="C37" s="138"/>
      <c r="D37" s="138"/>
      <c r="E37" s="148"/>
      <c r="F37" s="148"/>
      <c r="G37" s="141"/>
      <c r="H37" s="141"/>
      <c r="I37" s="141"/>
      <c r="J37" s="141"/>
      <c r="K37" s="141"/>
      <c r="L37" s="141"/>
      <c r="M37" s="141"/>
      <c r="N37" s="141"/>
      <c r="O37" s="155"/>
    </row>
    <row r="38" spans="1:19" x14ac:dyDescent="0.35">
      <c r="A38" s="162"/>
      <c r="B38" s="139"/>
      <c r="C38" s="138"/>
      <c r="D38" s="138"/>
      <c r="E38" s="148"/>
      <c r="F38" s="148"/>
      <c r="G38" s="141"/>
      <c r="H38" s="141"/>
      <c r="I38" s="141"/>
      <c r="J38" s="141"/>
      <c r="K38" s="141"/>
      <c r="L38" s="141"/>
      <c r="M38" s="141"/>
      <c r="N38" s="141"/>
      <c r="O38" s="155"/>
    </row>
    <row r="39" spans="1:19" x14ac:dyDescent="0.35">
      <c r="A39" s="162"/>
      <c r="B39" s="139"/>
      <c r="C39" s="138"/>
      <c r="D39" s="138"/>
      <c r="E39" s="148"/>
      <c r="F39" s="148"/>
      <c r="G39" s="141"/>
      <c r="H39" s="141"/>
      <c r="I39" s="141"/>
      <c r="J39" s="141"/>
      <c r="K39" s="141"/>
      <c r="L39" s="141"/>
      <c r="M39" s="141"/>
      <c r="N39" s="141"/>
      <c r="O39" s="155"/>
    </row>
    <row r="40" spans="1:19" x14ac:dyDescent="0.35">
      <c r="A40" s="162"/>
      <c r="B40" s="139"/>
      <c r="C40" s="138"/>
      <c r="D40" s="138"/>
      <c r="E40" s="148"/>
      <c r="F40" s="148"/>
      <c r="G40" s="141"/>
      <c r="H40" s="141"/>
      <c r="I40" s="141"/>
      <c r="J40" s="141"/>
      <c r="K40" s="141"/>
      <c r="L40" s="141"/>
      <c r="M40" s="141"/>
      <c r="N40" s="141"/>
      <c r="O40" s="155"/>
    </row>
    <row r="41" spans="1:19" x14ac:dyDescent="0.35">
      <c r="A41" s="162"/>
      <c r="B41" s="139"/>
      <c r="C41" s="138"/>
      <c r="D41" s="138"/>
      <c r="E41" s="148"/>
      <c r="F41" s="148"/>
      <c r="G41" s="141"/>
      <c r="H41" s="141"/>
      <c r="I41" s="141"/>
      <c r="J41" s="141"/>
      <c r="K41" s="141"/>
      <c r="L41" s="141"/>
      <c r="M41" s="141"/>
      <c r="N41" s="141"/>
      <c r="O41" s="155"/>
    </row>
    <row r="42" spans="1:19" x14ac:dyDescent="0.35">
      <c r="A42" s="162"/>
      <c r="B42" s="139"/>
      <c r="C42" s="138"/>
      <c r="D42" s="138"/>
      <c r="E42" s="148"/>
      <c r="F42" s="148"/>
      <c r="G42" s="141"/>
      <c r="H42" s="141"/>
      <c r="I42" s="141"/>
      <c r="J42" s="141"/>
      <c r="K42" s="141"/>
      <c r="L42" s="141"/>
      <c r="M42" s="141"/>
      <c r="N42" s="141"/>
      <c r="O42" s="155"/>
    </row>
    <row r="43" spans="1:19" x14ac:dyDescent="0.35">
      <c r="A43" s="162"/>
      <c r="B43" s="139"/>
      <c r="C43" s="138"/>
      <c r="D43" s="138"/>
      <c r="E43" s="148"/>
      <c r="F43" s="148"/>
      <c r="G43" s="141"/>
      <c r="H43" s="141"/>
      <c r="I43" s="141"/>
      <c r="J43" s="141"/>
      <c r="K43" s="141"/>
      <c r="L43" s="141"/>
      <c r="M43" s="141"/>
      <c r="N43" s="141"/>
      <c r="O43" s="155"/>
    </row>
    <row r="44" spans="1:19" x14ac:dyDescent="0.35">
      <c r="A44" s="162"/>
      <c r="B44" s="139"/>
      <c r="C44" s="138"/>
      <c r="D44" s="138"/>
      <c r="E44" s="148"/>
      <c r="F44" s="148"/>
      <c r="G44" s="141"/>
      <c r="H44" s="141"/>
      <c r="I44" s="141"/>
      <c r="J44" s="141"/>
      <c r="K44" s="141"/>
      <c r="L44" s="141"/>
      <c r="M44" s="141"/>
      <c r="N44" s="141"/>
      <c r="O44" s="155"/>
    </row>
    <row r="45" spans="1:19" x14ac:dyDescent="0.35">
      <c r="A45" s="162"/>
      <c r="B45" s="139"/>
      <c r="C45" s="138"/>
      <c r="D45" s="138"/>
      <c r="E45" s="148"/>
      <c r="F45" s="148"/>
      <c r="G45" s="141"/>
      <c r="H45" s="141"/>
      <c r="I45" s="141"/>
      <c r="J45" s="141"/>
      <c r="K45" s="141"/>
      <c r="L45" s="141"/>
      <c r="M45" s="141"/>
      <c r="N45" s="141"/>
      <c r="O45" s="155"/>
    </row>
    <row r="46" spans="1:19" x14ac:dyDescent="0.35">
      <c r="A46" s="162"/>
      <c r="B46" s="139"/>
      <c r="C46" s="138"/>
      <c r="D46" s="138"/>
      <c r="E46" s="148"/>
      <c r="F46" s="148"/>
      <c r="G46" s="141"/>
      <c r="H46" s="141"/>
      <c r="I46" s="141"/>
      <c r="J46" s="141"/>
      <c r="K46" s="141"/>
      <c r="L46" s="141"/>
      <c r="M46" s="141"/>
      <c r="N46" s="141"/>
      <c r="O46" s="155"/>
    </row>
    <row r="47" spans="1:19" x14ac:dyDescent="0.35">
      <c r="A47" s="162"/>
      <c r="B47" s="139"/>
      <c r="C47" s="138"/>
      <c r="D47" s="138"/>
      <c r="E47" s="148"/>
      <c r="F47" s="148"/>
      <c r="G47" s="141"/>
      <c r="H47" s="141"/>
      <c r="I47" s="141"/>
      <c r="J47" s="141"/>
      <c r="K47" s="141"/>
      <c r="L47" s="141"/>
      <c r="M47" s="141"/>
      <c r="N47" s="141"/>
      <c r="O47" s="155"/>
    </row>
    <row r="48" spans="1:19" x14ac:dyDescent="0.35">
      <c r="A48" s="162"/>
      <c r="B48" s="139"/>
      <c r="C48" s="138"/>
      <c r="D48" s="138"/>
      <c r="E48" s="148"/>
      <c r="F48" s="148"/>
      <c r="G48" s="141"/>
      <c r="H48" s="141"/>
      <c r="I48" s="141"/>
      <c r="J48" s="141"/>
      <c r="K48" s="141"/>
      <c r="L48" s="141"/>
      <c r="M48" s="141"/>
      <c r="N48" s="141"/>
      <c r="O48" s="155"/>
    </row>
    <row r="49" spans="1:15" x14ac:dyDescent="0.35">
      <c r="A49" s="162"/>
      <c r="B49" s="139"/>
      <c r="C49" s="138"/>
      <c r="D49" s="138"/>
      <c r="E49" s="148"/>
      <c r="F49" s="148"/>
      <c r="G49" s="141"/>
      <c r="H49" s="141"/>
      <c r="I49" s="141"/>
      <c r="J49" s="141"/>
      <c r="K49" s="141"/>
      <c r="L49" s="141"/>
      <c r="M49" s="141"/>
      <c r="N49" s="141"/>
      <c r="O49" s="155"/>
    </row>
    <row r="50" spans="1:15" x14ac:dyDescent="0.35">
      <c r="A50" s="162"/>
      <c r="B50" s="139"/>
      <c r="C50" s="138"/>
      <c r="D50" s="138"/>
      <c r="E50" s="148"/>
      <c r="F50" s="148"/>
      <c r="G50" s="141"/>
      <c r="H50" s="141"/>
      <c r="I50" s="141"/>
      <c r="J50" s="141"/>
      <c r="K50" s="141"/>
      <c r="L50" s="141"/>
      <c r="M50" s="141"/>
      <c r="N50" s="141"/>
      <c r="O50" s="155"/>
    </row>
    <row r="51" spans="1:15" x14ac:dyDescent="0.35">
      <c r="A51" s="162"/>
      <c r="B51" s="139"/>
      <c r="C51" s="138"/>
      <c r="D51" s="138"/>
      <c r="E51" s="148"/>
      <c r="F51" s="148"/>
      <c r="G51" s="141"/>
      <c r="H51" s="141"/>
      <c r="I51" s="141"/>
      <c r="J51" s="141"/>
      <c r="K51" s="141"/>
      <c r="L51" s="141"/>
      <c r="M51" s="141"/>
      <c r="N51" s="141"/>
      <c r="O51" s="155"/>
    </row>
    <row r="52" spans="1:15" x14ac:dyDescent="0.35">
      <c r="A52" s="162"/>
      <c r="B52" s="139"/>
      <c r="C52" s="138"/>
      <c r="D52" s="138"/>
      <c r="E52" s="148"/>
      <c r="F52" s="148"/>
      <c r="G52" s="141"/>
      <c r="H52" s="141"/>
      <c r="I52" s="141"/>
      <c r="J52" s="141"/>
      <c r="K52" s="141"/>
      <c r="L52" s="141"/>
      <c r="M52" s="141"/>
      <c r="N52" s="141"/>
      <c r="O52" s="155"/>
    </row>
    <row r="53" spans="1:15" x14ac:dyDescent="0.35">
      <c r="A53" s="162"/>
      <c r="B53" s="139"/>
      <c r="C53" s="138"/>
      <c r="D53" s="138"/>
      <c r="E53" s="148"/>
      <c r="F53" s="148"/>
      <c r="G53" s="141"/>
      <c r="H53" s="141"/>
      <c r="I53" s="141"/>
      <c r="J53" s="141"/>
      <c r="K53" s="141"/>
      <c r="L53" s="141"/>
      <c r="M53" s="141"/>
      <c r="N53" s="141"/>
      <c r="O53" s="155"/>
    </row>
    <row r="54" spans="1:15" x14ac:dyDescent="0.35">
      <c r="A54" s="162"/>
      <c r="B54" s="139"/>
      <c r="C54" s="138"/>
      <c r="D54" s="138"/>
      <c r="E54" s="148"/>
      <c r="F54" s="148"/>
      <c r="G54" s="141"/>
      <c r="H54" s="141"/>
      <c r="I54" s="141"/>
      <c r="J54" s="141"/>
      <c r="K54" s="141"/>
      <c r="L54" s="141"/>
      <c r="M54" s="141"/>
      <c r="N54" s="141"/>
      <c r="O54" s="155"/>
    </row>
    <row r="55" spans="1:15" x14ac:dyDescent="0.35">
      <c r="A55" s="162"/>
      <c r="B55" s="139"/>
      <c r="C55" s="138"/>
      <c r="D55" s="138"/>
      <c r="E55" s="148"/>
      <c r="F55" s="148"/>
      <c r="G55" s="141"/>
      <c r="H55" s="141"/>
      <c r="I55" s="141"/>
      <c r="J55" s="141"/>
      <c r="K55" s="141"/>
      <c r="L55" s="141"/>
      <c r="M55" s="141"/>
      <c r="N55" s="141"/>
      <c r="O55" s="155"/>
    </row>
    <row r="56" spans="1:15" x14ac:dyDescent="0.35">
      <c r="A56" s="162"/>
      <c r="B56" s="139"/>
      <c r="C56" s="138"/>
      <c r="D56" s="138"/>
      <c r="E56" s="148"/>
      <c r="F56" s="148"/>
      <c r="G56" s="141"/>
      <c r="H56" s="141"/>
      <c r="I56" s="141"/>
      <c r="J56" s="141"/>
      <c r="K56" s="141"/>
      <c r="L56" s="141"/>
      <c r="M56" s="141"/>
      <c r="N56" s="141"/>
      <c r="O56" s="155"/>
    </row>
    <row r="57" spans="1:15" x14ac:dyDescent="0.35">
      <c r="A57" s="162"/>
      <c r="B57" s="139"/>
      <c r="C57" s="138"/>
      <c r="D57" s="138"/>
      <c r="E57" s="148"/>
      <c r="F57" s="148"/>
      <c r="G57" s="141"/>
      <c r="H57" s="141"/>
      <c r="I57" s="141"/>
      <c r="J57" s="141"/>
      <c r="K57" s="141"/>
      <c r="L57" s="141"/>
      <c r="M57" s="141"/>
      <c r="N57" s="141"/>
      <c r="O57" s="155"/>
    </row>
    <row r="58" spans="1:15" x14ac:dyDescent="0.35">
      <c r="A58" s="162"/>
      <c r="B58" s="139"/>
      <c r="C58" s="138"/>
      <c r="D58" s="138"/>
      <c r="E58" s="148"/>
      <c r="F58" s="148"/>
      <c r="G58" s="141"/>
      <c r="H58" s="141"/>
      <c r="I58" s="141"/>
      <c r="J58" s="141"/>
      <c r="K58" s="141"/>
      <c r="L58" s="141"/>
      <c r="M58" s="141"/>
      <c r="N58" s="141"/>
      <c r="O58" s="155"/>
    </row>
    <row r="59" spans="1:15" x14ac:dyDescent="0.35">
      <c r="A59" s="162"/>
      <c r="B59" s="139"/>
      <c r="C59" s="138"/>
      <c r="D59" s="138"/>
      <c r="E59" s="148"/>
      <c r="F59" s="148"/>
      <c r="G59" s="141"/>
      <c r="H59" s="141"/>
      <c r="I59" s="141"/>
      <c r="J59" s="141"/>
      <c r="K59" s="141"/>
      <c r="L59" s="141"/>
      <c r="M59" s="141"/>
      <c r="N59" s="141"/>
      <c r="O59" s="155"/>
    </row>
    <row r="60" spans="1:15" x14ac:dyDescent="0.35">
      <c r="A60" s="210" t="s">
        <v>531</v>
      </c>
      <c r="B60" s="156"/>
      <c r="C60" s="156"/>
      <c r="D60" s="156"/>
      <c r="E60" s="156"/>
      <c r="F60" s="156"/>
      <c r="G60" s="156"/>
      <c r="H60" s="156"/>
      <c r="I60" s="156"/>
      <c r="J60" s="156"/>
      <c r="K60" s="156"/>
      <c r="L60" s="156"/>
      <c r="M60" s="156"/>
      <c r="N60" s="156"/>
      <c r="O60" s="211"/>
    </row>
  </sheetData>
  <phoneticPr fontId="10" type="noConversion"/>
  <conditionalFormatting sqref="O19:O22">
    <cfRule type="cellIs" dxfId="187" priority="35" operator="greaterThan">
      <formula>0</formula>
    </cfRule>
  </conditionalFormatting>
  <conditionalFormatting sqref="O12">
    <cfRule type="cellIs" dxfId="186" priority="27" operator="greaterThan">
      <formula>0</formula>
    </cfRule>
  </conditionalFormatting>
  <conditionalFormatting sqref="O13">
    <cfRule type="cellIs" dxfId="185" priority="26" operator="greaterThan">
      <formula>0</formula>
    </cfRule>
  </conditionalFormatting>
  <conditionalFormatting sqref="O14">
    <cfRule type="cellIs" dxfId="184" priority="25" operator="greaterThan">
      <formula>0</formula>
    </cfRule>
  </conditionalFormatting>
  <conditionalFormatting sqref="O15">
    <cfRule type="cellIs" dxfId="183" priority="24" operator="greaterThan">
      <formula>0</formula>
    </cfRule>
  </conditionalFormatting>
  <conditionalFormatting sqref="O16">
    <cfRule type="cellIs" dxfId="182" priority="23" operator="greaterThan">
      <formula>0</formula>
    </cfRule>
  </conditionalFormatting>
  <conditionalFormatting sqref="O17">
    <cfRule type="cellIs" dxfId="181" priority="22" operator="greaterThan">
      <formula>0</formula>
    </cfRule>
  </conditionalFormatting>
  <conditionalFormatting sqref="O18">
    <cfRule type="cellIs" dxfId="180" priority="21" operator="greaterThan">
      <formula>0</formula>
    </cfRule>
  </conditionalFormatting>
  <conditionalFormatting sqref="O23">
    <cfRule type="cellIs" dxfId="179" priority="20" operator="greaterThan">
      <formula>0</formula>
    </cfRule>
  </conditionalFormatting>
  <conditionalFormatting sqref="O24">
    <cfRule type="cellIs" dxfId="178" priority="19" operator="greaterThan">
      <formula>0</formula>
    </cfRule>
  </conditionalFormatting>
  <conditionalFormatting sqref="O25">
    <cfRule type="cellIs" dxfId="177" priority="18" operator="greaterThan">
      <formula>0</formula>
    </cfRule>
  </conditionalFormatting>
  <conditionalFormatting sqref="O26">
    <cfRule type="cellIs" dxfId="176" priority="17" operator="greaterThan">
      <formula>0</formula>
    </cfRule>
  </conditionalFormatting>
  <conditionalFormatting sqref="O27">
    <cfRule type="cellIs" dxfId="175" priority="16" operator="greaterThan">
      <formula>0</formula>
    </cfRule>
  </conditionalFormatting>
  <conditionalFormatting sqref="O28">
    <cfRule type="cellIs" dxfId="174" priority="15" operator="greaterThan">
      <formula>0</formula>
    </cfRule>
  </conditionalFormatting>
  <conditionalFormatting sqref="O29">
    <cfRule type="cellIs" dxfId="173" priority="14" operator="greaterThan">
      <formula>0</formula>
    </cfRule>
  </conditionalFormatting>
  <conditionalFormatting sqref="O30">
    <cfRule type="cellIs" dxfId="172" priority="13" operator="greaterThan">
      <formula>0</formula>
    </cfRule>
  </conditionalFormatting>
  <conditionalFormatting sqref="O31">
    <cfRule type="cellIs" dxfId="171" priority="12" operator="greaterThan">
      <formula>0</formula>
    </cfRule>
  </conditionalFormatting>
  <conditionalFormatting sqref="O32">
    <cfRule type="cellIs" dxfId="170" priority="11" operator="greaterThan">
      <formula>0</formula>
    </cfRule>
  </conditionalFormatting>
  <conditionalFormatting sqref="O33">
    <cfRule type="cellIs" dxfId="169" priority="10" operator="greaterThan">
      <formula>0</formula>
    </cfRule>
  </conditionalFormatting>
  <conditionalFormatting sqref="O34">
    <cfRule type="cellIs" dxfId="168" priority="9" operator="greaterThan">
      <formula>0</formula>
    </cfRule>
  </conditionalFormatting>
  <conditionalFormatting sqref="O35">
    <cfRule type="cellIs" dxfId="167" priority="8" operator="greaterThan">
      <formula>0</formula>
    </cfRule>
  </conditionalFormatting>
  <conditionalFormatting sqref="O36">
    <cfRule type="cellIs" dxfId="166" priority="7" operator="greaterThan">
      <formula>0</formula>
    </cfRule>
  </conditionalFormatting>
  <conditionalFormatting sqref="O37">
    <cfRule type="cellIs" dxfId="165" priority="6" operator="greaterThan">
      <formula>0</formula>
    </cfRule>
  </conditionalFormatting>
  <conditionalFormatting sqref="O38">
    <cfRule type="cellIs" dxfId="164" priority="5" operator="greaterThan">
      <formula>0</formula>
    </cfRule>
  </conditionalFormatting>
  <conditionalFormatting sqref="O39">
    <cfRule type="cellIs" dxfId="163" priority="4" operator="greaterThan">
      <formula>0</formula>
    </cfRule>
  </conditionalFormatting>
  <conditionalFormatting sqref="O40">
    <cfRule type="cellIs" dxfId="162" priority="3" operator="greaterThan">
      <formula>0</formula>
    </cfRule>
  </conditionalFormatting>
  <conditionalFormatting sqref="O41:O59">
    <cfRule type="cellIs" dxfId="161" priority="2" operator="greaterThan">
      <formula>0</formula>
    </cfRule>
  </conditionalFormatting>
  <conditionalFormatting sqref="O2:O11">
    <cfRule type="cellIs" dxfId="16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C3AFD-D415-4555-8CA2-8DE95CDC624D}">
  <sheetPr>
    <tabColor rgb="FFCF95DF"/>
  </sheetPr>
  <dimension ref="A1:Y42"/>
  <sheetViews>
    <sheetView showGridLines="0" workbookViewId="0">
      <pane ySplit="1" topLeftCell="A4" activePane="bottomLeft" state="frozen"/>
      <selection pane="bottomLeft" activeCell="T16" sqref="T16"/>
    </sheetView>
  </sheetViews>
  <sheetFormatPr baseColWidth="10" defaultColWidth="0" defaultRowHeight="14.5" x14ac:dyDescent="0.35"/>
  <cols>
    <col min="1" max="1" width="19.1796875" style="2" customWidth="1"/>
    <col min="2" max="2" width="10.90625" style="2" customWidth="1"/>
    <col min="3" max="5" width="14.453125" style="2" customWidth="1"/>
    <col min="6" max="6" width="15.08984375" style="2" customWidth="1"/>
    <col min="7" max="7" width="3.6328125" style="2" bestFit="1" customWidth="1"/>
    <col min="8" max="8" width="10.36328125" style="2" bestFit="1" customWidth="1"/>
    <col min="9" max="9" width="10.08984375" style="2" customWidth="1"/>
    <col min="10" max="12" width="10.08984375" style="2" hidden="1" customWidth="1"/>
    <col min="13" max="13" width="10.36328125" style="2" hidden="1" customWidth="1"/>
    <col min="14" max="17" width="2" style="2" hidden="1" customWidth="1"/>
    <col min="18" max="18" width="10.6328125" style="2" customWidth="1"/>
    <col min="19" max="19" width="14.1796875" style="2" customWidth="1"/>
    <col min="20" max="20" width="21.81640625" style="2" customWidth="1"/>
    <col min="21" max="21" width="10.90625" style="2" customWidth="1"/>
    <col min="22" max="22" width="13.08984375" style="2" customWidth="1"/>
    <col min="23" max="23" width="10.90625" style="2" customWidth="1"/>
    <col min="24" max="25" width="0" style="2" hidden="1" customWidth="1"/>
    <col min="26" max="16384" width="10.90625" style="2" hidden="1"/>
  </cols>
  <sheetData>
    <row r="1" spans="1:22" s="159" customFormat="1" x14ac:dyDescent="0.35">
      <c r="A1" s="206" t="s">
        <v>0</v>
      </c>
      <c r="B1" s="207" t="s">
        <v>33</v>
      </c>
      <c r="C1" s="207" t="s">
        <v>658</v>
      </c>
      <c r="D1" s="207" t="s">
        <v>659</v>
      </c>
      <c r="E1" s="207" t="s">
        <v>660</v>
      </c>
      <c r="F1" s="207" t="s">
        <v>185</v>
      </c>
      <c r="G1" s="207" t="s">
        <v>533</v>
      </c>
      <c r="H1" s="207" t="s">
        <v>37</v>
      </c>
      <c r="I1" s="207" t="s">
        <v>174</v>
      </c>
      <c r="J1" s="208">
        <v>1</v>
      </c>
      <c r="K1" s="208">
        <v>2</v>
      </c>
      <c r="L1" s="208">
        <v>3</v>
      </c>
      <c r="M1" s="208">
        <v>4</v>
      </c>
      <c r="N1" s="208">
        <v>5</v>
      </c>
      <c r="O1" s="208">
        <v>6</v>
      </c>
      <c r="P1" s="208">
        <v>7</v>
      </c>
      <c r="Q1" s="208">
        <v>8</v>
      </c>
      <c r="R1" s="209" t="s">
        <v>5</v>
      </c>
      <c r="U1" s="160" t="s">
        <v>185</v>
      </c>
      <c r="V1" s="228" t="s">
        <v>437</v>
      </c>
    </row>
    <row r="2" spans="1:22" x14ac:dyDescent="0.35">
      <c r="A2" s="162" t="s">
        <v>580</v>
      </c>
      <c r="B2" s="139" t="s">
        <v>437</v>
      </c>
      <c r="C2" s="139" t="s">
        <v>661</v>
      </c>
      <c r="D2" s="139"/>
      <c r="E2" s="139"/>
      <c r="F2" s="138" t="s">
        <v>43</v>
      </c>
      <c r="G2" s="138" t="s">
        <v>662</v>
      </c>
      <c r="H2" s="148">
        <v>43867</v>
      </c>
      <c r="I2" s="148">
        <f t="shared" ref="I2:I41" si="0">IF(MAX(J2:Q2)=0,"",MAX(J2:Q2))</f>
        <v>43888</v>
      </c>
      <c r="J2" s="141">
        <f t="shared" ref="J2:J41" si="1">IF(R2=0,"",H2)</f>
        <v>43867</v>
      </c>
      <c r="K2" s="141">
        <f>IFERROR(IF(VLOOKUP($B2,Hoja2!$A$2:$F$6,4)=1,J2+7,IF(WEEKDAY(J2)=3,J2+2,J2+5)),"")</f>
        <v>43874</v>
      </c>
      <c r="L2" s="141">
        <f>IFERROR(IF(VLOOKUP($B2,Hoja2!$A$2:$F$6,4)=1,K2+7,IF(WEEKDAY(K2)=3,K2+2,K2+5)),"")</f>
        <v>43881</v>
      </c>
      <c r="M2" s="141">
        <f>IFERROR(IF(VLOOKUP($B2,Hoja2!$A$2:$F$6,4)=1,L2+7,IF(WEEKDAY(L2)=3,L2+2,L2+5)),"")</f>
        <v>43888</v>
      </c>
      <c r="N2" s="141"/>
      <c r="O2" s="141"/>
      <c r="P2" s="141"/>
      <c r="Q2" s="141"/>
      <c r="R2" s="155">
        <v>15000</v>
      </c>
      <c r="U2" s="157" t="s">
        <v>42</v>
      </c>
      <c r="V2" s="204">
        <f>SUMIF(F:F,$U2,R:R)</f>
        <v>0</v>
      </c>
    </row>
    <row r="3" spans="1:22" x14ac:dyDescent="0.35">
      <c r="A3" s="162" t="s">
        <v>142</v>
      </c>
      <c r="B3" s="139" t="s">
        <v>437</v>
      </c>
      <c r="C3" s="139"/>
      <c r="D3" s="139" t="s">
        <v>661</v>
      </c>
      <c r="E3" s="139" t="s">
        <v>661</v>
      </c>
      <c r="F3" s="138" t="s">
        <v>43</v>
      </c>
      <c r="G3" s="138" t="s">
        <v>662</v>
      </c>
      <c r="H3" s="148">
        <v>43867</v>
      </c>
      <c r="I3" s="148">
        <f t="shared" si="0"/>
        <v>43888</v>
      </c>
      <c r="J3" s="141">
        <f t="shared" si="1"/>
        <v>43867</v>
      </c>
      <c r="K3" s="141">
        <f>IFERROR(IF(VLOOKUP($B3,Hoja2!$A$2:$F$6,4)=1,J3+7,IF(WEEKDAY(J3)=3,J3+2,J3+5)),"")</f>
        <v>43874</v>
      </c>
      <c r="L3" s="141">
        <f>IFERROR(IF(VLOOKUP($B3,Hoja2!$A$2:$F$6,4)=1,K3+7,IF(WEEKDAY(K3)=3,K3+2,K3+5)),"")</f>
        <v>43881</v>
      </c>
      <c r="M3" s="141">
        <f>IFERROR(IF(VLOOKUP($B3,Hoja2!$A$2:$F$6,4)=1,L3+7,IF(WEEKDAY(L3)=3,L3+2,L3+5)),"")</f>
        <v>43888</v>
      </c>
      <c r="N3" s="141"/>
      <c r="O3" s="141"/>
      <c r="P3" s="141"/>
      <c r="Q3" s="141"/>
      <c r="R3" s="155">
        <v>25000</v>
      </c>
      <c r="U3" s="158" t="s">
        <v>43</v>
      </c>
      <c r="V3" s="205">
        <f t="shared" ref="V3:V10" si="2">SUMIF(F:F,$U3,R:R)</f>
        <v>873000</v>
      </c>
    </row>
    <row r="4" spans="1:22" x14ac:dyDescent="0.35">
      <c r="A4" s="162" t="s">
        <v>663</v>
      </c>
      <c r="B4" s="139" t="s">
        <v>437</v>
      </c>
      <c r="C4" s="139" t="s">
        <v>661</v>
      </c>
      <c r="D4" s="139"/>
      <c r="E4" s="139"/>
      <c r="F4" s="138" t="s">
        <v>43</v>
      </c>
      <c r="G4" s="138" t="s">
        <v>662</v>
      </c>
      <c r="H4" s="148">
        <v>43867</v>
      </c>
      <c r="I4" s="148">
        <f t="shared" si="0"/>
        <v>43888</v>
      </c>
      <c r="J4" s="141">
        <f t="shared" si="1"/>
        <v>43867</v>
      </c>
      <c r="K4" s="141">
        <f>IFERROR(IF(VLOOKUP($B4,Hoja2!$A$2:$F$6,4)=1,J4+7,IF(WEEKDAY(J4)=3,J4+2,J4+5)),"")</f>
        <v>43874</v>
      </c>
      <c r="L4" s="141">
        <f>IFERROR(IF(VLOOKUP($B4,Hoja2!$A$2:$F$6,4)=1,K4+7,IF(WEEKDAY(K4)=3,K4+2,K4+5)),"")</f>
        <v>43881</v>
      </c>
      <c r="M4" s="141">
        <f>IFERROR(IF(VLOOKUP($B4,Hoja2!$A$2:$F$6,4)=1,L4+7,IF(WEEKDAY(L4)=3,L4+2,L4+5)),"")</f>
        <v>43888</v>
      </c>
      <c r="N4" s="141"/>
      <c r="O4" s="141"/>
      <c r="P4" s="141"/>
      <c r="Q4" s="141"/>
      <c r="R4" s="155">
        <v>15000</v>
      </c>
      <c r="S4" s="2" t="s">
        <v>669</v>
      </c>
      <c r="U4" s="158" t="s">
        <v>47</v>
      </c>
      <c r="V4" s="205">
        <f t="shared" si="2"/>
        <v>0</v>
      </c>
    </row>
    <row r="5" spans="1:22" x14ac:dyDescent="0.35">
      <c r="A5" s="162" t="s">
        <v>596</v>
      </c>
      <c r="B5" s="139" t="s">
        <v>437</v>
      </c>
      <c r="C5" s="139" t="s">
        <v>661</v>
      </c>
      <c r="D5" s="139" t="s">
        <v>661</v>
      </c>
      <c r="E5" s="139" t="s">
        <v>661</v>
      </c>
      <c r="F5" s="138" t="s">
        <v>43</v>
      </c>
      <c r="G5" s="138" t="s">
        <v>662</v>
      </c>
      <c r="H5" s="148">
        <v>43867</v>
      </c>
      <c r="I5" s="148">
        <f t="shared" si="0"/>
        <v>43888</v>
      </c>
      <c r="J5" s="141">
        <f t="shared" si="1"/>
        <v>43867</v>
      </c>
      <c r="K5" s="141">
        <f>IFERROR(IF(VLOOKUP($B5,Hoja2!$A$2:$F$6,4)=1,J5+7,IF(WEEKDAY(J5)=3,J5+2,J5+5)),"")</f>
        <v>43874</v>
      </c>
      <c r="L5" s="141">
        <f>IFERROR(IF(VLOOKUP($B5,Hoja2!$A$2:$F$6,4)=1,K5+7,IF(WEEKDAY(K5)=3,K5+2,K5+5)),"")</f>
        <v>43881</v>
      </c>
      <c r="M5" s="141">
        <f>IFERROR(IF(VLOOKUP($B5,Hoja2!$A$2:$F$6,4)=1,L5+7,IF(WEEKDAY(L5)=3,L5+2,L5+5)),"")</f>
        <v>43888</v>
      </c>
      <c r="N5" s="141"/>
      <c r="O5" s="141"/>
      <c r="P5" s="141"/>
      <c r="Q5" s="141"/>
      <c r="R5" s="155">
        <v>35000</v>
      </c>
      <c r="U5" s="158" t="s">
        <v>48</v>
      </c>
      <c r="V5" s="205">
        <f t="shared" si="2"/>
        <v>0</v>
      </c>
    </row>
    <row r="6" spans="1:22" x14ac:dyDescent="0.35">
      <c r="A6" s="162" t="s">
        <v>665</v>
      </c>
      <c r="B6" s="139" t="s">
        <v>437</v>
      </c>
      <c r="C6" s="139" t="s">
        <v>661</v>
      </c>
      <c r="D6" s="139" t="s">
        <v>661</v>
      </c>
      <c r="E6" s="139"/>
      <c r="F6" s="138" t="s">
        <v>43</v>
      </c>
      <c r="G6" s="138" t="s">
        <v>662</v>
      </c>
      <c r="H6" s="148">
        <v>43867</v>
      </c>
      <c r="I6" s="148">
        <f t="shared" si="0"/>
        <v>43888</v>
      </c>
      <c r="J6" s="141">
        <f t="shared" si="1"/>
        <v>43867</v>
      </c>
      <c r="K6" s="141">
        <f>IFERROR(IF(VLOOKUP($B6,Hoja2!$A$2:$F$6,4)=1,J6+7,IF(WEEKDAY(J6)=3,J6+2,J6+5)),"")</f>
        <v>43874</v>
      </c>
      <c r="L6" s="141">
        <f>IFERROR(IF(VLOOKUP($B6,Hoja2!$A$2:$F$6,4)=1,K6+7,IF(WEEKDAY(K6)=3,K6+2,K6+5)),"")</f>
        <v>43881</v>
      </c>
      <c r="M6" s="141">
        <f>IFERROR(IF(VLOOKUP($B6,Hoja2!$A$2:$F$6,4)=1,L6+7,IF(WEEKDAY(L6)=3,L6+2,L6+5)),"")</f>
        <v>43888</v>
      </c>
      <c r="N6" s="141"/>
      <c r="O6" s="141"/>
      <c r="P6" s="141"/>
      <c r="Q6" s="141"/>
      <c r="R6" s="155">
        <v>25000</v>
      </c>
      <c r="U6" s="158" t="s">
        <v>173</v>
      </c>
      <c r="V6" s="205">
        <f t="shared" si="2"/>
        <v>0</v>
      </c>
    </row>
    <row r="7" spans="1:22" x14ac:dyDescent="0.35">
      <c r="A7" s="162" t="s">
        <v>666</v>
      </c>
      <c r="B7" s="139" t="s">
        <v>437</v>
      </c>
      <c r="C7" s="139" t="s">
        <v>661</v>
      </c>
      <c r="D7" s="139"/>
      <c r="E7" s="139"/>
      <c r="F7" s="138" t="s">
        <v>43</v>
      </c>
      <c r="G7" s="138" t="s">
        <v>662</v>
      </c>
      <c r="H7" s="148">
        <v>43867</v>
      </c>
      <c r="I7" s="148">
        <f t="shared" si="0"/>
        <v>43888</v>
      </c>
      <c r="J7" s="141">
        <f t="shared" si="1"/>
        <v>43867</v>
      </c>
      <c r="K7" s="141">
        <f>IFERROR(IF(VLOOKUP($B7,Hoja2!$A$2:$F$6,4)=1,J7+7,IF(WEEKDAY(J7)=3,J7+2,J7+5)),"")</f>
        <v>43874</v>
      </c>
      <c r="L7" s="141">
        <f>IFERROR(IF(VLOOKUP($B7,Hoja2!$A$2:$F$6,4)=1,K7+7,IF(WEEKDAY(K7)=3,K7+2,K7+5)),"")</f>
        <v>43881</v>
      </c>
      <c r="M7" s="141">
        <f>IFERROR(IF(VLOOKUP($B7,Hoja2!$A$2:$F$6,4)=1,L7+7,IF(WEEKDAY(L7)=3,L7+2,L7+5)),"")</f>
        <v>43888</v>
      </c>
      <c r="N7" s="141"/>
      <c r="O7" s="141"/>
      <c r="P7" s="141"/>
      <c r="Q7" s="141"/>
      <c r="R7" s="155">
        <v>18000</v>
      </c>
      <c r="U7" s="158" t="s">
        <v>186</v>
      </c>
      <c r="V7" s="205">
        <f t="shared" si="2"/>
        <v>0</v>
      </c>
    </row>
    <row r="8" spans="1:22" x14ac:dyDescent="0.35">
      <c r="A8" s="162" t="s">
        <v>71</v>
      </c>
      <c r="B8" s="139" t="s">
        <v>437</v>
      </c>
      <c r="C8" s="139" t="s">
        <v>661</v>
      </c>
      <c r="D8" s="139"/>
      <c r="E8" s="139" t="s">
        <v>661</v>
      </c>
      <c r="F8" s="138" t="s">
        <v>43</v>
      </c>
      <c r="G8" s="138" t="s">
        <v>662</v>
      </c>
      <c r="H8" s="148">
        <v>43867</v>
      </c>
      <c r="I8" s="148">
        <f t="shared" si="0"/>
        <v>43888</v>
      </c>
      <c r="J8" s="141">
        <f t="shared" si="1"/>
        <v>43867</v>
      </c>
      <c r="K8" s="141">
        <f>IFERROR(IF(VLOOKUP($B8,Hoja2!$A$2:$F$6,4)=1,J8+7,IF(WEEKDAY(J8)=3,J8+2,J8+5)),"")</f>
        <v>43874</v>
      </c>
      <c r="L8" s="141">
        <f>IFERROR(IF(VLOOKUP($B8,Hoja2!$A$2:$F$6,4)=1,K8+7,IF(WEEKDAY(K8)=3,K8+2,K8+5)),"")</f>
        <v>43881</v>
      </c>
      <c r="M8" s="141">
        <f>IFERROR(IF(VLOOKUP($B8,Hoja2!$A$2:$F$6,4)=1,L8+7,IF(WEEKDAY(L8)=3,L8+2,L8+5)),"")</f>
        <v>43888</v>
      </c>
      <c r="N8" s="141"/>
      <c r="O8" s="141"/>
      <c r="P8" s="141"/>
      <c r="Q8" s="141"/>
      <c r="R8" s="155">
        <v>25000</v>
      </c>
      <c r="U8" s="158" t="s">
        <v>187</v>
      </c>
      <c r="V8" s="205">
        <f t="shared" si="2"/>
        <v>0</v>
      </c>
    </row>
    <row r="9" spans="1:22" x14ac:dyDescent="0.35">
      <c r="A9" s="162" t="s">
        <v>344</v>
      </c>
      <c r="B9" s="139" t="s">
        <v>437</v>
      </c>
      <c r="C9" s="139" t="s">
        <v>661</v>
      </c>
      <c r="D9" s="139"/>
      <c r="E9" s="139"/>
      <c r="F9" s="138" t="s">
        <v>43</v>
      </c>
      <c r="G9" s="138" t="s">
        <v>662</v>
      </c>
      <c r="H9" s="148">
        <v>43867</v>
      </c>
      <c r="I9" s="148">
        <f t="shared" si="0"/>
        <v>43888</v>
      </c>
      <c r="J9" s="141">
        <f t="shared" si="1"/>
        <v>43867</v>
      </c>
      <c r="K9" s="141">
        <f>IFERROR(IF(VLOOKUP($B9,Hoja2!$A$2:$F$6,4)=1,J9+7,IF(WEEKDAY(J9)=3,J9+2,J9+5)),"")</f>
        <v>43874</v>
      </c>
      <c r="L9" s="141">
        <f>IFERROR(IF(VLOOKUP($B9,Hoja2!$A$2:$F$6,4)=1,K9+7,IF(WEEKDAY(K9)=3,K9+2,K9+5)),"")</f>
        <v>43881</v>
      </c>
      <c r="M9" s="141">
        <f>IFERROR(IF(VLOOKUP($B9,Hoja2!$A$2:$F$6,4)=1,L9+7,IF(WEEKDAY(L9)=3,L9+2,L9+5)),"")</f>
        <v>43888</v>
      </c>
      <c r="N9" s="141"/>
      <c r="O9" s="141"/>
      <c r="P9" s="141"/>
      <c r="Q9" s="141"/>
      <c r="R9" s="155">
        <v>15000</v>
      </c>
      <c r="U9" s="158" t="s">
        <v>188</v>
      </c>
      <c r="V9" s="205">
        <f t="shared" si="2"/>
        <v>0</v>
      </c>
    </row>
    <row r="10" spans="1:22" x14ac:dyDescent="0.35">
      <c r="A10" s="162" t="s">
        <v>357</v>
      </c>
      <c r="B10" s="139" t="s">
        <v>437</v>
      </c>
      <c r="C10" s="139"/>
      <c r="D10" s="139" t="s">
        <v>661</v>
      </c>
      <c r="E10" s="139"/>
      <c r="F10" s="138" t="s">
        <v>43</v>
      </c>
      <c r="G10" s="138" t="s">
        <v>662</v>
      </c>
      <c r="H10" s="148">
        <v>43867</v>
      </c>
      <c r="I10" s="148">
        <f t="shared" si="0"/>
        <v>43888</v>
      </c>
      <c r="J10" s="141">
        <f t="shared" si="1"/>
        <v>43867</v>
      </c>
      <c r="K10" s="141">
        <f>IFERROR(IF(VLOOKUP($B10,Hoja2!$A$2:$F$6,4)=1,J10+7,IF(WEEKDAY(J10)=3,J10+2,J10+5)),"")</f>
        <v>43874</v>
      </c>
      <c r="L10" s="141">
        <f>IFERROR(IF(VLOOKUP($B10,Hoja2!$A$2:$F$6,4)=1,K10+7,IF(WEEKDAY(K10)=3,K10+2,K10+5)),"")</f>
        <v>43881</v>
      </c>
      <c r="M10" s="141">
        <f>IFERROR(IF(VLOOKUP($B10,Hoja2!$A$2:$F$6,4)=1,L10+7,IF(WEEKDAY(L10)=3,L10+2,L10+5)),"")</f>
        <v>43888</v>
      </c>
      <c r="N10" s="141"/>
      <c r="O10" s="141"/>
      <c r="P10" s="141"/>
      <c r="Q10" s="141"/>
      <c r="R10" s="155">
        <v>15000</v>
      </c>
      <c r="U10" s="158" t="s">
        <v>189</v>
      </c>
      <c r="V10" s="205">
        <f t="shared" si="2"/>
        <v>0</v>
      </c>
    </row>
    <row r="11" spans="1:22" x14ac:dyDescent="0.35">
      <c r="A11" s="162" t="s">
        <v>667</v>
      </c>
      <c r="B11" s="139" t="s">
        <v>437</v>
      </c>
      <c r="C11" s="139"/>
      <c r="D11" s="139" t="s">
        <v>661</v>
      </c>
      <c r="E11" s="139" t="s">
        <v>661</v>
      </c>
      <c r="F11" s="138" t="s">
        <v>43</v>
      </c>
      <c r="G11" s="138" t="s">
        <v>662</v>
      </c>
      <c r="H11" s="148">
        <v>43867</v>
      </c>
      <c r="I11" s="148">
        <f t="shared" si="0"/>
        <v>43888</v>
      </c>
      <c r="J11" s="141">
        <f t="shared" si="1"/>
        <v>43867</v>
      </c>
      <c r="K11" s="141">
        <f>IFERROR(IF(VLOOKUP($B11,Hoja2!$A$2:$F$6,4)=1,J11+7,IF(WEEKDAY(J11)=3,J11+2,J11+5)),"")</f>
        <v>43874</v>
      </c>
      <c r="L11" s="141">
        <f>IFERROR(IF(VLOOKUP($B11,Hoja2!$A$2:$F$6,4)=1,K11+7,IF(WEEKDAY(K11)=3,K11+2,K11+5)),"")</f>
        <v>43881</v>
      </c>
      <c r="M11" s="141">
        <f>IFERROR(IF(VLOOKUP($B11,Hoja2!$A$2:$F$6,4)=1,L11+7,IF(WEEKDAY(L11)=3,L11+2,L11+5)),"")</f>
        <v>43888</v>
      </c>
      <c r="N11" s="141"/>
      <c r="O11" s="141"/>
      <c r="P11" s="141"/>
      <c r="Q11" s="141"/>
      <c r="R11" s="155">
        <v>25000</v>
      </c>
      <c r="U11" s="158" t="s">
        <v>190</v>
      </c>
      <c r="V11" s="205">
        <f t="shared" ref="V11" si="3">SUMIF(F:F,$U11,R:R)</f>
        <v>0</v>
      </c>
    </row>
    <row r="12" spans="1:22" x14ac:dyDescent="0.35">
      <c r="A12" s="162" t="s">
        <v>67</v>
      </c>
      <c r="B12" s="139" t="s">
        <v>437</v>
      </c>
      <c r="C12" s="139" t="s">
        <v>661</v>
      </c>
      <c r="D12" s="139" t="s">
        <v>661</v>
      </c>
      <c r="E12" s="139"/>
      <c r="F12" s="138" t="s">
        <v>43</v>
      </c>
      <c r="G12" s="138" t="s">
        <v>662</v>
      </c>
      <c r="H12" s="148">
        <v>43867</v>
      </c>
      <c r="I12" s="148">
        <f t="shared" si="0"/>
        <v>43888</v>
      </c>
      <c r="J12" s="141">
        <f t="shared" si="1"/>
        <v>43867</v>
      </c>
      <c r="K12" s="141">
        <f>IFERROR(IF(VLOOKUP($B12,Hoja2!$A$2:$F$6,4)=1,J12+7,IF(WEEKDAY(J12)=3,J12+2,J12+5)),"")</f>
        <v>43874</v>
      </c>
      <c r="L12" s="141">
        <f>IFERROR(IF(VLOOKUP($B12,Hoja2!$A$2:$F$6,4)=1,K12+7,IF(WEEKDAY(K12)=3,K12+2,K12+5)),"")</f>
        <v>43881</v>
      </c>
      <c r="M12" s="141">
        <f>IFERROR(IF(VLOOKUP($B12,Hoja2!$A$2:$F$6,4)=1,L12+7,IF(WEEKDAY(L12)=3,L12+2,L12+5)),"")</f>
        <v>43888</v>
      </c>
      <c r="N12" s="141"/>
      <c r="O12" s="141"/>
      <c r="P12" s="141"/>
      <c r="Q12" s="141"/>
      <c r="R12" s="155">
        <v>25000</v>
      </c>
      <c r="U12" s="158" t="s">
        <v>438</v>
      </c>
      <c r="V12" s="205">
        <f>SUMIF(F:F,$U12,R:R)</f>
        <v>0</v>
      </c>
    </row>
    <row r="13" spans="1:22" x14ac:dyDescent="0.35">
      <c r="A13" s="162" t="s">
        <v>486</v>
      </c>
      <c r="B13" s="139" t="s">
        <v>437</v>
      </c>
      <c r="C13" s="139" t="s">
        <v>661</v>
      </c>
      <c r="D13" s="139" t="s">
        <v>661</v>
      </c>
      <c r="E13" s="139"/>
      <c r="F13" s="138" t="s">
        <v>43</v>
      </c>
      <c r="G13" s="138" t="s">
        <v>662</v>
      </c>
      <c r="H13" s="148">
        <v>43867</v>
      </c>
      <c r="I13" s="148">
        <f t="shared" si="0"/>
        <v>43888</v>
      </c>
      <c r="J13" s="141">
        <f t="shared" si="1"/>
        <v>43867</v>
      </c>
      <c r="K13" s="141">
        <f>IFERROR(IF(VLOOKUP($B13,Hoja2!$A$2:$F$6,4)=1,J13+7,IF(WEEKDAY(J13)=3,J13+2,J13+5)),"")</f>
        <v>43874</v>
      </c>
      <c r="L13" s="141">
        <f>IFERROR(IF(VLOOKUP($B13,Hoja2!$A$2:$F$6,4)=1,K13+7,IF(WEEKDAY(K13)=3,K13+2,K13+5)),"")</f>
        <v>43881</v>
      </c>
      <c r="M13" s="141">
        <f>IFERROR(IF(VLOOKUP($B13,Hoja2!$A$2:$F$6,4)=1,L13+7,IF(WEEKDAY(L13)=3,L13+2,L13+5)),"")</f>
        <v>43888</v>
      </c>
      <c r="N13" s="141"/>
      <c r="O13" s="141"/>
      <c r="P13" s="141"/>
      <c r="Q13" s="141"/>
      <c r="R13" s="155">
        <v>25000</v>
      </c>
      <c r="S13" s="226"/>
      <c r="U13" s="229" t="s">
        <v>439</v>
      </c>
      <c r="V13" s="230">
        <f>SUMIF(F:F,$U13,R:R)</f>
        <v>0</v>
      </c>
    </row>
    <row r="14" spans="1:22" x14ac:dyDescent="0.35">
      <c r="A14" s="162" t="s">
        <v>585</v>
      </c>
      <c r="B14" s="139" t="s">
        <v>437</v>
      </c>
      <c r="C14" s="139" t="s">
        <v>661</v>
      </c>
      <c r="D14" s="139"/>
      <c r="E14" s="139"/>
      <c r="F14" s="138" t="s">
        <v>43</v>
      </c>
      <c r="G14" s="138" t="s">
        <v>662</v>
      </c>
      <c r="H14" s="148">
        <v>43867</v>
      </c>
      <c r="I14" s="148">
        <f t="shared" si="0"/>
        <v>43888</v>
      </c>
      <c r="J14" s="141">
        <f t="shared" si="1"/>
        <v>43867</v>
      </c>
      <c r="K14" s="141">
        <f>IFERROR(IF(VLOOKUP($B14,Hoja2!$A$2:$F$6,4)=1,J14+7,IF(WEEKDAY(J14)=3,J14+2,J14+5)),"")</f>
        <v>43874</v>
      </c>
      <c r="L14" s="141">
        <f>IFERROR(IF(VLOOKUP($B14,Hoja2!$A$2:$F$6,4)=1,K14+7,IF(WEEKDAY(K14)=3,K14+2,K14+5)),"")</f>
        <v>43881</v>
      </c>
      <c r="M14" s="141">
        <f>IFERROR(IF(VLOOKUP($B14,Hoja2!$A$2:$F$6,4)=1,L14+7,IF(WEEKDAY(L14)=3,L14+2,L14+5)),"")</f>
        <v>43888</v>
      </c>
      <c r="N14" s="141"/>
      <c r="O14" s="141"/>
      <c r="P14" s="141"/>
      <c r="Q14" s="141"/>
      <c r="R14" s="155">
        <v>15000</v>
      </c>
    </row>
    <row r="15" spans="1:22" x14ac:dyDescent="0.35">
      <c r="A15" s="162" t="s">
        <v>668</v>
      </c>
      <c r="B15" s="139" t="s">
        <v>437</v>
      </c>
      <c r="C15" s="139"/>
      <c r="D15" s="139" t="s">
        <v>661</v>
      </c>
      <c r="E15" s="139"/>
      <c r="F15" s="138" t="s">
        <v>43</v>
      </c>
      <c r="G15" s="138" t="s">
        <v>662</v>
      </c>
      <c r="H15" s="148">
        <v>43867</v>
      </c>
      <c r="I15" s="148">
        <f t="shared" si="0"/>
        <v>43888</v>
      </c>
      <c r="J15" s="141">
        <f t="shared" si="1"/>
        <v>43867</v>
      </c>
      <c r="K15" s="141">
        <f>IFERROR(IF(VLOOKUP($B15,Hoja2!$A$2:$F$6,4)=1,J15+7,IF(WEEKDAY(J15)=3,J15+2,J15+5)),"")</f>
        <v>43874</v>
      </c>
      <c r="L15" s="141">
        <f>IFERROR(IF(VLOOKUP($B15,Hoja2!$A$2:$F$6,4)=1,K15+7,IF(WEEKDAY(K15)=3,K15+2,K15+5)),"")</f>
        <v>43881</v>
      </c>
      <c r="M15" s="141">
        <f>IFERROR(IF(VLOOKUP($B15,Hoja2!$A$2:$F$6,4)=1,L15+7,IF(WEEKDAY(L15)=3,L15+2,L15+5)),"")</f>
        <v>43888</v>
      </c>
      <c r="N15" s="141"/>
      <c r="O15" s="141"/>
      <c r="P15" s="141"/>
      <c r="Q15" s="141"/>
      <c r="R15" s="155">
        <v>15000</v>
      </c>
      <c r="S15" s="2" t="s">
        <v>669</v>
      </c>
    </row>
    <row r="16" spans="1:22" x14ac:dyDescent="0.35">
      <c r="A16" s="162" t="s">
        <v>677</v>
      </c>
      <c r="B16" s="139" t="s">
        <v>437</v>
      </c>
      <c r="C16" s="139" t="s">
        <v>661</v>
      </c>
      <c r="D16" s="139" t="s">
        <v>661</v>
      </c>
      <c r="E16" s="139" t="s">
        <v>661</v>
      </c>
      <c r="F16" s="138" t="s">
        <v>43</v>
      </c>
      <c r="G16" s="138" t="s">
        <v>662</v>
      </c>
      <c r="H16" s="148">
        <v>43867</v>
      </c>
      <c r="I16" s="148">
        <f t="shared" si="0"/>
        <v>43888</v>
      </c>
      <c r="J16" s="141">
        <f t="shared" si="1"/>
        <v>43867</v>
      </c>
      <c r="K16" s="141">
        <f>IFERROR(IF(VLOOKUP($B16,Hoja2!$A$2:$F$6,4)=1,J16+7,IF(WEEKDAY(J16)=3,J16+2,J16+5)),"")</f>
        <v>43874</v>
      </c>
      <c r="L16" s="141">
        <f>IFERROR(IF(VLOOKUP($B16,Hoja2!$A$2:$F$6,4)=1,K16+7,IF(WEEKDAY(K16)=3,K16+2,K16+5)),"")</f>
        <v>43881</v>
      </c>
      <c r="M16" s="141">
        <f>IFERROR(IF(VLOOKUP($B16,Hoja2!$A$2:$F$6,4)=1,L16+7,IF(WEEKDAY(L16)=3,L16+2,L16+5)),"")</f>
        <v>43888</v>
      </c>
      <c r="N16" s="141"/>
      <c r="O16" s="141"/>
      <c r="P16" s="141"/>
      <c r="Q16" s="141"/>
      <c r="R16" s="155">
        <v>35000</v>
      </c>
      <c r="T16" s="227" t="s">
        <v>670</v>
      </c>
    </row>
    <row r="17" spans="1:19" x14ac:dyDescent="0.35">
      <c r="A17" s="162" t="s">
        <v>671</v>
      </c>
      <c r="B17" s="139" t="s">
        <v>437</v>
      </c>
      <c r="C17" s="139" t="s">
        <v>661</v>
      </c>
      <c r="D17" s="139" t="s">
        <v>661</v>
      </c>
      <c r="E17" s="139" t="s">
        <v>661</v>
      </c>
      <c r="F17" s="138" t="s">
        <v>43</v>
      </c>
      <c r="G17" s="138" t="s">
        <v>662</v>
      </c>
      <c r="H17" s="148">
        <v>43867</v>
      </c>
      <c r="I17" s="148">
        <f t="shared" si="0"/>
        <v>43888</v>
      </c>
      <c r="J17" s="141">
        <f t="shared" si="1"/>
        <v>43867</v>
      </c>
      <c r="K17" s="141">
        <f>IFERROR(IF(VLOOKUP($B17,Hoja2!$A$2:$F$6,4)=1,J17+7,IF(WEEKDAY(J17)=3,J17+2,J17+5)),"")</f>
        <v>43874</v>
      </c>
      <c r="L17" s="141">
        <f>IFERROR(IF(VLOOKUP($B17,Hoja2!$A$2:$F$6,4)=1,K17+7,IF(WEEKDAY(K17)=3,K17+2,K17+5)),"")</f>
        <v>43881</v>
      </c>
      <c r="M17" s="141">
        <f>IFERROR(IF(VLOOKUP($B17,Hoja2!$A$2:$F$6,4)=1,L17+7,IF(WEEKDAY(L17)=3,L17+2,L17+5)),"")</f>
        <v>43888</v>
      </c>
      <c r="N17" s="141"/>
      <c r="O17" s="141"/>
      <c r="P17" s="141"/>
      <c r="Q17" s="141"/>
      <c r="R17" s="155">
        <v>35000</v>
      </c>
      <c r="S17" s="2" t="s">
        <v>669</v>
      </c>
    </row>
    <row r="18" spans="1:19" x14ac:dyDescent="0.35">
      <c r="A18" s="162" t="s">
        <v>672</v>
      </c>
      <c r="B18" s="139" t="s">
        <v>437</v>
      </c>
      <c r="C18" s="139" t="s">
        <v>661</v>
      </c>
      <c r="D18" s="139" t="s">
        <v>661</v>
      </c>
      <c r="E18" s="139" t="s">
        <v>661</v>
      </c>
      <c r="F18" s="138" t="s">
        <v>43</v>
      </c>
      <c r="G18" s="138" t="s">
        <v>662</v>
      </c>
      <c r="H18" s="148">
        <v>43867</v>
      </c>
      <c r="I18" s="148">
        <f t="shared" si="0"/>
        <v>43888</v>
      </c>
      <c r="J18" s="141">
        <f t="shared" si="1"/>
        <v>43867</v>
      </c>
      <c r="K18" s="141">
        <f>IFERROR(IF(VLOOKUP($B18,Hoja2!$A$2:$F$6,4)=1,J18+7,IF(WEEKDAY(J18)=3,J18+2,J18+5)),"")</f>
        <v>43874</v>
      </c>
      <c r="L18" s="141">
        <f>IFERROR(IF(VLOOKUP($B18,Hoja2!$A$2:$F$6,4)=1,K18+7,IF(WEEKDAY(K18)=3,K18+2,K18+5)),"")</f>
        <v>43881</v>
      </c>
      <c r="M18" s="141">
        <f>IFERROR(IF(VLOOKUP($B18,Hoja2!$A$2:$F$6,4)=1,L18+7,IF(WEEKDAY(L18)=3,L18+2,L18+5)),"")</f>
        <v>43888</v>
      </c>
      <c r="N18" s="141"/>
      <c r="O18" s="141"/>
      <c r="P18" s="141"/>
      <c r="Q18" s="141"/>
      <c r="R18" s="155">
        <v>35000</v>
      </c>
    </row>
    <row r="19" spans="1:19" x14ac:dyDescent="0.35">
      <c r="A19" s="162" t="s">
        <v>673</v>
      </c>
      <c r="B19" s="139" t="s">
        <v>437</v>
      </c>
      <c r="C19" s="139"/>
      <c r="D19" s="139"/>
      <c r="E19" s="139" t="s">
        <v>661</v>
      </c>
      <c r="F19" s="138" t="s">
        <v>43</v>
      </c>
      <c r="G19" s="138" t="s">
        <v>662</v>
      </c>
      <c r="H19" s="148">
        <v>43867</v>
      </c>
      <c r="I19" s="148">
        <f t="shared" si="0"/>
        <v>43888</v>
      </c>
      <c r="J19" s="141">
        <f t="shared" si="1"/>
        <v>43867</v>
      </c>
      <c r="K19" s="141">
        <f>IFERROR(IF(VLOOKUP($B19,Hoja2!$A$2:$F$6,4)=1,J19+7,IF(WEEKDAY(J19)=3,J19+2,J19+5)),"")</f>
        <v>43874</v>
      </c>
      <c r="L19" s="141">
        <f>IFERROR(IF(VLOOKUP($B19,Hoja2!$A$2:$F$6,4)=1,K19+7,IF(WEEKDAY(K19)=3,K19+2,K19+5)),"")</f>
        <v>43881</v>
      </c>
      <c r="M19" s="141">
        <f>IFERROR(IF(VLOOKUP($B19,Hoja2!$A$2:$F$6,4)=1,L19+7,IF(WEEKDAY(L19)=3,L19+2,L19+5)),"")</f>
        <v>43888</v>
      </c>
      <c r="N19" s="141"/>
      <c r="O19" s="141"/>
      <c r="P19" s="141"/>
      <c r="Q19" s="141"/>
      <c r="R19" s="155">
        <v>15000</v>
      </c>
    </row>
    <row r="20" spans="1:19" x14ac:dyDescent="0.35">
      <c r="A20" s="162" t="s">
        <v>401</v>
      </c>
      <c r="B20" s="139" t="s">
        <v>437</v>
      </c>
      <c r="C20" s="139" t="s">
        <v>661</v>
      </c>
      <c r="D20" s="139"/>
      <c r="E20" s="139"/>
      <c r="F20" s="138" t="s">
        <v>43</v>
      </c>
      <c r="G20" s="138" t="s">
        <v>662</v>
      </c>
      <c r="H20" s="148">
        <v>43867</v>
      </c>
      <c r="I20" s="148">
        <f t="shared" si="0"/>
        <v>43888</v>
      </c>
      <c r="J20" s="141">
        <f t="shared" si="1"/>
        <v>43867</v>
      </c>
      <c r="K20" s="141">
        <f>IFERROR(IF(VLOOKUP($B20,Hoja2!$A$2:$F$6,4)=1,J20+7,IF(WEEKDAY(J20)=3,J20+2,J20+5)),"")</f>
        <v>43874</v>
      </c>
      <c r="L20" s="141">
        <f>IFERROR(IF(VLOOKUP($B20,Hoja2!$A$2:$F$6,4)=1,K20+7,IF(WEEKDAY(K20)=3,K20+2,K20+5)),"")</f>
        <v>43881</v>
      </c>
      <c r="M20" s="141">
        <f>IFERROR(IF(VLOOKUP($B20,Hoja2!$A$2:$F$6,4)=1,L20+7,IF(WEEKDAY(L20)=3,L20+2,L20+5)),"")</f>
        <v>43888</v>
      </c>
      <c r="N20" s="141"/>
      <c r="O20" s="141"/>
      <c r="P20" s="141"/>
      <c r="Q20" s="141"/>
      <c r="R20" s="155">
        <v>15000</v>
      </c>
    </row>
    <row r="21" spans="1:19" x14ac:dyDescent="0.35">
      <c r="A21" s="162" t="s">
        <v>445</v>
      </c>
      <c r="B21" s="139" t="s">
        <v>437</v>
      </c>
      <c r="C21" s="139" t="s">
        <v>661</v>
      </c>
      <c r="D21" s="139" t="s">
        <v>661</v>
      </c>
      <c r="E21" s="139" t="s">
        <v>661</v>
      </c>
      <c r="F21" s="138" t="s">
        <v>43</v>
      </c>
      <c r="G21" s="138" t="s">
        <v>662</v>
      </c>
      <c r="H21" s="148">
        <v>43867</v>
      </c>
      <c r="I21" s="148">
        <f t="shared" si="0"/>
        <v>43888</v>
      </c>
      <c r="J21" s="141">
        <f t="shared" si="1"/>
        <v>43867</v>
      </c>
      <c r="K21" s="141">
        <f>IFERROR(IF(VLOOKUP($B21,Hoja2!$A$2:$F$6,4)=1,J21+7,IF(WEEKDAY(J21)=3,J21+2,J21+5)),"")</f>
        <v>43874</v>
      </c>
      <c r="L21" s="141">
        <f>IFERROR(IF(VLOOKUP($B21,Hoja2!$A$2:$F$6,4)=1,K21+7,IF(WEEKDAY(K21)=3,K21+2,K21+5)),"")</f>
        <v>43881</v>
      </c>
      <c r="M21" s="141">
        <f>IFERROR(IF(VLOOKUP($B21,Hoja2!$A$2:$F$6,4)=1,L21+7,IF(WEEKDAY(L21)=3,L21+2,L21+5)),"")</f>
        <v>43888</v>
      </c>
      <c r="N21" s="141"/>
      <c r="O21" s="141"/>
      <c r="P21" s="141"/>
      <c r="Q21" s="141"/>
      <c r="R21" s="155">
        <v>35000</v>
      </c>
    </row>
    <row r="22" spans="1:19" x14ac:dyDescent="0.35">
      <c r="A22" s="162" t="s">
        <v>465</v>
      </c>
      <c r="B22" s="139" t="s">
        <v>437</v>
      </c>
      <c r="C22" s="139" t="s">
        <v>661</v>
      </c>
      <c r="D22" s="139"/>
      <c r="E22" s="139"/>
      <c r="F22" s="138" t="s">
        <v>43</v>
      </c>
      <c r="G22" s="138" t="s">
        <v>662</v>
      </c>
      <c r="H22" s="148">
        <v>43867</v>
      </c>
      <c r="I22" s="148">
        <f t="shared" si="0"/>
        <v>43888</v>
      </c>
      <c r="J22" s="141">
        <f t="shared" si="1"/>
        <v>43867</v>
      </c>
      <c r="K22" s="141">
        <f>IFERROR(IF(VLOOKUP($B22,Hoja2!$A$2:$F$6,4)=1,J22+7,IF(WEEKDAY(J22)=3,J22+2,J22+5)),"")</f>
        <v>43874</v>
      </c>
      <c r="L22" s="141">
        <f>IFERROR(IF(VLOOKUP($B22,Hoja2!$A$2:$F$6,4)=1,K22+7,IF(WEEKDAY(K22)=3,K22+2,K22+5)),"")</f>
        <v>43881</v>
      </c>
      <c r="M22" s="141">
        <f>IFERROR(IF(VLOOKUP($B22,Hoja2!$A$2:$F$6,4)=1,L22+7,IF(WEEKDAY(L22)=3,L22+2,L22+5)),"")</f>
        <v>43888</v>
      </c>
      <c r="N22" s="141"/>
      <c r="O22" s="141"/>
      <c r="P22" s="141"/>
      <c r="Q22" s="141"/>
      <c r="R22" s="155">
        <v>15000</v>
      </c>
    </row>
    <row r="23" spans="1:19" x14ac:dyDescent="0.35">
      <c r="A23" s="162" t="s">
        <v>458</v>
      </c>
      <c r="B23" s="139" t="s">
        <v>437</v>
      </c>
      <c r="C23" s="139"/>
      <c r="D23" s="139"/>
      <c r="E23" s="139" t="s">
        <v>661</v>
      </c>
      <c r="F23" s="138" t="s">
        <v>43</v>
      </c>
      <c r="G23" s="138" t="s">
        <v>662</v>
      </c>
      <c r="H23" s="148">
        <v>43867</v>
      </c>
      <c r="I23" s="148">
        <f t="shared" si="0"/>
        <v>43888</v>
      </c>
      <c r="J23" s="141">
        <f t="shared" si="1"/>
        <v>43867</v>
      </c>
      <c r="K23" s="141">
        <f>IFERROR(IF(VLOOKUP($B23,Hoja2!$A$2:$F$6,4)=1,J23+7,IF(WEEKDAY(J23)=3,J23+2,J23+5)),"")</f>
        <v>43874</v>
      </c>
      <c r="L23" s="141">
        <f>IFERROR(IF(VLOOKUP($B23,Hoja2!$A$2:$F$6,4)=1,K23+7,IF(WEEKDAY(K23)=3,K23+2,K23+5)),"")</f>
        <v>43881</v>
      </c>
      <c r="M23" s="141">
        <f>IFERROR(IF(VLOOKUP($B23,Hoja2!$A$2:$F$6,4)=1,L23+7,IF(WEEKDAY(L23)=3,L23+2,L23+5)),"")</f>
        <v>43888</v>
      </c>
      <c r="N23" s="141"/>
      <c r="O23" s="141"/>
      <c r="P23" s="141"/>
      <c r="Q23" s="141"/>
      <c r="R23" s="155">
        <v>15000</v>
      </c>
    </row>
    <row r="24" spans="1:19" x14ac:dyDescent="0.35">
      <c r="A24" s="162" t="s">
        <v>674</v>
      </c>
      <c r="B24" s="139" t="s">
        <v>437</v>
      </c>
      <c r="C24" s="139" t="s">
        <v>661</v>
      </c>
      <c r="D24" s="139" t="s">
        <v>661</v>
      </c>
      <c r="E24" s="139" t="s">
        <v>661</v>
      </c>
      <c r="F24" s="138" t="s">
        <v>43</v>
      </c>
      <c r="G24" s="138" t="s">
        <v>662</v>
      </c>
      <c r="H24" s="148">
        <v>43867</v>
      </c>
      <c r="I24" s="148">
        <f t="shared" si="0"/>
        <v>43888</v>
      </c>
      <c r="J24" s="141">
        <f t="shared" si="1"/>
        <v>43867</v>
      </c>
      <c r="K24" s="141">
        <f>IFERROR(IF(VLOOKUP($B24,Hoja2!$A$2:$F$6,4)=1,J24+7,IF(WEEKDAY(J24)=3,J24+2,J24+5)),"")</f>
        <v>43874</v>
      </c>
      <c r="L24" s="141">
        <f>IFERROR(IF(VLOOKUP($B24,Hoja2!$A$2:$F$6,4)=1,K24+7,IF(WEEKDAY(K24)=3,K24+2,K24+5)),"")</f>
        <v>43881</v>
      </c>
      <c r="M24" s="141">
        <f>IFERROR(IF(VLOOKUP($B24,Hoja2!$A$2:$F$6,4)=1,L24+7,IF(WEEKDAY(L24)=3,L24+2,L24+5)),"")</f>
        <v>43888</v>
      </c>
      <c r="N24" s="141"/>
      <c r="O24" s="141"/>
      <c r="P24" s="141"/>
      <c r="Q24" s="141"/>
      <c r="R24" s="155">
        <v>35000</v>
      </c>
    </row>
    <row r="25" spans="1:19" x14ac:dyDescent="0.35">
      <c r="A25" s="162" t="s">
        <v>222</v>
      </c>
      <c r="B25" s="139" t="s">
        <v>437</v>
      </c>
      <c r="C25" s="139" t="s">
        <v>661</v>
      </c>
      <c r="D25" s="139" t="s">
        <v>661</v>
      </c>
      <c r="E25" s="139"/>
      <c r="F25" s="138" t="s">
        <v>43</v>
      </c>
      <c r="G25" s="138" t="s">
        <v>662</v>
      </c>
      <c r="H25" s="148">
        <v>43867</v>
      </c>
      <c r="I25" s="148">
        <f t="shared" si="0"/>
        <v>43888</v>
      </c>
      <c r="J25" s="141">
        <f t="shared" si="1"/>
        <v>43867</v>
      </c>
      <c r="K25" s="141">
        <f>IFERROR(IF(VLOOKUP($B25,Hoja2!$A$2:$F$6,4)=1,J25+7,IF(WEEKDAY(J25)=3,J25+2,J25+5)),"")</f>
        <v>43874</v>
      </c>
      <c r="L25" s="141">
        <f>IFERROR(IF(VLOOKUP($B25,Hoja2!$A$2:$F$6,4)=1,K25+7,IF(WEEKDAY(K25)=3,K25+2,K25+5)),"")</f>
        <v>43881</v>
      </c>
      <c r="M25" s="141">
        <f>IFERROR(IF(VLOOKUP($B25,Hoja2!$A$2:$F$6,4)=1,L25+7,IF(WEEKDAY(L25)=3,L25+2,L25+5)),"")</f>
        <v>43888</v>
      </c>
      <c r="N25" s="141"/>
      <c r="O25" s="141"/>
      <c r="P25" s="141"/>
      <c r="Q25" s="141"/>
      <c r="R25" s="155">
        <v>25000</v>
      </c>
    </row>
    <row r="26" spans="1:19" x14ac:dyDescent="0.35">
      <c r="A26" s="162" t="s">
        <v>675</v>
      </c>
      <c r="B26" s="139" t="s">
        <v>437</v>
      </c>
      <c r="C26" s="139" t="s">
        <v>661</v>
      </c>
      <c r="D26" s="139" t="s">
        <v>661</v>
      </c>
      <c r="E26" s="139"/>
      <c r="F26" s="138" t="s">
        <v>43</v>
      </c>
      <c r="G26" s="138" t="s">
        <v>662</v>
      </c>
      <c r="H26" s="148">
        <v>43867</v>
      </c>
      <c r="I26" s="148">
        <f t="shared" si="0"/>
        <v>43888</v>
      </c>
      <c r="J26" s="141">
        <f t="shared" si="1"/>
        <v>43867</v>
      </c>
      <c r="K26" s="141">
        <f>IFERROR(IF(VLOOKUP($B26,Hoja2!$A$2:$F$6,4)=1,J26+7,IF(WEEKDAY(J26)=3,J26+2,J26+5)),"")</f>
        <v>43874</v>
      </c>
      <c r="L26" s="141">
        <f>IFERROR(IF(VLOOKUP($B26,Hoja2!$A$2:$F$6,4)=1,K26+7,IF(WEEKDAY(K26)=3,K26+2,K26+5)),"")</f>
        <v>43881</v>
      </c>
      <c r="M26" s="141">
        <f>IFERROR(IF(VLOOKUP($B26,Hoja2!$A$2:$F$6,4)=1,L26+7,IF(WEEKDAY(L26)=3,L26+2,L26+5)),"")</f>
        <v>43888</v>
      </c>
      <c r="N26" s="141"/>
      <c r="O26" s="141"/>
      <c r="P26" s="141"/>
      <c r="Q26" s="141"/>
      <c r="R26" s="155">
        <v>25000</v>
      </c>
    </row>
    <row r="27" spans="1:19" x14ac:dyDescent="0.35">
      <c r="A27" s="162" t="s">
        <v>676</v>
      </c>
      <c r="B27" s="139" t="s">
        <v>437</v>
      </c>
      <c r="C27" s="139"/>
      <c r="D27" s="139" t="s">
        <v>661</v>
      </c>
      <c r="E27" s="139" t="s">
        <v>661</v>
      </c>
      <c r="F27" s="138" t="s">
        <v>43</v>
      </c>
      <c r="G27" s="138" t="s">
        <v>662</v>
      </c>
      <c r="H27" s="148">
        <v>43867</v>
      </c>
      <c r="I27" s="148">
        <f t="shared" si="0"/>
        <v>43888</v>
      </c>
      <c r="J27" s="141">
        <f t="shared" si="1"/>
        <v>43867</v>
      </c>
      <c r="K27" s="141">
        <f>IFERROR(IF(VLOOKUP($B27,Hoja2!$A$2:$F$6,4)=1,J27+7,IF(WEEKDAY(J27)=3,J27+2,J27+5)),"")</f>
        <v>43874</v>
      </c>
      <c r="L27" s="141">
        <f>IFERROR(IF(VLOOKUP($B27,Hoja2!$A$2:$F$6,4)=1,K27+7,IF(WEEKDAY(K27)=3,K27+2,K27+5)),"")</f>
        <v>43881</v>
      </c>
      <c r="M27" s="141">
        <f>IFERROR(IF(VLOOKUP($B27,Hoja2!$A$2:$F$6,4)=1,L27+7,IF(WEEKDAY(L27)=3,L27+2,L27+5)),"")</f>
        <v>43888</v>
      </c>
      <c r="N27" s="141"/>
      <c r="O27" s="141"/>
      <c r="P27" s="141"/>
      <c r="Q27" s="141"/>
      <c r="R27" s="155">
        <v>15000</v>
      </c>
    </row>
    <row r="28" spans="1:19" x14ac:dyDescent="0.35">
      <c r="A28" s="162" t="s">
        <v>641</v>
      </c>
      <c r="B28" s="139" t="s">
        <v>437</v>
      </c>
      <c r="C28" s="139" t="s">
        <v>661</v>
      </c>
      <c r="D28" s="139" t="s">
        <v>661</v>
      </c>
      <c r="E28" s="139" t="s">
        <v>661</v>
      </c>
      <c r="F28" s="138" t="s">
        <v>43</v>
      </c>
      <c r="G28" s="138" t="s">
        <v>662</v>
      </c>
      <c r="H28" s="148">
        <v>43867</v>
      </c>
      <c r="I28" s="148">
        <f t="shared" si="0"/>
        <v>43888</v>
      </c>
      <c r="J28" s="141">
        <f t="shared" si="1"/>
        <v>43867</v>
      </c>
      <c r="K28" s="141">
        <f>IFERROR(IF(VLOOKUP($B28,Hoja2!$A$2:$F$6,4)=1,J28+7,IF(WEEKDAY(J28)=3,J28+2,J28+5)),"")</f>
        <v>43874</v>
      </c>
      <c r="L28" s="141">
        <f>IFERROR(IF(VLOOKUP($B28,Hoja2!$A$2:$F$6,4)=1,K28+7,IF(WEEKDAY(K28)=3,K28+2,K28+5)),"")</f>
        <v>43881</v>
      </c>
      <c r="M28" s="141">
        <f>IFERROR(IF(VLOOKUP($B28,Hoja2!$A$2:$F$6,4)=1,L28+7,IF(WEEKDAY(L28)=3,L28+2,L28+5)),"")</f>
        <v>43888</v>
      </c>
      <c r="N28" s="141"/>
      <c r="O28" s="141"/>
      <c r="P28" s="141"/>
      <c r="Q28" s="141"/>
      <c r="R28" s="155">
        <v>35000</v>
      </c>
    </row>
    <row r="29" spans="1:19" x14ac:dyDescent="0.35">
      <c r="A29" s="162" t="s">
        <v>606</v>
      </c>
      <c r="B29" s="139" t="s">
        <v>437</v>
      </c>
      <c r="C29" s="139" t="s">
        <v>661</v>
      </c>
      <c r="D29" s="139"/>
      <c r="E29" s="139" t="s">
        <v>661</v>
      </c>
      <c r="F29" s="138" t="s">
        <v>43</v>
      </c>
      <c r="G29" s="138" t="s">
        <v>662</v>
      </c>
      <c r="H29" s="148">
        <v>43867</v>
      </c>
      <c r="I29" s="148">
        <f t="shared" si="0"/>
        <v>43888</v>
      </c>
      <c r="J29" s="141">
        <f t="shared" si="1"/>
        <v>43867</v>
      </c>
      <c r="K29" s="141">
        <f>IFERROR(IF(VLOOKUP($B29,Hoja2!$A$2:$F$6,4)=1,J29+7,IF(WEEKDAY(J29)=3,J29+2,J29+5)),"")</f>
        <v>43874</v>
      </c>
      <c r="L29" s="141">
        <f>IFERROR(IF(VLOOKUP($B29,Hoja2!$A$2:$F$6,4)=1,K29+7,IF(WEEKDAY(K29)=3,K29+2,K29+5)),"")</f>
        <v>43881</v>
      </c>
      <c r="M29" s="141">
        <f>IFERROR(IF(VLOOKUP($B29,Hoja2!$A$2:$F$6,4)=1,L29+7,IF(WEEKDAY(L29)=3,L29+2,L29+5)),"")</f>
        <v>43888</v>
      </c>
      <c r="N29" s="141"/>
      <c r="O29" s="141"/>
      <c r="P29" s="141"/>
      <c r="Q29" s="141"/>
      <c r="R29" s="155">
        <v>25000</v>
      </c>
    </row>
    <row r="30" spans="1:19" x14ac:dyDescent="0.35">
      <c r="A30" s="162" t="s">
        <v>631</v>
      </c>
      <c r="B30" s="139" t="s">
        <v>437</v>
      </c>
      <c r="C30" s="139" t="s">
        <v>661</v>
      </c>
      <c r="D30" s="139" t="s">
        <v>661</v>
      </c>
      <c r="E30" s="139" t="s">
        <v>661</v>
      </c>
      <c r="F30" s="138" t="s">
        <v>43</v>
      </c>
      <c r="G30" s="138" t="s">
        <v>662</v>
      </c>
      <c r="H30" s="148">
        <v>43867</v>
      </c>
      <c r="I30" s="148">
        <f t="shared" si="0"/>
        <v>43888</v>
      </c>
      <c r="J30" s="141">
        <f t="shared" si="1"/>
        <v>43867</v>
      </c>
      <c r="K30" s="141">
        <f>IFERROR(IF(VLOOKUP($B30,Hoja2!$A$2:$F$6,4)=1,J30+7,IF(WEEKDAY(J30)=3,J30+2,J30+5)),"")</f>
        <v>43874</v>
      </c>
      <c r="L30" s="141">
        <f>IFERROR(IF(VLOOKUP($B30,Hoja2!$A$2:$F$6,4)=1,K30+7,IF(WEEKDAY(K30)=3,K30+2,K30+5)),"")</f>
        <v>43881</v>
      </c>
      <c r="M30" s="141">
        <f>IFERROR(IF(VLOOKUP($B30,Hoja2!$A$2:$F$6,4)=1,L30+7,IF(WEEKDAY(L30)=3,L30+2,L30+5)),"")</f>
        <v>43888</v>
      </c>
      <c r="N30" s="141"/>
      <c r="O30" s="141"/>
      <c r="P30" s="141"/>
      <c r="Q30" s="141"/>
      <c r="R30" s="155">
        <v>35000</v>
      </c>
    </row>
    <row r="31" spans="1:19" x14ac:dyDescent="0.35">
      <c r="A31" s="162" t="s">
        <v>679</v>
      </c>
      <c r="B31" s="139" t="s">
        <v>437</v>
      </c>
      <c r="C31" s="139"/>
      <c r="D31" s="139" t="s">
        <v>661</v>
      </c>
      <c r="E31" s="139" t="s">
        <v>661</v>
      </c>
      <c r="F31" s="138" t="s">
        <v>43</v>
      </c>
      <c r="G31" s="138" t="s">
        <v>662</v>
      </c>
      <c r="H31" s="148">
        <v>43867</v>
      </c>
      <c r="I31" s="148">
        <f t="shared" si="0"/>
        <v>43888</v>
      </c>
      <c r="J31" s="141">
        <f t="shared" si="1"/>
        <v>43867</v>
      </c>
      <c r="K31" s="141">
        <f>IFERROR(IF(VLOOKUP($B31,Hoja2!$A$2:$F$6,4)=1,J31+7,IF(WEEKDAY(J31)=3,J31+2,J31+5)),"")</f>
        <v>43874</v>
      </c>
      <c r="L31" s="141">
        <f>IFERROR(IF(VLOOKUP($B31,Hoja2!$A$2:$F$6,4)=1,K31+7,IF(WEEKDAY(K31)=3,K31+2,K31+5)),"")</f>
        <v>43881</v>
      </c>
      <c r="M31" s="141">
        <f>IFERROR(IF(VLOOKUP($B31,Hoja2!$A$2:$F$6,4)=1,L31+7,IF(WEEKDAY(L31)=3,L31+2,L31+5)),"")</f>
        <v>43888</v>
      </c>
      <c r="N31" s="141"/>
      <c r="O31" s="141"/>
      <c r="P31" s="141"/>
      <c r="Q31" s="141"/>
      <c r="R31" s="155">
        <v>25000</v>
      </c>
    </row>
    <row r="32" spans="1:19" x14ac:dyDescent="0.35">
      <c r="A32" s="162" t="s">
        <v>680</v>
      </c>
      <c r="B32" s="139" t="s">
        <v>437</v>
      </c>
      <c r="C32" s="139"/>
      <c r="D32" s="139"/>
      <c r="E32" s="139" t="s">
        <v>661</v>
      </c>
      <c r="F32" s="138" t="s">
        <v>43</v>
      </c>
      <c r="G32" s="138" t="s">
        <v>662</v>
      </c>
      <c r="H32" s="148">
        <v>43867</v>
      </c>
      <c r="I32" s="148">
        <f t="shared" si="0"/>
        <v>43888</v>
      </c>
      <c r="J32" s="141">
        <f t="shared" si="1"/>
        <v>43867</v>
      </c>
      <c r="K32" s="141">
        <f>IFERROR(IF(VLOOKUP($B32,Hoja2!$A$2:$F$6,4)=1,J32+7,IF(WEEKDAY(J32)=3,J32+2,J32+5)),"")</f>
        <v>43874</v>
      </c>
      <c r="L32" s="141">
        <f>IFERROR(IF(VLOOKUP($B32,Hoja2!$A$2:$F$6,4)=1,K32+7,IF(WEEKDAY(K32)=3,K32+2,K32+5)),"")</f>
        <v>43881</v>
      </c>
      <c r="M32" s="141">
        <f>IFERROR(IF(VLOOKUP($B32,Hoja2!$A$2:$F$6,4)=1,L32+7,IF(WEEKDAY(L32)=3,L32+2,L32+5)),"")</f>
        <v>43888</v>
      </c>
      <c r="N32" s="141"/>
      <c r="O32" s="141"/>
      <c r="P32" s="141"/>
      <c r="Q32" s="141"/>
      <c r="R32" s="155">
        <v>15000</v>
      </c>
    </row>
    <row r="33" spans="1:18" x14ac:dyDescent="0.35">
      <c r="A33" s="162" t="s">
        <v>681</v>
      </c>
      <c r="B33" s="139" t="s">
        <v>437</v>
      </c>
      <c r="C33" s="139" t="s">
        <v>661</v>
      </c>
      <c r="D33" s="139" t="s">
        <v>661</v>
      </c>
      <c r="E33" s="139" t="s">
        <v>661</v>
      </c>
      <c r="F33" s="138" t="s">
        <v>43</v>
      </c>
      <c r="G33" s="138" t="s">
        <v>662</v>
      </c>
      <c r="H33" s="148">
        <v>43867</v>
      </c>
      <c r="I33" s="148">
        <f t="shared" si="0"/>
        <v>43888</v>
      </c>
      <c r="J33" s="141">
        <f t="shared" si="1"/>
        <v>43867</v>
      </c>
      <c r="K33" s="141">
        <f>IFERROR(IF(VLOOKUP($B33,Hoja2!$A$2:$F$6,4)=1,J33+7,IF(WEEKDAY(J33)=3,J33+2,J33+5)),"")</f>
        <v>43874</v>
      </c>
      <c r="L33" s="141">
        <f>IFERROR(IF(VLOOKUP($B33,Hoja2!$A$2:$F$6,4)=1,K33+7,IF(WEEKDAY(K33)=3,K33+2,K33+5)),"")</f>
        <v>43881</v>
      </c>
      <c r="M33" s="141">
        <f>IFERROR(IF(VLOOKUP($B33,Hoja2!$A$2:$F$6,4)=1,L33+7,IF(WEEKDAY(L33)=3,L33+2,L33+5)),"")</f>
        <v>43888</v>
      </c>
      <c r="N33" s="141"/>
      <c r="O33" s="141"/>
      <c r="P33" s="141"/>
      <c r="Q33" s="141"/>
      <c r="R33" s="155">
        <v>35000</v>
      </c>
    </row>
    <row r="34" spans="1:18" x14ac:dyDescent="0.35">
      <c r="A34" s="162" t="s">
        <v>705</v>
      </c>
      <c r="B34" s="139" t="s">
        <v>437</v>
      </c>
      <c r="C34" s="139" t="s">
        <v>661</v>
      </c>
      <c r="D34" s="139"/>
      <c r="E34" s="139"/>
      <c r="F34" s="138" t="s">
        <v>43</v>
      </c>
      <c r="G34" s="138" t="s">
        <v>662</v>
      </c>
      <c r="H34" s="148">
        <v>43867</v>
      </c>
      <c r="I34" s="148">
        <f t="shared" si="0"/>
        <v>43888</v>
      </c>
      <c r="J34" s="141">
        <f t="shared" si="1"/>
        <v>43867</v>
      </c>
      <c r="K34" s="141">
        <f>IFERROR(IF(VLOOKUP($B34,Hoja2!$A$2:$F$6,4)=1,J34+7,IF(WEEKDAY(J34)=3,J34+2,J34+5)),"")</f>
        <v>43874</v>
      </c>
      <c r="L34" s="141">
        <f>IFERROR(IF(VLOOKUP($B34,Hoja2!$A$2:$F$6,4)=1,K34+7,IF(WEEKDAY(K34)=3,K34+2,K34+5)),"")</f>
        <v>43881</v>
      </c>
      <c r="M34" s="141">
        <f>IFERROR(IF(VLOOKUP($B34,Hoja2!$A$2:$F$6,4)=1,L34+7,IF(WEEKDAY(L34)=3,L34+2,L34+5)),"")</f>
        <v>43888</v>
      </c>
      <c r="N34" s="141"/>
      <c r="O34" s="141"/>
      <c r="P34" s="141"/>
      <c r="Q34" s="141"/>
      <c r="R34" s="155">
        <v>15000</v>
      </c>
    </row>
    <row r="35" spans="1:18" x14ac:dyDescent="0.35">
      <c r="A35" s="162" t="s">
        <v>707</v>
      </c>
      <c r="B35" s="139" t="s">
        <v>437</v>
      </c>
      <c r="C35" s="139" t="s">
        <v>661</v>
      </c>
      <c r="D35" s="139" t="s">
        <v>661</v>
      </c>
      <c r="E35" s="139" t="s">
        <v>661</v>
      </c>
      <c r="F35" s="138" t="s">
        <v>43</v>
      </c>
      <c r="G35" s="138" t="s">
        <v>662</v>
      </c>
      <c r="H35" s="148">
        <v>43867</v>
      </c>
      <c r="I35" s="148">
        <f t="shared" si="0"/>
        <v>43888</v>
      </c>
      <c r="J35" s="141">
        <f t="shared" si="1"/>
        <v>43867</v>
      </c>
      <c r="K35" s="141">
        <f>IFERROR(IF(VLOOKUP($B35,Hoja2!$A$2:$F$6,4)=1,J35+7,IF(WEEKDAY(J35)=3,J35+2,J35+5)),"")</f>
        <v>43874</v>
      </c>
      <c r="L35" s="141">
        <f>IFERROR(IF(VLOOKUP($B35,Hoja2!$A$2:$F$6,4)=1,K35+7,IF(WEEKDAY(K35)=3,K35+2,K35+5)),"")</f>
        <v>43881</v>
      </c>
      <c r="M35" s="141">
        <f>IFERROR(IF(VLOOKUP($B35,Hoja2!$A$2:$F$6,4)=1,L35+7,IF(WEEKDAY(L35)=3,L35+2,L35+5)),"")</f>
        <v>43888</v>
      </c>
      <c r="N35" s="141"/>
      <c r="O35" s="141"/>
      <c r="P35" s="141"/>
      <c r="Q35" s="141"/>
      <c r="R35" s="155">
        <v>35000</v>
      </c>
    </row>
    <row r="36" spans="1:18" x14ac:dyDescent="0.35">
      <c r="A36" s="162" t="s">
        <v>717</v>
      </c>
      <c r="B36" s="139" t="s">
        <v>437</v>
      </c>
      <c r="C36" s="139" t="s">
        <v>661</v>
      </c>
      <c r="D36" s="139" t="s">
        <v>661</v>
      </c>
      <c r="E36" s="139"/>
      <c r="F36" s="138" t="s">
        <v>43</v>
      </c>
      <c r="G36" s="138" t="s">
        <v>662</v>
      </c>
      <c r="H36" s="148">
        <v>43867</v>
      </c>
      <c r="I36" s="148">
        <f t="shared" si="0"/>
        <v>43888</v>
      </c>
      <c r="J36" s="141">
        <f t="shared" si="1"/>
        <v>43867</v>
      </c>
      <c r="K36" s="141">
        <f>IFERROR(IF(VLOOKUP($B36,Hoja2!$A$2:$F$6,4)=1,J36+7,IF(WEEKDAY(J36)=3,J36+2,J36+5)),"")</f>
        <v>43874</v>
      </c>
      <c r="L36" s="141">
        <f>IFERROR(IF(VLOOKUP($B36,Hoja2!$A$2:$F$6,4)=1,K36+7,IF(WEEKDAY(K36)=3,K36+2,K36+5)),"")</f>
        <v>43881</v>
      </c>
      <c r="M36" s="141">
        <f>IFERROR(IF(VLOOKUP($B36,Hoja2!$A$2:$F$6,4)=1,L36+7,IF(WEEKDAY(L36)=3,L36+2,L36+5)),"")</f>
        <v>43888</v>
      </c>
      <c r="N36" s="141"/>
      <c r="O36" s="141"/>
      <c r="P36" s="141"/>
      <c r="Q36" s="141"/>
      <c r="R36" s="155">
        <v>40000</v>
      </c>
    </row>
    <row r="37" spans="1:18" x14ac:dyDescent="0.35">
      <c r="A37" s="162" t="s">
        <v>738</v>
      </c>
      <c r="B37" s="139" t="s">
        <v>437</v>
      </c>
      <c r="C37" s="139"/>
      <c r="D37" s="139" t="s">
        <v>661</v>
      </c>
      <c r="E37" s="139"/>
      <c r="F37" s="138" t="s">
        <v>43</v>
      </c>
      <c r="G37" s="138" t="s">
        <v>662</v>
      </c>
      <c r="H37" s="148">
        <v>43867</v>
      </c>
      <c r="I37" s="148">
        <f t="shared" si="0"/>
        <v>43888</v>
      </c>
      <c r="J37" s="141">
        <f t="shared" si="1"/>
        <v>43867</v>
      </c>
      <c r="K37" s="141">
        <f>IFERROR(IF(VLOOKUP($B37,Hoja2!$A$2:$F$6,4)=1,J37+7,IF(WEEKDAY(J37)=3,J37+2,J37+5)),"")</f>
        <v>43874</v>
      </c>
      <c r="L37" s="141">
        <f>IFERROR(IF(VLOOKUP($B37,Hoja2!$A$2:$F$6,4)=1,K37+7,IF(WEEKDAY(K37)=3,K37+2,K37+5)),"")</f>
        <v>43881</v>
      </c>
      <c r="M37" s="141">
        <f>IFERROR(IF(VLOOKUP($B37,Hoja2!$A$2:$F$6,4)=1,L37+7,IF(WEEKDAY(L37)=3,L37+2,L37+5)),"")</f>
        <v>43888</v>
      </c>
      <c r="N37" s="141"/>
      <c r="O37" s="141"/>
      <c r="P37" s="141"/>
      <c r="Q37" s="141"/>
      <c r="R37" s="155">
        <v>20000</v>
      </c>
    </row>
    <row r="38" spans="1:18" x14ac:dyDescent="0.35">
      <c r="A38" s="162"/>
      <c r="B38" s="139" t="s">
        <v>437</v>
      </c>
      <c r="C38" s="139"/>
      <c r="D38" s="139"/>
      <c r="E38" s="139"/>
      <c r="F38" s="138" t="s">
        <v>43</v>
      </c>
      <c r="G38" s="138" t="s">
        <v>662</v>
      </c>
      <c r="H38" s="148">
        <v>43867</v>
      </c>
      <c r="I38" s="148" t="str">
        <f t="shared" si="0"/>
        <v/>
      </c>
      <c r="J38" s="141" t="str">
        <f t="shared" si="1"/>
        <v/>
      </c>
      <c r="K38" s="141" t="str">
        <f>IFERROR(IF(VLOOKUP($B38,Hoja2!$A$2:$F$6,4)=1,J38+7,IF(WEEKDAY(J38)=3,J38+2,J38+5)),"")</f>
        <v/>
      </c>
      <c r="L38" s="141" t="str">
        <f>IFERROR(IF(VLOOKUP($B38,Hoja2!$A$2:$F$6,4)=1,K38+7,IF(WEEKDAY(K38)=3,K38+2,K38+5)),"")</f>
        <v/>
      </c>
      <c r="M38" s="141" t="str">
        <f>IFERROR(IF(VLOOKUP($B38,Hoja2!$A$2:$F$6,4)=1,L38+7,IF(WEEKDAY(L38)=3,L38+2,L38+5)),"")</f>
        <v/>
      </c>
      <c r="N38" s="141"/>
      <c r="O38" s="141"/>
      <c r="P38" s="141"/>
      <c r="Q38" s="141"/>
      <c r="R38" s="155"/>
    </row>
    <row r="39" spans="1:18" x14ac:dyDescent="0.35">
      <c r="A39" s="162"/>
      <c r="B39" s="139" t="s">
        <v>437</v>
      </c>
      <c r="C39" s="139"/>
      <c r="D39" s="139"/>
      <c r="E39" s="139"/>
      <c r="F39" s="138" t="s">
        <v>43</v>
      </c>
      <c r="G39" s="138" t="s">
        <v>662</v>
      </c>
      <c r="H39" s="148">
        <v>43867</v>
      </c>
      <c r="I39" s="148" t="str">
        <f t="shared" si="0"/>
        <v/>
      </c>
      <c r="J39" s="141" t="str">
        <f t="shared" si="1"/>
        <v/>
      </c>
      <c r="K39" s="141" t="str">
        <f>IFERROR(IF(VLOOKUP($B39,Hoja2!$A$2:$F$6,4)=1,J39+7,IF(WEEKDAY(J39)=3,J39+2,J39+5)),"")</f>
        <v/>
      </c>
      <c r="L39" s="141" t="str">
        <f>IFERROR(IF(VLOOKUP($B39,Hoja2!$A$2:$F$6,4)=1,K39+7,IF(WEEKDAY(K39)=3,K39+2,K39+5)),"")</f>
        <v/>
      </c>
      <c r="M39" s="141" t="str">
        <f>IFERROR(IF(VLOOKUP($B39,Hoja2!$A$2:$F$6,4)=1,L39+7,IF(WEEKDAY(L39)=3,L39+2,L39+5)),"")</f>
        <v/>
      </c>
      <c r="N39" s="141"/>
      <c r="O39" s="141"/>
      <c r="P39" s="141"/>
      <c r="Q39" s="141"/>
      <c r="R39" s="155"/>
    </row>
    <row r="40" spans="1:18" x14ac:dyDescent="0.35">
      <c r="A40" s="162"/>
      <c r="B40" s="139" t="s">
        <v>437</v>
      </c>
      <c r="C40" s="139"/>
      <c r="D40" s="139"/>
      <c r="E40" s="139"/>
      <c r="F40" s="138" t="s">
        <v>43</v>
      </c>
      <c r="G40" s="138" t="s">
        <v>662</v>
      </c>
      <c r="H40" s="148">
        <v>43867</v>
      </c>
      <c r="I40" s="148" t="str">
        <f t="shared" si="0"/>
        <v/>
      </c>
      <c r="J40" s="141" t="str">
        <f t="shared" si="1"/>
        <v/>
      </c>
      <c r="K40" s="141" t="str">
        <f>IFERROR(IF(VLOOKUP($B40,Hoja2!$A$2:$F$6,4)=1,J40+7,IF(WEEKDAY(J40)=3,J40+2,J40+5)),"")</f>
        <v/>
      </c>
      <c r="L40" s="141" t="str">
        <f>IFERROR(IF(VLOOKUP($B40,Hoja2!$A$2:$F$6,4)=1,K40+7,IF(WEEKDAY(K40)=3,K40+2,K40+5)),"")</f>
        <v/>
      </c>
      <c r="M40" s="141" t="str">
        <f>IFERROR(IF(VLOOKUP($B40,Hoja2!$A$2:$F$6,4)=1,L40+7,IF(WEEKDAY(L40)=3,L40+2,L40+5)),"")</f>
        <v/>
      </c>
      <c r="N40" s="141"/>
      <c r="O40" s="141"/>
      <c r="P40" s="141"/>
      <c r="Q40" s="141"/>
      <c r="R40" s="155"/>
    </row>
    <row r="41" spans="1:18" x14ac:dyDescent="0.35">
      <c r="A41" s="162"/>
      <c r="B41" s="139" t="s">
        <v>437</v>
      </c>
      <c r="C41" s="139"/>
      <c r="D41" s="139"/>
      <c r="E41" s="139"/>
      <c r="F41" s="138" t="s">
        <v>43</v>
      </c>
      <c r="G41" s="138" t="s">
        <v>662</v>
      </c>
      <c r="H41" s="148">
        <v>43867</v>
      </c>
      <c r="I41" s="148" t="str">
        <f t="shared" si="0"/>
        <v/>
      </c>
      <c r="J41" s="141" t="str">
        <f t="shared" si="1"/>
        <v/>
      </c>
      <c r="K41" s="141" t="str">
        <f>IFERROR(IF(VLOOKUP($B41,Hoja2!$A$2:$F$6,4)=1,J41+7,IF(WEEKDAY(J41)=3,J41+2,J41+5)),"")</f>
        <v/>
      </c>
      <c r="L41" s="141" t="str">
        <f>IFERROR(IF(VLOOKUP($B41,Hoja2!$A$2:$F$6,4)=1,K41+7,IF(WEEKDAY(K41)=3,K41+2,K41+5)),"")</f>
        <v/>
      </c>
      <c r="M41" s="141" t="str">
        <f>IFERROR(IF(VLOOKUP($B41,Hoja2!$A$2:$F$6,4)=1,L41+7,IF(WEEKDAY(L41)=3,L41+2,L41+5)),"")</f>
        <v/>
      </c>
      <c r="N41" s="141"/>
      <c r="O41" s="141"/>
      <c r="P41" s="141"/>
      <c r="Q41" s="141"/>
      <c r="R41" s="155"/>
    </row>
    <row r="42" spans="1:18" x14ac:dyDescent="0.35">
      <c r="A42" s="210" t="s">
        <v>531</v>
      </c>
      <c r="B42" s="156"/>
      <c r="C42" s="156"/>
      <c r="D42" s="156"/>
      <c r="E42" s="156"/>
      <c r="F42" s="156"/>
      <c r="G42" s="156"/>
      <c r="H42" s="156"/>
      <c r="I42" s="156"/>
      <c r="J42" s="156"/>
      <c r="K42" s="156"/>
      <c r="L42" s="156"/>
      <c r="M42" s="156"/>
      <c r="N42" s="156"/>
      <c r="O42" s="156"/>
      <c r="P42" s="156"/>
      <c r="Q42" s="156"/>
      <c r="R42" s="211"/>
    </row>
  </sheetData>
  <phoneticPr fontId="10" type="noConversion"/>
  <conditionalFormatting sqref="R2:R3 R5 R19:R22">
    <cfRule type="cellIs" dxfId="159" priority="34" operator="greaterThan">
      <formula>0</formula>
    </cfRule>
  </conditionalFormatting>
  <conditionalFormatting sqref="R4">
    <cfRule type="cellIs" dxfId="158" priority="33" operator="greaterThan">
      <formula>0</formula>
    </cfRule>
  </conditionalFormatting>
  <conditionalFormatting sqref="R6">
    <cfRule type="cellIs" dxfId="157" priority="32" operator="greaterThan">
      <formula>0</formula>
    </cfRule>
  </conditionalFormatting>
  <conditionalFormatting sqref="R7">
    <cfRule type="cellIs" dxfId="156" priority="31" operator="greaterThan">
      <formula>0</formula>
    </cfRule>
  </conditionalFormatting>
  <conditionalFormatting sqref="R8">
    <cfRule type="cellIs" dxfId="155" priority="30" operator="greaterThan">
      <formula>0</formula>
    </cfRule>
  </conditionalFormatting>
  <conditionalFormatting sqref="R9">
    <cfRule type="cellIs" dxfId="154" priority="29" operator="greaterThan">
      <formula>0</formula>
    </cfRule>
  </conditionalFormatting>
  <conditionalFormatting sqref="R10">
    <cfRule type="cellIs" dxfId="153" priority="28" operator="greaterThan">
      <formula>0</formula>
    </cfRule>
  </conditionalFormatting>
  <conditionalFormatting sqref="R11">
    <cfRule type="cellIs" dxfId="152" priority="27" operator="greaterThan">
      <formula>0</formula>
    </cfRule>
  </conditionalFormatting>
  <conditionalFormatting sqref="R12">
    <cfRule type="cellIs" dxfId="151" priority="26" operator="greaterThan">
      <formula>0</formula>
    </cfRule>
  </conditionalFormatting>
  <conditionalFormatting sqref="R13">
    <cfRule type="cellIs" dxfId="150" priority="25" operator="greaterThan">
      <formula>0</formula>
    </cfRule>
  </conditionalFormatting>
  <conditionalFormatting sqref="R14">
    <cfRule type="cellIs" dxfId="149" priority="24" operator="greaterThan">
      <formula>0</formula>
    </cfRule>
  </conditionalFormatting>
  <conditionalFormatting sqref="R15">
    <cfRule type="cellIs" dxfId="148" priority="23" operator="greaterThan">
      <formula>0</formula>
    </cfRule>
  </conditionalFormatting>
  <conditionalFormatting sqref="R16">
    <cfRule type="cellIs" dxfId="147" priority="22" operator="greaterThan">
      <formula>0</formula>
    </cfRule>
  </conditionalFormatting>
  <conditionalFormatting sqref="R17">
    <cfRule type="cellIs" dxfId="146" priority="21" operator="greaterThan">
      <formula>0</formula>
    </cfRule>
  </conditionalFormatting>
  <conditionalFormatting sqref="R18">
    <cfRule type="cellIs" dxfId="145" priority="20" operator="greaterThan">
      <formula>0</formula>
    </cfRule>
  </conditionalFormatting>
  <conditionalFormatting sqref="R23">
    <cfRule type="cellIs" dxfId="144" priority="19" operator="greaterThan">
      <formula>0</formula>
    </cfRule>
  </conditionalFormatting>
  <conditionalFormatting sqref="R24">
    <cfRule type="cellIs" dxfId="143" priority="18" operator="greaterThan">
      <formula>0</formula>
    </cfRule>
  </conditionalFormatting>
  <conditionalFormatting sqref="R25">
    <cfRule type="cellIs" dxfId="142" priority="17" operator="greaterThan">
      <formula>0</formula>
    </cfRule>
  </conditionalFormatting>
  <conditionalFormatting sqref="R26">
    <cfRule type="cellIs" dxfId="141" priority="16" operator="greaterThan">
      <formula>0</formula>
    </cfRule>
  </conditionalFormatting>
  <conditionalFormatting sqref="R27">
    <cfRule type="cellIs" dxfId="140" priority="15" operator="greaterThan">
      <formula>0</formula>
    </cfRule>
  </conditionalFormatting>
  <conditionalFormatting sqref="R28">
    <cfRule type="cellIs" dxfId="139" priority="14" operator="greaterThan">
      <formula>0</formula>
    </cfRule>
  </conditionalFormatting>
  <conditionalFormatting sqref="R29">
    <cfRule type="cellIs" dxfId="138" priority="13" operator="greaterThan">
      <formula>0</formula>
    </cfRule>
  </conditionalFormatting>
  <conditionalFormatting sqref="R30">
    <cfRule type="cellIs" dxfId="137" priority="12" operator="greaterThan">
      <formula>0</formula>
    </cfRule>
  </conditionalFormatting>
  <conditionalFormatting sqref="R31">
    <cfRule type="cellIs" dxfId="136" priority="11" operator="greaterThan">
      <formula>0</formula>
    </cfRule>
  </conditionalFormatting>
  <conditionalFormatting sqref="R32">
    <cfRule type="cellIs" dxfId="135" priority="10" operator="greaterThan">
      <formula>0</formula>
    </cfRule>
  </conditionalFormatting>
  <conditionalFormatting sqref="R33">
    <cfRule type="cellIs" dxfId="134" priority="9" operator="greaterThan">
      <formula>0</formula>
    </cfRule>
  </conditionalFormatting>
  <conditionalFormatting sqref="R34">
    <cfRule type="cellIs" dxfId="133" priority="8" operator="greaterThan">
      <formula>0</formula>
    </cfRule>
  </conditionalFormatting>
  <conditionalFormatting sqref="R35">
    <cfRule type="cellIs" dxfId="132" priority="7" operator="greaterThan">
      <formula>0</formula>
    </cfRule>
  </conditionalFormatting>
  <conditionalFormatting sqref="R36">
    <cfRule type="cellIs" dxfId="131" priority="6" operator="greaterThan">
      <formula>0</formula>
    </cfRule>
  </conditionalFormatting>
  <conditionalFormatting sqref="R37">
    <cfRule type="cellIs" dxfId="130" priority="5" operator="greaterThan">
      <formula>0</formula>
    </cfRule>
  </conditionalFormatting>
  <conditionalFormatting sqref="R38">
    <cfRule type="cellIs" dxfId="129" priority="4" operator="greaterThan">
      <formula>0</formula>
    </cfRule>
  </conditionalFormatting>
  <conditionalFormatting sqref="R39">
    <cfRule type="cellIs" dxfId="128" priority="3" operator="greaterThan">
      <formula>0</formula>
    </cfRule>
  </conditionalFormatting>
  <conditionalFormatting sqref="R40">
    <cfRule type="cellIs" dxfId="127" priority="2" operator="greaterThan">
      <formula>0</formula>
    </cfRule>
  </conditionalFormatting>
  <conditionalFormatting sqref="R41">
    <cfRule type="cellIs" dxfId="126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FF078-9215-42C2-AF30-F1935917442D}">
  <dimension ref="A1:Y23"/>
  <sheetViews>
    <sheetView showGridLines="0" workbookViewId="0">
      <selection activeCell="G21" sqref="G21"/>
    </sheetView>
  </sheetViews>
  <sheetFormatPr baseColWidth="10" defaultColWidth="0" defaultRowHeight="14.5" x14ac:dyDescent="0.35"/>
  <cols>
    <col min="1" max="15" width="10.90625" style="1" customWidth="1"/>
    <col min="16" max="25" width="0" style="1" hidden="1" customWidth="1"/>
    <col min="26" max="16384" width="11.54296875" style="1" hidden="1"/>
  </cols>
  <sheetData>
    <row r="1" spans="1:14" x14ac:dyDescent="0.35">
      <c r="A1" s="250" t="s">
        <v>185</v>
      </c>
      <c r="B1" s="248"/>
      <c r="C1" s="248"/>
      <c r="D1" s="248"/>
      <c r="E1" s="248"/>
      <c r="F1" s="249"/>
      <c r="G1" s="248"/>
      <c r="H1" s="248"/>
      <c r="I1" s="248"/>
      <c r="J1" s="248"/>
      <c r="K1" s="248"/>
      <c r="L1" s="248"/>
      <c r="M1" s="248"/>
      <c r="N1" s="249"/>
    </row>
    <row r="2" spans="1:14" x14ac:dyDescent="0.35">
      <c r="A2" s="251"/>
      <c r="B2" s="212" t="s">
        <v>435</v>
      </c>
      <c r="C2" s="212" t="s">
        <v>436</v>
      </c>
      <c r="D2" s="212" t="s">
        <v>718</v>
      </c>
      <c r="E2" s="212" t="s">
        <v>664</v>
      </c>
      <c r="F2" s="213" t="s">
        <v>192</v>
      </c>
      <c r="G2" s="212" t="s">
        <v>435</v>
      </c>
      <c r="H2" s="212" t="s">
        <v>436</v>
      </c>
      <c r="I2" s="212" t="s">
        <v>718</v>
      </c>
      <c r="J2" s="212" t="s">
        <v>437</v>
      </c>
      <c r="K2" s="212" t="s">
        <v>658</v>
      </c>
      <c r="L2" s="212" t="s">
        <v>659</v>
      </c>
      <c r="M2" s="212" t="s">
        <v>660</v>
      </c>
      <c r="N2" s="213" t="s">
        <v>192</v>
      </c>
    </row>
    <row r="3" spans="1:14" hidden="1" x14ac:dyDescent="0.35">
      <c r="A3" s="166" t="s">
        <v>42</v>
      </c>
      <c r="B3" s="219">
        <v>0</v>
      </c>
      <c r="C3" s="219">
        <v>0</v>
      </c>
      <c r="D3" s="219"/>
      <c r="E3" s="219">
        <v>0</v>
      </c>
      <c r="F3" s="225">
        <v>208000</v>
      </c>
      <c r="G3" s="167">
        <v>0</v>
      </c>
      <c r="H3" s="167">
        <v>0</v>
      </c>
      <c r="I3" s="167"/>
      <c r="J3" s="167">
        <v>0</v>
      </c>
      <c r="K3" s="167"/>
      <c r="L3" s="167"/>
      <c r="M3" s="167"/>
      <c r="N3" s="168">
        <v>10</v>
      </c>
    </row>
    <row r="4" spans="1:14" hidden="1" x14ac:dyDescent="0.35">
      <c r="A4" s="166" t="s">
        <v>43</v>
      </c>
      <c r="B4" s="219">
        <v>0</v>
      </c>
      <c r="C4" s="219">
        <v>0</v>
      </c>
      <c r="D4" s="219"/>
      <c r="E4" s="219">
        <v>0</v>
      </c>
      <c r="F4" s="225">
        <v>257000</v>
      </c>
      <c r="G4" s="167">
        <v>0</v>
      </c>
      <c r="H4" s="167">
        <v>0</v>
      </c>
      <c r="I4" s="167"/>
      <c r="J4" s="167">
        <v>0</v>
      </c>
      <c r="K4" s="167"/>
      <c r="L4" s="167"/>
      <c r="M4" s="167"/>
      <c r="N4" s="168">
        <v>13</v>
      </c>
    </row>
    <row r="5" spans="1:14" hidden="1" x14ac:dyDescent="0.35">
      <c r="A5" s="166" t="s">
        <v>47</v>
      </c>
      <c r="B5" s="219">
        <v>0</v>
      </c>
      <c r="C5" s="219">
        <v>0</v>
      </c>
      <c r="D5" s="219"/>
      <c r="E5" s="219">
        <v>0</v>
      </c>
      <c r="F5" s="225">
        <v>382000</v>
      </c>
      <c r="G5" s="167">
        <v>0</v>
      </c>
      <c r="H5" s="167">
        <v>0</v>
      </c>
      <c r="I5" s="167"/>
      <c r="J5" s="167">
        <v>0</v>
      </c>
      <c r="K5" s="167"/>
      <c r="L5" s="167"/>
      <c r="M5" s="167"/>
      <c r="N5" s="168">
        <v>20</v>
      </c>
    </row>
    <row r="6" spans="1:14" hidden="1" x14ac:dyDescent="0.35">
      <c r="A6" s="166" t="s">
        <v>48</v>
      </c>
      <c r="B6" s="219">
        <v>0</v>
      </c>
      <c r="C6" s="219">
        <v>0</v>
      </c>
      <c r="D6" s="219"/>
      <c r="E6" s="219">
        <v>0</v>
      </c>
      <c r="F6" s="225">
        <v>622000</v>
      </c>
      <c r="G6" s="167">
        <v>0</v>
      </c>
      <c r="H6" s="167">
        <v>0</v>
      </c>
      <c r="I6" s="167"/>
      <c r="J6" s="167">
        <v>0</v>
      </c>
      <c r="K6" s="167"/>
      <c r="L6" s="167"/>
      <c r="M6" s="167"/>
      <c r="N6" s="168">
        <v>32</v>
      </c>
    </row>
    <row r="7" spans="1:14" hidden="1" x14ac:dyDescent="0.35">
      <c r="A7" s="166" t="s">
        <v>173</v>
      </c>
      <c r="B7" s="219">
        <v>0</v>
      </c>
      <c r="C7" s="219">
        <v>0</v>
      </c>
      <c r="D7" s="219"/>
      <c r="E7" s="219">
        <v>0</v>
      </c>
      <c r="F7" s="225">
        <v>1054000</v>
      </c>
      <c r="G7" s="167">
        <v>0</v>
      </c>
      <c r="H7" s="167">
        <v>0</v>
      </c>
      <c r="I7" s="167"/>
      <c r="J7" s="167">
        <v>0</v>
      </c>
      <c r="K7" s="167"/>
      <c r="L7" s="167"/>
      <c r="M7" s="167"/>
      <c r="N7" s="168">
        <v>56</v>
      </c>
    </row>
    <row r="8" spans="1:14" hidden="1" x14ac:dyDescent="0.35">
      <c r="A8" s="166" t="s">
        <v>186</v>
      </c>
      <c r="B8" s="219">
        <v>0</v>
      </c>
      <c r="C8" s="219">
        <v>0</v>
      </c>
      <c r="D8" s="219"/>
      <c r="E8" s="219">
        <v>0</v>
      </c>
      <c r="F8" s="225">
        <v>968500</v>
      </c>
      <c r="G8" s="167">
        <v>0</v>
      </c>
      <c r="H8" s="167">
        <v>0</v>
      </c>
      <c r="I8" s="167"/>
      <c r="J8" s="167">
        <v>0</v>
      </c>
      <c r="K8" s="167"/>
      <c r="L8" s="167"/>
      <c r="M8" s="167"/>
      <c r="N8" s="168">
        <v>52</v>
      </c>
    </row>
    <row r="9" spans="1:14" hidden="1" x14ac:dyDescent="0.35">
      <c r="A9" s="166" t="s">
        <v>187</v>
      </c>
      <c r="B9" s="219">
        <v>0</v>
      </c>
      <c r="C9" s="219">
        <v>0</v>
      </c>
      <c r="D9" s="219"/>
      <c r="E9" s="219">
        <v>0</v>
      </c>
      <c r="F9" s="225">
        <v>1165200</v>
      </c>
      <c r="G9" s="167">
        <v>0</v>
      </c>
      <c r="H9" s="167">
        <v>0</v>
      </c>
      <c r="I9" s="167"/>
      <c r="J9" s="167">
        <v>0</v>
      </c>
      <c r="K9" s="167"/>
      <c r="L9" s="167"/>
      <c r="M9" s="167"/>
      <c r="N9" s="168">
        <v>60</v>
      </c>
    </row>
    <row r="10" spans="1:14" hidden="1" x14ac:dyDescent="0.35">
      <c r="A10" s="166" t="s">
        <v>188</v>
      </c>
      <c r="B10" s="219">
        <v>0</v>
      </c>
      <c r="C10" s="219">
        <v>0</v>
      </c>
      <c r="D10" s="219"/>
      <c r="E10" s="219">
        <v>0</v>
      </c>
      <c r="F10" s="225">
        <v>1236450</v>
      </c>
      <c r="G10" s="167">
        <v>0</v>
      </c>
      <c r="H10" s="167">
        <v>0</v>
      </c>
      <c r="I10" s="167"/>
      <c r="J10" s="167">
        <v>0</v>
      </c>
      <c r="K10" s="167"/>
      <c r="L10" s="167"/>
      <c r="M10" s="167"/>
      <c r="N10" s="168">
        <v>65</v>
      </c>
    </row>
    <row r="11" spans="1:14" hidden="1" x14ac:dyDescent="0.35">
      <c r="A11" s="166" t="s">
        <v>189</v>
      </c>
      <c r="B11" s="219">
        <v>310500</v>
      </c>
      <c r="C11" s="219">
        <v>903000</v>
      </c>
      <c r="D11" s="219"/>
      <c r="E11" s="219">
        <v>155000</v>
      </c>
      <c r="F11" s="225">
        <v>1368500</v>
      </c>
      <c r="G11" s="167">
        <v>19</v>
      </c>
      <c r="H11" s="167">
        <v>39</v>
      </c>
      <c r="I11" s="167"/>
      <c r="J11" s="167">
        <v>17</v>
      </c>
      <c r="K11" s="167"/>
      <c r="L11" s="167"/>
      <c r="M11" s="167"/>
      <c r="N11" s="168">
        <v>75</v>
      </c>
    </row>
    <row r="12" spans="1:14" x14ac:dyDescent="0.35">
      <c r="A12" s="214" t="s">
        <v>42</v>
      </c>
      <c r="B12" s="215">
        <f>IFERROR(VLOOKUP($A12,'Técnica 1'!$R$2:$S$13,2,FALSE),0)</f>
        <v>683000</v>
      </c>
      <c r="C12" s="215">
        <f>IFERROR(VLOOKUP($A12,'Técnica 2'!$R$2:$S$13,2,FALSE),0)</f>
        <v>781500</v>
      </c>
      <c r="D12" s="215">
        <f>IFERROR(VLOOKUP($A12,'Técnica 3'!$R$2:$S$13,2,FALSE),0)</f>
        <v>0</v>
      </c>
      <c r="E12" s="215">
        <f>IFERROR(VLOOKUP($A12,'Workshops Feb'!$U$2:$V$13,2,FALSE),0)</f>
        <v>0</v>
      </c>
      <c r="F12" s="232">
        <f t="shared" ref="F12:F23" si="0">SUM(B12:E12)</f>
        <v>1464500</v>
      </c>
      <c r="G12" s="216">
        <f>IFERROR(COUNTIFS('Técnica 1'!$O:$O,"&gt;0",'Técnica 1'!$C:$C,Resumen!$A12),0)</f>
        <v>39</v>
      </c>
      <c r="H12" s="216">
        <f>IFERROR(COUNTIFS('Técnica 2'!$O:$O,"&gt;0",'Técnica 2'!$C:$C,Resumen!$A12),0)</f>
        <v>40</v>
      </c>
      <c r="I12" s="216">
        <f>IFERROR(COUNTIFS('Técnica 3'!$O:$O,"&gt;0",'Técnica 3'!$C:$C,Resumen!$A12),0)</f>
        <v>0</v>
      </c>
      <c r="J12" s="216">
        <f>IFERROR(COUNTIFS('Workshops Feb'!$R:$R,"&gt;0",'Workshops Feb'!$F:$F,Resumen!$A12),0)</f>
        <v>0</v>
      </c>
      <c r="K12" s="216">
        <f>IFERROR(COUNTIFS('Workshops Feb'!$R:$R,"&gt;0",'Workshops Feb'!$F:$F,Resumen!$A12,'Workshops Feb'!$C:$C,"Si"),0)</f>
        <v>0</v>
      </c>
      <c r="L12" s="216">
        <f>IFERROR(COUNTIFS('Workshops Feb'!$R:$R,"&gt;0",'Workshops Feb'!$F:$F,Resumen!$A12,'Workshops Feb'!$D:$D,"Si"),0)</f>
        <v>0</v>
      </c>
      <c r="M12" s="216">
        <f>IFERROR(COUNTIFS('Workshops Feb'!$R:$R,"&gt;0",'Workshops Feb'!$F:$F,Resumen!$A12,'Workshops Feb'!$E:$E,"Si"),0)</f>
        <v>0</v>
      </c>
      <c r="N12" s="217">
        <f t="shared" ref="N12:N23" si="1">SUM(G12:J12)</f>
        <v>79</v>
      </c>
    </row>
    <row r="13" spans="1:14" x14ac:dyDescent="0.35">
      <c r="A13" s="218" t="s">
        <v>43</v>
      </c>
      <c r="B13" s="219">
        <f>IFERROR(VLOOKUP($A13,'Técnica 1'!$R$2:$S$13,2,FALSE),0)</f>
        <v>0</v>
      </c>
      <c r="C13" s="219">
        <f>IFERROR(VLOOKUP($A13,'Técnica 2'!$R$2:$S$13,2,FALSE),0)</f>
        <v>0</v>
      </c>
      <c r="D13" s="219">
        <f>IFERROR(VLOOKUP($A13,'Técnica 3'!$R$2:$S$13,2,FALSE),0)</f>
        <v>0</v>
      </c>
      <c r="E13" s="219">
        <f>IFERROR(VLOOKUP($A13,'Workshops Feb'!$U$2:$V$13,2,FALSE),0)</f>
        <v>873000</v>
      </c>
      <c r="F13" s="231">
        <f t="shared" si="0"/>
        <v>873000</v>
      </c>
      <c r="G13" s="167">
        <f>IFERROR(COUNTIFS('Técnica 1'!$O:$O,"&gt;0",'Técnica 1'!$C:$C,Resumen!$A13),0)</f>
        <v>0</v>
      </c>
      <c r="H13" s="167">
        <f>IFERROR(COUNTIFS('Técnica 2'!$O:$O,"&gt;0",'Técnica 2'!$C:$C,Resumen!$A13),0)</f>
        <v>0</v>
      </c>
      <c r="I13" s="167">
        <f>IFERROR(COUNTIFS('Técnica 3'!$O:$O,"&gt;0",'Técnica 3'!$C:$C,Resumen!$A13),0)</f>
        <v>0</v>
      </c>
      <c r="J13" s="167">
        <f>IFERROR(COUNTIFS('Workshops Feb'!$R:$R,"&gt;0",'Workshops Feb'!$F:$F,Resumen!$A13),0)</f>
        <v>36</v>
      </c>
      <c r="K13" s="167">
        <f>IFERROR(COUNTIFS('Workshops Feb'!$R:$R,"&gt;0",'Workshops Feb'!$F:$F,Resumen!$A13,'Workshops Feb'!$C:$C,"Si"),0)</f>
        <v>26</v>
      </c>
      <c r="L13" s="167">
        <f>IFERROR(COUNTIFS('Workshops Feb'!$R:$R,"&gt;0",'Workshops Feb'!$F:$F,Resumen!$A13,'Workshops Feb'!$D:$D,"Si"),0)</f>
        <v>23</v>
      </c>
      <c r="M13" s="167">
        <f>IFERROR(COUNTIFS('Workshops Feb'!$R:$R,"&gt;0",'Workshops Feb'!$F:$F,Resumen!$A13,'Workshops Feb'!$E:$E,"Si"),0)</f>
        <v>19</v>
      </c>
      <c r="N13" s="220">
        <f t="shared" si="1"/>
        <v>36</v>
      </c>
    </row>
    <row r="14" spans="1:14" x14ac:dyDescent="0.35">
      <c r="A14" s="218" t="s">
        <v>47</v>
      </c>
      <c r="B14" s="219">
        <f>IFERROR(VLOOKUP($A14,'Técnica 1'!$R$2:$S$13,2,FALSE),0)</f>
        <v>1172000</v>
      </c>
      <c r="C14" s="219">
        <f>IFERROR(VLOOKUP($A14,'Técnica 2'!$R$2:$S$13,2,FALSE),0)</f>
        <v>866500</v>
      </c>
      <c r="D14" s="219">
        <f>IFERROR(VLOOKUP($A14,'Técnica 3'!$R$2:$S$13,2,FALSE),0)</f>
        <v>102500</v>
      </c>
      <c r="E14" s="219">
        <f>IFERROR(VLOOKUP($A14,'Workshops Feb'!$U$2:$V$13,2,FALSE),0)</f>
        <v>0</v>
      </c>
      <c r="F14" s="231">
        <f t="shared" si="0"/>
        <v>2141000</v>
      </c>
      <c r="G14" s="167">
        <f>IFERROR(COUNTIFS('Técnica 1'!$O:$O,"&gt;0",'Técnica 1'!$C:$C,Resumen!$A14),0)</f>
        <v>55</v>
      </c>
      <c r="H14" s="167">
        <f>IFERROR(COUNTIFS('Técnica 2'!$O:$O,"&gt;0",'Técnica 2'!$C:$C,Resumen!$A14),0)</f>
        <v>43</v>
      </c>
      <c r="I14" s="167">
        <f>IFERROR(COUNTIFS('Técnica 3'!$O:$O,"&gt;0",'Técnica 3'!$C:$C,Resumen!$A14),0)</f>
        <v>6</v>
      </c>
      <c r="J14" s="167">
        <f>IFERROR(COUNTIFS('Workshops Feb'!$R:$R,"&gt;0",'Workshops Feb'!$F:$F,Resumen!$A14),0)</f>
        <v>0</v>
      </c>
      <c r="K14" s="167">
        <f>IFERROR(COUNTIFS('Workshops Feb'!$R:$R,"&gt;0",'Workshops Feb'!$F:$F,Resumen!$A14,'Workshops Feb'!$C:$C,"Si"),0)</f>
        <v>0</v>
      </c>
      <c r="L14" s="167">
        <f>IFERROR(COUNTIFS('Workshops Feb'!$R:$R,"&gt;0",'Workshops Feb'!$F:$F,Resumen!$A14,'Workshops Feb'!$D:$D,"Si"),0)</f>
        <v>0</v>
      </c>
      <c r="M14" s="167">
        <f>IFERROR(COUNTIFS('Workshops Feb'!$R:$R,"&gt;0",'Workshops Feb'!$F:$F,Resumen!$A14,'Workshops Feb'!$E:$E,"Si"),0)</f>
        <v>0</v>
      </c>
      <c r="N14" s="220">
        <f t="shared" si="1"/>
        <v>104</v>
      </c>
    </row>
    <row r="15" spans="1:14" x14ac:dyDescent="0.35">
      <c r="A15" s="218" t="s">
        <v>48</v>
      </c>
      <c r="B15" s="219">
        <f>IFERROR(VLOOKUP($A15,'Técnica 1'!$R$2:$S$13,2,FALSE),0)</f>
        <v>0</v>
      </c>
      <c r="C15" s="219">
        <f>IFERROR(VLOOKUP($A15,'Técnica 2'!$R$2:$S$13,2,FALSE),0)</f>
        <v>0</v>
      </c>
      <c r="D15" s="219">
        <f>IFERROR(VLOOKUP($A15,'Técnica 3'!$R$2:$S$13,2,FALSE),0)</f>
        <v>0</v>
      </c>
      <c r="E15" s="219">
        <f>IFERROR(VLOOKUP($A15,'Workshops Feb'!$U$2:$V$13,2,FALSE),0)</f>
        <v>0</v>
      </c>
      <c r="F15" s="231">
        <f t="shared" si="0"/>
        <v>0</v>
      </c>
      <c r="G15" s="167">
        <f>IFERROR(COUNTIFS('Técnica 1'!$O:$O,"&gt;0",'Técnica 1'!$C:$C,Resumen!$A15),0)</f>
        <v>0</v>
      </c>
      <c r="H15" s="167">
        <f>IFERROR(COUNTIFS('Técnica 2'!$O:$O,"&gt;0",'Técnica 2'!$C:$C,Resumen!$A15),0)</f>
        <v>0</v>
      </c>
      <c r="I15" s="167">
        <f>IFERROR(COUNTIFS('Técnica 3'!$O:$O,"&gt;0",'Técnica 3'!$C:$C,Resumen!$A15),0)</f>
        <v>0</v>
      </c>
      <c r="J15" s="167">
        <f>IFERROR(COUNTIFS('Workshops Feb'!$R:$R,"&gt;0",'Workshops Feb'!$F:$F,Resumen!$A15),0)</f>
        <v>0</v>
      </c>
      <c r="K15" s="167">
        <f>IFERROR(COUNTIFS('Workshops Feb'!$R:$R,"&gt;0",'Workshops Feb'!$F:$F,Resumen!$A15,'Workshops Feb'!$C:$C,"Si"),0)</f>
        <v>0</v>
      </c>
      <c r="L15" s="167">
        <f>IFERROR(COUNTIFS('Workshops Feb'!$R:$R,"&gt;0",'Workshops Feb'!$F:$F,Resumen!$A15,'Workshops Feb'!$D:$D,"Si"),0)</f>
        <v>0</v>
      </c>
      <c r="M15" s="167">
        <f>IFERROR(COUNTIFS('Workshops Feb'!$R:$R,"&gt;0",'Workshops Feb'!$F:$F,Resumen!$A15,'Workshops Feb'!$E:$E,"Si"),0)</f>
        <v>0</v>
      </c>
      <c r="N15" s="220">
        <f t="shared" si="1"/>
        <v>0</v>
      </c>
    </row>
    <row r="16" spans="1:14" x14ac:dyDescent="0.35">
      <c r="A16" s="218" t="s">
        <v>173</v>
      </c>
      <c r="B16" s="219">
        <f>IFERROR(VLOOKUP($A16,'Técnica 1'!$R$2:$S$13,2,FALSE),0)</f>
        <v>0</v>
      </c>
      <c r="C16" s="219">
        <f>IFERROR(VLOOKUP($A16,'Técnica 2'!$R$2:$S$13,2,FALSE),0)</f>
        <v>0</v>
      </c>
      <c r="D16" s="219">
        <f>IFERROR(VLOOKUP($A16,'Técnica 3'!$R$2:$S$13,2,FALSE),0)</f>
        <v>0</v>
      </c>
      <c r="E16" s="219">
        <f>IFERROR(VLOOKUP($A16,'Workshops Feb'!$U$2:$V$13,2,FALSE),0)</f>
        <v>0</v>
      </c>
      <c r="F16" s="231">
        <f t="shared" si="0"/>
        <v>0</v>
      </c>
      <c r="G16" s="167">
        <f>IFERROR(COUNTIFS('Técnica 1'!$O:$O,"&gt;0",'Técnica 1'!$C:$C,Resumen!$A16),0)</f>
        <v>0</v>
      </c>
      <c r="H16" s="167">
        <f>IFERROR(COUNTIFS('Técnica 2'!$O:$O,"&gt;0",'Técnica 2'!$C:$C,Resumen!$A16),0)</f>
        <v>0</v>
      </c>
      <c r="I16" s="167">
        <f>IFERROR(COUNTIFS('Técnica 3'!$O:$O,"&gt;0",'Técnica 3'!$C:$C,Resumen!$A16),0)</f>
        <v>0</v>
      </c>
      <c r="J16" s="167">
        <f>IFERROR(COUNTIFS('Workshops Feb'!$R:$R,"&gt;0",'Workshops Feb'!$F:$F,Resumen!$A16),0)</f>
        <v>0</v>
      </c>
      <c r="K16" s="167">
        <f>IFERROR(COUNTIFS('Workshops Feb'!$R:$R,"&gt;0",'Workshops Feb'!$F:$F,Resumen!$A16,'Workshops Feb'!$C:$C,"Si"),0)</f>
        <v>0</v>
      </c>
      <c r="L16" s="167">
        <f>IFERROR(COUNTIFS('Workshops Feb'!$R:$R,"&gt;0",'Workshops Feb'!$F:$F,Resumen!$A16,'Workshops Feb'!$D:$D,"Si"),0)</f>
        <v>0</v>
      </c>
      <c r="M16" s="167">
        <f>IFERROR(COUNTIFS('Workshops Feb'!$R:$R,"&gt;0",'Workshops Feb'!$F:$F,Resumen!$A16,'Workshops Feb'!$E:$E,"Si"),0)</f>
        <v>0</v>
      </c>
      <c r="N16" s="220">
        <f t="shared" si="1"/>
        <v>0</v>
      </c>
    </row>
    <row r="17" spans="1:14" x14ac:dyDescent="0.35">
      <c r="A17" s="218" t="s">
        <v>186</v>
      </c>
      <c r="B17" s="219">
        <f>IFERROR(VLOOKUP($A17,'Técnica 1'!$R$2:$S$13,2,FALSE),0)</f>
        <v>0</v>
      </c>
      <c r="C17" s="219">
        <f>IFERROR(VLOOKUP($A17,'Técnica 2'!$R$2:$S$13,2,FALSE),0)</f>
        <v>0</v>
      </c>
      <c r="D17" s="219">
        <f>IFERROR(VLOOKUP($A17,'Técnica 3'!$R$2:$S$13,2,FALSE),0)</f>
        <v>0</v>
      </c>
      <c r="E17" s="219">
        <f>IFERROR(VLOOKUP($A17,'Workshops Feb'!$U$2:$V$13,2,FALSE),0)</f>
        <v>0</v>
      </c>
      <c r="F17" s="231">
        <f t="shared" si="0"/>
        <v>0</v>
      </c>
      <c r="G17" s="167">
        <f>IFERROR(COUNTIFS('Técnica 1'!$O:$O,"&gt;0",'Técnica 1'!$C:$C,Resumen!$A17),0)</f>
        <v>0</v>
      </c>
      <c r="H17" s="167">
        <f>IFERROR(COUNTIFS('Técnica 2'!$O:$O,"&gt;0",'Técnica 2'!$C:$C,Resumen!$A17),0)</f>
        <v>0</v>
      </c>
      <c r="I17" s="167">
        <f>IFERROR(COUNTIFS('Técnica 3'!$O:$O,"&gt;0",'Técnica 3'!$C:$C,Resumen!$A17),0)</f>
        <v>0</v>
      </c>
      <c r="J17" s="167">
        <f>IFERROR(COUNTIFS('Workshops Feb'!$R:$R,"&gt;0",'Workshops Feb'!$F:$F,Resumen!$A17),0)</f>
        <v>0</v>
      </c>
      <c r="K17" s="167">
        <f>IFERROR(COUNTIFS('Workshops Feb'!$R:$R,"&gt;0",'Workshops Feb'!$F:$F,Resumen!$A17,'Workshops Feb'!$C:$C,"Si"),0)</f>
        <v>0</v>
      </c>
      <c r="L17" s="167">
        <f>IFERROR(COUNTIFS('Workshops Feb'!$R:$R,"&gt;0",'Workshops Feb'!$F:$F,Resumen!$A17,'Workshops Feb'!$D:$D,"Si"),0)</f>
        <v>0</v>
      </c>
      <c r="M17" s="167">
        <f>IFERROR(COUNTIFS('Workshops Feb'!$R:$R,"&gt;0",'Workshops Feb'!$F:$F,Resumen!$A17,'Workshops Feb'!$E:$E,"Si"),0)</f>
        <v>0</v>
      </c>
      <c r="N17" s="220">
        <f t="shared" si="1"/>
        <v>0</v>
      </c>
    </row>
    <row r="18" spans="1:14" x14ac:dyDescent="0.35">
      <c r="A18" s="218" t="s">
        <v>187</v>
      </c>
      <c r="B18" s="219">
        <f>IFERROR(VLOOKUP($A18,'Técnica 1'!$R$2:$S$13,2,FALSE),0)</f>
        <v>0</v>
      </c>
      <c r="C18" s="219">
        <f>IFERROR(VLOOKUP($A18,'Técnica 2'!$R$2:$S$13,2,FALSE),0)</f>
        <v>0</v>
      </c>
      <c r="D18" s="219">
        <f>IFERROR(VLOOKUP($A18,'Técnica 3'!$R$2:$S$13,2,FALSE),0)</f>
        <v>0</v>
      </c>
      <c r="E18" s="219">
        <f>IFERROR(VLOOKUP($A18,'Workshops Feb'!$U$2:$V$13,2,FALSE),0)</f>
        <v>0</v>
      </c>
      <c r="F18" s="231">
        <f t="shared" si="0"/>
        <v>0</v>
      </c>
      <c r="G18" s="167">
        <f>IFERROR(COUNTIFS('Técnica 1'!$O:$O,"&gt;0",'Técnica 1'!$C:$C,Resumen!$A18),0)</f>
        <v>0</v>
      </c>
      <c r="H18" s="167">
        <f>IFERROR(COUNTIFS('Técnica 2'!$O:$O,"&gt;0",'Técnica 2'!$C:$C,Resumen!$A18),0)</f>
        <v>0</v>
      </c>
      <c r="I18" s="167">
        <f>IFERROR(COUNTIFS('Técnica 3'!$O:$O,"&gt;0",'Técnica 3'!$C:$C,Resumen!$A18),0)</f>
        <v>0</v>
      </c>
      <c r="J18" s="167">
        <f>IFERROR(COUNTIFS('Workshops Feb'!$R:$R,"&gt;0",'Workshops Feb'!$F:$F,Resumen!$A18),0)</f>
        <v>0</v>
      </c>
      <c r="K18" s="167">
        <f>IFERROR(COUNTIFS('Workshops Feb'!$R:$R,"&gt;0",'Workshops Feb'!$F:$F,Resumen!$A18,'Workshops Feb'!$C:$C,"Si"),0)</f>
        <v>0</v>
      </c>
      <c r="L18" s="167">
        <f>IFERROR(COUNTIFS('Workshops Feb'!$R:$R,"&gt;0",'Workshops Feb'!$F:$F,Resumen!$A18,'Workshops Feb'!$D:$D,"Si"),0)</f>
        <v>0</v>
      </c>
      <c r="M18" s="167">
        <f>IFERROR(COUNTIFS('Workshops Feb'!$R:$R,"&gt;0",'Workshops Feb'!$F:$F,Resumen!$A18,'Workshops Feb'!$E:$E,"Si"),0)</f>
        <v>0</v>
      </c>
      <c r="N18" s="220">
        <f t="shared" si="1"/>
        <v>0</v>
      </c>
    </row>
    <row r="19" spans="1:14" x14ac:dyDescent="0.35">
      <c r="A19" s="218" t="s">
        <v>188</v>
      </c>
      <c r="B19" s="219">
        <f>IFERROR(VLOOKUP($A19,'Técnica 1'!$R$2:$S$13,2,FALSE),0)</f>
        <v>0</v>
      </c>
      <c r="C19" s="219">
        <f>IFERROR(VLOOKUP($A19,'Técnica 2'!$R$2:$S$13,2,FALSE),0)</f>
        <v>0</v>
      </c>
      <c r="D19" s="219">
        <f>IFERROR(VLOOKUP($A19,'Técnica 3'!$R$2:$S$13,2,FALSE),0)</f>
        <v>0</v>
      </c>
      <c r="E19" s="219">
        <f>IFERROR(VLOOKUP($A19,'Workshops Feb'!$U$2:$V$13,2,FALSE),0)</f>
        <v>0</v>
      </c>
      <c r="F19" s="231">
        <f t="shared" si="0"/>
        <v>0</v>
      </c>
      <c r="G19" s="167">
        <f>IFERROR(COUNTIFS('Técnica 1'!$O:$O,"&gt;0",'Técnica 1'!$C:$C,Resumen!$A19),0)</f>
        <v>0</v>
      </c>
      <c r="H19" s="167">
        <f>IFERROR(COUNTIFS('Técnica 2'!$O:$O,"&gt;0",'Técnica 2'!$C:$C,Resumen!$A19),0)</f>
        <v>0</v>
      </c>
      <c r="I19" s="167">
        <f>IFERROR(COUNTIFS('Técnica 3'!$O:$O,"&gt;0",'Técnica 3'!$C:$C,Resumen!$A19),0)</f>
        <v>0</v>
      </c>
      <c r="J19" s="167">
        <f>IFERROR(COUNTIFS('Workshops Feb'!$R:$R,"&gt;0",'Workshops Feb'!$F:$F,Resumen!$A19),0)</f>
        <v>0</v>
      </c>
      <c r="K19" s="167">
        <f>IFERROR(COUNTIFS('Workshops Feb'!$R:$R,"&gt;0",'Workshops Feb'!$F:$F,Resumen!$A19,'Workshops Feb'!$C:$C,"Si"),0)</f>
        <v>0</v>
      </c>
      <c r="L19" s="167">
        <f>IFERROR(COUNTIFS('Workshops Feb'!$R:$R,"&gt;0",'Workshops Feb'!$F:$F,Resumen!$A19,'Workshops Feb'!$D:$D,"Si"),0)</f>
        <v>0</v>
      </c>
      <c r="M19" s="167">
        <f>IFERROR(COUNTIFS('Workshops Feb'!$R:$R,"&gt;0",'Workshops Feb'!$F:$F,Resumen!$A19,'Workshops Feb'!$E:$E,"Si"),0)</f>
        <v>0</v>
      </c>
      <c r="N19" s="220">
        <f t="shared" si="1"/>
        <v>0</v>
      </c>
    </row>
    <row r="20" spans="1:14" x14ac:dyDescent="0.35">
      <c r="A20" s="218" t="s">
        <v>189</v>
      </c>
      <c r="B20" s="219">
        <f>IFERROR(VLOOKUP($A20,'Técnica 1'!$R$2:$S$13,2,FALSE),0)</f>
        <v>0</v>
      </c>
      <c r="C20" s="219">
        <f>IFERROR(VLOOKUP($A20,'Técnica 2'!$R$2:$S$13,2,FALSE),0)</f>
        <v>0</v>
      </c>
      <c r="D20" s="219">
        <f>IFERROR(VLOOKUP($A20,'Técnica 3'!$R$2:$S$13,2,FALSE),0)</f>
        <v>0</v>
      </c>
      <c r="E20" s="219">
        <f>IFERROR(VLOOKUP($A20,'Workshops Feb'!$U$2:$V$13,2,FALSE),0)</f>
        <v>0</v>
      </c>
      <c r="F20" s="231">
        <f t="shared" si="0"/>
        <v>0</v>
      </c>
      <c r="G20" s="167">
        <f>IFERROR(COUNTIFS('Técnica 1'!$O:$O,"&gt;0",'Técnica 1'!$C:$C,Resumen!$A20),0)</f>
        <v>0</v>
      </c>
      <c r="H20" s="167">
        <f>IFERROR(COUNTIFS('Técnica 2'!$O:$O,"&gt;0",'Técnica 2'!$C:$C,Resumen!$A20),0)</f>
        <v>0</v>
      </c>
      <c r="I20" s="167">
        <f>IFERROR(COUNTIFS('Técnica 3'!$O:$O,"&gt;0",'Técnica 3'!$C:$C,Resumen!$A20),0)</f>
        <v>0</v>
      </c>
      <c r="J20" s="167">
        <f>IFERROR(COUNTIFS('Workshops Feb'!$R:$R,"&gt;0",'Workshops Feb'!$F:$F,Resumen!$A20),0)</f>
        <v>0</v>
      </c>
      <c r="K20" s="167">
        <f>IFERROR(COUNTIFS('Workshops Feb'!$R:$R,"&gt;0",'Workshops Feb'!$F:$F,Resumen!$A20,'Workshops Feb'!$C:$C,"Si"),0)</f>
        <v>0</v>
      </c>
      <c r="L20" s="167">
        <f>IFERROR(COUNTIFS('Workshops Feb'!$R:$R,"&gt;0",'Workshops Feb'!$F:$F,Resumen!$A20,'Workshops Feb'!$D:$D,"Si"),0)</f>
        <v>0</v>
      </c>
      <c r="M20" s="167">
        <f>IFERROR(COUNTIFS('Workshops Feb'!$R:$R,"&gt;0",'Workshops Feb'!$F:$F,Resumen!$A20,'Workshops Feb'!$E:$E,"Si"),0)</f>
        <v>0</v>
      </c>
      <c r="N20" s="220">
        <f t="shared" si="1"/>
        <v>0</v>
      </c>
    </row>
    <row r="21" spans="1:14" x14ac:dyDescent="0.35">
      <c r="A21" s="218" t="s">
        <v>190</v>
      </c>
      <c r="B21" s="219">
        <f>IFERROR(VLOOKUP($A21,'Técnica 1'!$R$2:$S$13,2,FALSE),0)</f>
        <v>0</v>
      </c>
      <c r="C21" s="219">
        <f>IFERROR(VLOOKUP($A21,'Técnica 2'!$R$2:$S$13,2,FALSE),0)</f>
        <v>0</v>
      </c>
      <c r="D21" s="219">
        <f>IFERROR(VLOOKUP($A21,'Técnica 3'!$R$2:$S$13,2,FALSE),0)</f>
        <v>0</v>
      </c>
      <c r="E21" s="219">
        <f>IFERROR(VLOOKUP($A21,'Workshops Feb'!$U$2:$V$13,2,FALSE),0)</f>
        <v>0</v>
      </c>
      <c r="F21" s="231">
        <f t="shared" si="0"/>
        <v>0</v>
      </c>
      <c r="G21" s="167">
        <f>IFERROR(COUNTIFS('Técnica 1'!$O:$O,"&gt;0",'Técnica 1'!$C:$C,Resumen!$A21),0)</f>
        <v>0</v>
      </c>
      <c r="H21" s="167">
        <f>IFERROR(COUNTIFS('Técnica 2'!$O:$O,"&gt;0",'Técnica 2'!$C:$C,Resumen!$A21),0)</f>
        <v>0</v>
      </c>
      <c r="I21" s="167">
        <f>IFERROR(COUNTIFS('Técnica 3'!$O:$O,"&gt;0",'Técnica 3'!$C:$C,Resumen!$A21),0)</f>
        <v>0</v>
      </c>
      <c r="J21" s="167">
        <f>IFERROR(COUNTIFS('Workshops Feb'!$R:$R,"&gt;0",'Workshops Feb'!$F:$F,Resumen!$A21),0)</f>
        <v>0</v>
      </c>
      <c r="K21" s="167">
        <f>IFERROR(COUNTIFS('Workshops Feb'!$R:$R,"&gt;0",'Workshops Feb'!$F:$F,Resumen!$A21,'Workshops Feb'!$C:$C,"Si"),0)</f>
        <v>0</v>
      </c>
      <c r="L21" s="167">
        <f>IFERROR(COUNTIFS('Workshops Feb'!$R:$R,"&gt;0",'Workshops Feb'!$F:$F,Resumen!$A21,'Workshops Feb'!$D:$D,"Si"),0)</f>
        <v>0</v>
      </c>
      <c r="M21" s="167">
        <f>IFERROR(COUNTIFS('Workshops Feb'!$R:$R,"&gt;0",'Workshops Feb'!$F:$F,Resumen!$A21,'Workshops Feb'!$E:$E,"Si"),0)</f>
        <v>0</v>
      </c>
      <c r="N21" s="220">
        <f t="shared" si="1"/>
        <v>0</v>
      </c>
    </row>
    <row r="22" spans="1:14" x14ac:dyDescent="0.35">
      <c r="A22" s="218" t="s">
        <v>438</v>
      </c>
      <c r="B22" s="219">
        <f>IFERROR(VLOOKUP($A22,'Técnica 1'!$R$2:$S$13,2,FALSE),0)</f>
        <v>0</v>
      </c>
      <c r="C22" s="219">
        <f>IFERROR(VLOOKUP($A22,'Técnica 2'!$R$2:$S$13,2,FALSE),0)</f>
        <v>0</v>
      </c>
      <c r="D22" s="219">
        <f>IFERROR(VLOOKUP($A22,'Técnica 3'!$R$2:$S$13,2,FALSE),0)</f>
        <v>0</v>
      </c>
      <c r="E22" s="219">
        <f>IFERROR(VLOOKUP($A22,'Workshops Feb'!$U$2:$V$13,2,FALSE),0)</f>
        <v>0</v>
      </c>
      <c r="F22" s="231">
        <f t="shared" si="0"/>
        <v>0</v>
      </c>
      <c r="G22" s="167">
        <f>IFERROR(COUNTIFS('Técnica 1'!$O:$O,"&gt;0",'Técnica 1'!$C:$C,Resumen!$A22),0)</f>
        <v>0</v>
      </c>
      <c r="H22" s="167">
        <f>IFERROR(COUNTIFS('Técnica 2'!$O:$O,"&gt;0",'Técnica 2'!$C:$C,Resumen!$A22),0)</f>
        <v>0</v>
      </c>
      <c r="I22" s="167">
        <f>IFERROR(COUNTIFS('Técnica 3'!$O:$O,"&gt;0",'Técnica 3'!$C:$C,Resumen!$A22),0)</f>
        <v>0</v>
      </c>
      <c r="J22" s="167">
        <f>IFERROR(COUNTIFS('Workshops Feb'!$R:$R,"&gt;0",'Workshops Feb'!$F:$F,Resumen!$A22),0)</f>
        <v>0</v>
      </c>
      <c r="K22" s="167">
        <f>IFERROR(COUNTIFS('Workshops Feb'!$R:$R,"&gt;0",'Workshops Feb'!$F:$F,Resumen!$A22,'Workshops Feb'!$C:$C,"Si"),0)</f>
        <v>0</v>
      </c>
      <c r="L22" s="167">
        <f>IFERROR(COUNTIFS('Workshops Feb'!$R:$R,"&gt;0",'Workshops Feb'!$F:$F,Resumen!$A22,'Workshops Feb'!$D:$D,"Si"),0)</f>
        <v>0</v>
      </c>
      <c r="M22" s="167">
        <f>IFERROR(COUNTIFS('Workshops Feb'!$R:$R,"&gt;0",'Workshops Feb'!$F:$F,Resumen!$A22,'Workshops Feb'!$E:$E,"Si"),0)</f>
        <v>0</v>
      </c>
      <c r="N22" s="220">
        <f t="shared" si="1"/>
        <v>0</v>
      </c>
    </row>
    <row r="23" spans="1:14" x14ac:dyDescent="0.35">
      <c r="A23" s="221" t="s">
        <v>439</v>
      </c>
      <c r="B23" s="222">
        <f>IFERROR(VLOOKUP($A23,'Técnica 1'!$R$2:$S$13,2,FALSE),0)</f>
        <v>0</v>
      </c>
      <c r="C23" s="222">
        <f>IFERROR(VLOOKUP($A23,'Técnica 2'!$R$2:$S$13,2,FALSE),0)</f>
        <v>0</v>
      </c>
      <c r="D23" s="222">
        <f>IFERROR(VLOOKUP($A23,'Técnica 3'!$R$2:$S$13,2,FALSE),0)</f>
        <v>0</v>
      </c>
      <c r="E23" s="222">
        <f>IFERROR(VLOOKUP($A23,'Workshops Feb'!$U$2:$V$13,2,FALSE),0)</f>
        <v>0</v>
      </c>
      <c r="F23" s="233">
        <f t="shared" si="0"/>
        <v>0</v>
      </c>
      <c r="G23" s="223">
        <f>IFERROR(COUNTIFS('Técnica 1'!$O:$O,"&gt;0",'Técnica 1'!$C:$C,Resumen!$A23),0)</f>
        <v>0</v>
      </c>
      <c r="H23" s="223">
        <f>IFERROR(COUNTIFS('Técnica 2'!$O:$O,"&gt;0",'Técnica 2'!$C:$C,Resumen!$A23),0)</f>
        <v>0</v>
      </c>
      <c r="I23" s="223">
        <f>IFERROR(COUNTIFS('Técnica 3'!$O:$O,"&gt;0",'Técnica 3'!$C:$C,Resumen!$A23),0)</f>
        <v>0</v>
      </c>
      <c r="J23" s="223">
        <f>IFERROR(COUNTIFS('Workshops Feb'!$R:$R,"&gt;0",'Workshops Feb'!$F:$F,Resumen!$A23),0)</f>
        <v>0</v>
      </c>
      <c r="K23" s="223">
        <f>IFERROR(COUNTIFS('Workshops Feb'!$R:$R,"&gt;0",'Workshops Feb'!$F:$F,Resumen!$A23,'Workshops Feb'!$C:$C,"Si"),0)</f>
        <v>0</v>
      </c>
      <c r="L23" s="223">
        <f>IFERROR(COUNTIFS('Workshops Feb'!$R:$R,"&gt;0",'Workshops Feb'!$F:$F,Resumen!$A23,'Workshops Feb'!$D:$D,"Si"),0)</f>
        <v>0</v>
      </c>
      <c r="M23" s="223">
        <f>IFERROR(COUNTIFS('Workshops Feb'!$R:$R,"&gt;0",'Workshops Feb'!$F:$F,Resumen!$A23,'Workshops Feb'!$E:$E,"Si"),0)</f>
        <v>0</v>
      </c>
      <c r="N23" s="224">
        <f t="shared" si="1"/>
        <v>0</v>
      </c>
    </row>
  </sheetData>
  <mergeCells count="3">
    <mergeCell ref="B1:F1"/>
    <mergeCell ref="G1:N1"/>
    <mergeCell ref="A1:A2"/>
  </mergeCells>
  <phoneticPr fontId="10" type="noConversion"/>
  <pageMargins left="0.7" right="0.7" top="0.75" bottom="0.75" header="0.3" footer="0.3"/>
  <ignoredErrors>
    <ignoredError sqref="F12:F23" formula="1"/>
  </ignoredErrors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19010-9AC4-4F93-A31B-94F228E7C7D7}">
  <dimension ref="A1:Q399"/>
  <sheetViews>
    <sheetView zoomScaleNormal="100" workbookViewId="0">
      <pane xSplit="1" ySplit="1" topLeftCell="B210" activePane="bottomRight" state="frozen"/>
      <selection pane="topRight" activeCell="B1" sqref="B1"/>
      <selection pane="bottomLeft" activeCell="A2" sqref="A2"/>
      <selection pane="bottomRight" activeCell="A199" sqref="A199"/>
    </sheetView>
  </sheetViews>
  <sheetFormatPr baseColWidth="10" defaultColWidth="10.90625" defaultRowHeight="14.5" x14ac:dyDescent="0.35"/>
  <cols>
    <col min="1" max="1" width="30" style="169" customWidth="1"/>
    <col min="2" max="3" width="9.81640625" style="200" customWidth="1"/>
    <col min="4" max="4" width="10.36328125" style="200" customWidth="1"/>
    <col min="5" max="5" width="20.1796875" style="6" customWidth="1"/>
    <col min="6" max="6" width="29.08984375" style="169" customWidth="1"/>
    <col min="7" max="7" width="20.26953125" style="169" customWidth="1"/>
    <col min="8" max="8" width="28.36328125" style="169" customWidth="1"/>
    <col min="9" max="9" width="12.81640625" style="169" customWidth="1"/>
    <col min="10" max="10" width="14.1796875" style="169" bestFit="1" customWidth="1"/>
    <col min="11" max="11" width="18.6328125" style="169" customWidth="1"/>
    <col min="12" max="12" width="11.1796875" style="169" bestFit="1" customWidth="1"/>
    <col min="13" max="13" width="31" style="169" customWidth="1"/>
    <col min="14" max="14" width="28.81640625" style="169" customWidth="1"/>
    <col min="15" max="15" width="19.26953125" style="169" customWidth="1"/>
    <col min="16" max="16" width="18.6328125" style="169" customWidth="1"/>
    <col min="17" max="16384" width="10.90625" style="169"/>
  </cols>
  <sheetData>
    <row r="1" spans="1:17" x14ac:dyDescent="0.35">
      <c r="A1" s="253" t="s">
        <v>63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</row>
    <row r="2" spans="1:17" s="247" customFormat="1" ht="29" customHeight="1" x14ac:dyDescent="0.35">
      <c r="A2" s="245" t="s">
        <v>0</v>
      </c>
      <c r="B2" s="245" t="s">
        <v>699</v>
      </c>
      <c r="C2" s="245" t="s">
        <v>885</v>
      </c>
      <c r="D2" s="245" t="s">
        <v>886</v>
      </c>
      <c r="E2" s="246" t="s">
        <v>64</v>
      </c>
      <c r="F2" s="245" t="s">
        <v>65</v>
      </c>
      <c r="G2" s="245" t="s">
        <v>3</v>
      </c>
      <c r="H2" s="245" t="s">
        <v>66</v>
      </c>
      <c r="I2" s="245" t="s">
        <v>230</v>
      </c>
      <c r="J2" s="245" t="s">
        <v>697</v>
      </c>
      <c r="K2" s="245" t="s">
        <v>797</v>
      </c>
      <c r="L2" s="245" t="s">
        <v>798</v>
      </c>
      <c r="M2" s="245" t="s">
        <v>799</v>
      </c>
      <c r="N2" s="245" t="s">
        <v>869</v>
      </c>
      <c r="O2" s="245" t="s">
        <v>1055</v>
      </c>
      <c r="P2" s="245" t="s">
        <v>1056</v>
      </c>
      <c r="Q2" s="245" t="s">
        <v>1054</v>
      </c>
    </row>
    <row r="3" spans="1:17" x14ac:dyDescent="0.35">
      <c r="A3" s="169" t="s">
        <v>834</v>
      </c>
      <c r="B3" s="200">
        <v>1</v>
      </c>
      <c r="C3" s="179">
        <v>1</v>
      </c>
      <c r="F3" s="169" t="s">
        <v>87</v>
      </c>
      <c r="G3" s="169" t="s">
        <v>212</v>
      </c>
      <c r="H3" s="169" t="s">
        <v>832</v>
      </c>
      <c r="I3" s="169" t="s">
        <v>145</v>
      </c>
      <c r="J3" s="235" t="s">
        <v>698</v>
      </c>
      <c r="K3" s="243">
        <v>35808</v>
      </c>
      <c r="L3" s="6">
        <f ca="1">IF(K3="","",TRUNC(YEARFRAC(K3,TODAY(),1),0))</f>
        <v>23</v>
      </c>
      <c r="M3" s="169" t="s">
        <v>800</v>
      </c>
      <c r="N3" s="252" t="s">
        <v>833</v>
      </c>
    </row>
    <row r="4" spans="1:17" x14ac:dyDescent="0.35">
      <c r="A4" s="169" t="s">
        <v>14</v>
      </c>
      <c r="B4" s="200">
        <v>2</v>
      </c>
      <c r="C4" s="179">
        <v>1</v>
      </c>
      <c r="F4" s="169" t="s">
        <v>88</v>
      </c>
      <c r="G4" s="169" t="s">
        <v>211</v>
      </c>
      <c r="H4" s="169" t="s">
        <v>832</v>
      </c>
      <c r="J4" s="235" t="s">
        <v>700</v>
      </c>
      <c r="K4" s="243">
        <v>26449</v>
      </c>
      <c r="L4" s="6">
        <f t="shared" ref="L4:L67" ca="1" si="0">IF(K4="","",TRUNC(YEARFRAC(K4,TODAY(),1),0))</f>
        <v>48</v>
      </c>
      <c r="M4" s="169" t="s">
        <v>801</v>
      </c>
      <c r="N4" s="252"/>
    </row>
    <row r="5" spans="1:17" x14ac:dyDescent="0.35">
      <c r="A5" s="169" t="s">
        <v>1</v>
      </c>
      <c r="B5" s="200">
        <v>3</v>
      </c>
      <c r="C5" s="179">
        <v>1</v>
      </c>
      <c r="J5" s="235" t="s">
        <v>700</v>
      </c>
      <c r="L5" s="6" t="str">
        <f t="shared" ca="1" si="0"/>
        <v/>
      </c>
    </row>
    <row r="6" spans="1:17" x14ac:dyDescent="0.35">
      <c r="A6" s="169" t="s">
        <v>69</v>
      </c>
      <c r="B6" s="200">
        <v>4</v>
      </c>
      <c r="C6" s="179">
        <v>1</v>
      </c>
      <c r="F6" s="169" t="s">
        <v>96</v>
      </c>
      <c r="G6" s="169" t="s">
        <v>213</v>
      </c>
      <c r="H6" s="169" t="s">
        <v>853</v>
      </c>
      <c r="I6" s="169" t="s">
        <v>145</v>
      </c>
      <c r="J6" s="235" t="s">
        <v>700</v>
      </c>
      <c r="K6" s="243">
        <v>21760</v>
      </c>
      <c r="L6" s="6">
        <f t="shared" ca="1" si="0"/>
        <v>61</v>
      </c>
      <c r="M6" s="169" t="s">
        <v>801</v>
      </c>
      <c r="N6" s="169" t="s">
        <v>864</v>
      </c>
    </row>
    <row r="7" spans="1:17" x14ac:dyDescent="0.35">
      <c r="A7" s="169" t="s">
        <v>70</v>
      </c>
      <c r="B7" s="200">
        <v>5</v>
      </c>
      <c r="C7" s="179">
        <v>1</v>
      </c>
      <c r="F7" s="169" t="s">
        <v>95</v>
      </c>
      <c r="G7" s="169" t="s">
        <v>856</v>
      </c>
      <c r="H7" s="169" t="s">
        <v>857</v>
      </c>
      <c r="I7" s="169" t="s">
        <v>145</v>
      </c>
      <c r="J7" s="235" t="s">
        <v>698</v>
      </c>
      <c r="K7" s="243">
        <v>33261</v>
      </c>
      <c r="L7" s="6">
        <f t="shared" ca="1" si="0"/>
        <v>30</v>
      </c>
      <c r="N7" s="169" t="s">
        <v>858</v>
      </c>
    </row>
    <row r="8" spans="1:17" x14ac:dyDescent="0.35">
      <c r="A8" s="169" t="s">
        <v>62</v>
      </c>
      <c r="B8" s="200">
        <v>6</v>
      </c>
      <c r="C8" s="179">
        <v>1</v>
      </c>
      <c r="D8" s="200" t="s">
        <v>731</v>
      </c>
      <c r="F8" s="169" t="s">
        <v>80</v>
      </c>
      <c r="G8" s="169" t="s">
        <v>83</v>
      </c>
      <c r="H8" s="169" t="s">
        <v>609</v>
      </c>
      <c r="I8" s="169" t="s">
        <v>713</v>
      </c>
      <c r="J8" s="235" t="s">
        <v>698</v>
      </c>
      <c r="K8" s="243">
        <v>30076</v>
      </c>
      <c r="L8" s="6">
        <f t="shared" ca="1" si="0"/>
        <v>38</v>
      </c>
      <c r="N8" s="169" t="s">
        <v>894</v>
      </c>
    </row>
    <row r="9" spans="1:17" x14ac:dyDescent="0.35">
      <c r="A9" s="169" t="s">
        <v>117</v>
      </c>
      <c r="B9" s="200">
        <v>7</v>
      </c>
      <c r="C9" s="179">
        <v>1</v>
      </c>
      <c r="F9" s="169" t="s">
        <v>120</v>
      </c>
      <c r="G9" s="169" t="s">
        <v>121</v>
      </c>
      <c r="H9" s="169" t="s">
        <v>264</v>
      </c>
      <c r="I9" s="169" t="s">
        <v>145</v>
      </c>
      <c r="J9" s="235" t="s">
        <v>700</v>
      </c>
      <c r="K9" s="243">
        <v>33922</v>
      </c>
      <c r="L9" s="6">
        <f t="shared" ca="1" si="0"/>
        <v>28</v>
      </c>
    </row>
    <row r="10" spans="1:17" x14ac:dyDescent="0.35">
      <c r="A10" s="169" t="s">
        <v>115</v>
      </c>
      <c r="B10" s="200">
        <v>8</v>
      </c>
      <c r="C10" s="179">
        <v>1</v>
      </c>
      <c r="F10" s="169" t="s">
        <v>122</v>
      </c>
      <c r="G10" s="169" t="s">
        <v>123</v>
      </c>
      <c r="J10" s="235" t="s">
        <v>700</v>
      </c>
      <c r="L10" s="6" t="str">
        <f ca="1">IF(K10="","",TRUNC(YEARFRAC(K10,TODAY(),1),0))</f>
        <v/>
      </c>
    </row>
    <row r="11" spans="1:17" x14ac:dyDescent="0.35">
      <c r="A11" s="169" t="s">
        <v>197</v>
      </c>
      <c r="B11" s="200">
        <v>9</v>
      </c>
      <c r="C11" s="179">
        <v>4</v>
      </c>
      <c r="E11" s="6">
        <v>56988391870</v>
      </c>
      <c r="F11" s="169" t="s">
        <v>199</v>
      </c>
      <c r="G11" s="169" t="s">
        <v>198</v>
      </c>
      <c r="H11" s="169" t="s">
        <v>200</v>
      </c>
      <c r="I11" s="169" t="s">
        <v>145</v>
      </c>
      <c r="J11" s="235" t="s">
        <v>700</v>
      </c>
      <c r="K11" s="243">
        <v>27777</v>
      </c>
      <c r="L11" s="6">
        <f t="shared" ca="1" si="0"/>
        <v>45</v>
      </c>
    </row>
    <row r="12" spans="1:17" x14ac:dyDescent="0.35">
      <c r="A12" s="169" t="s">
        <v>207</v>
      </c>
      <c r="B12" s="200">
        <v>10</v>
      </c>
      <c r="C12" s="179">
        <v>1</v>
      </c>
      <c r="E12" s="6">
        <v>56973372333</v>
      </c>
      <c r="F12" s="169" t="s">
        <v>206</v>
      </c>
      <c r="G12" s="169" t="s">
        <v>205</v>
      </c>
      <c r="H12" s="169" t="s">
        <v>136</v>
      </c>
      <c r="J12" s="235" t="s">
        <v>700</v>
      </c>
      <c r="L12" s="6" t="str">
        <f t="shared" ca="1" si="0"/>
        <v/>
      </c>
    </row>
    <row r="13" spans="1:17" x14ac:dyDescent="0.35">
      <c r="A13" s="169" t="s">
        <v>220</v>
      </c>
      <c r="B13" s="200">
        <v>11</v>
      </c>
      <c r="C13" s="179">
        <v>1</v>
      </c>
      <c r="E13" s="6">
        <v>56993422151</v>
      </c>
      <c r="F13" s="169" t="s">
        <v>219</v>
      </c>
      <c r="G13" s="169" t="s">
        <v>221</v>
      </c>
      <c r="H13" s="169" t="s">
        <v>853</v>
      </c>
      <c r="I13" s="169" t="s">
        <v>145</v>
      </c>
      <c r="J13" s="235" t="s">
        <v>700</v>
      </c>
      <c r="K13" s="169" t="s">
        <v>854</v>
      </c>
      <c r="L13" s="6" t="e">
        <f t="shared" ca="1" si="0"/>
        <v>#VALUE!</v>
      </c>
    </row>
    <row r="14" spans="1:17" x14ac:dyDescent="0.35">
      <c r="A14" s="169" t="s">
        <v>175</v>
      </c>
      <c r="B14" s="200">
        <v>12</v>
      </c>
      <c r="C14" s="179">
        <v>1.5</v>
      </c>
      <c r="E14" s="6">
        <v>987222262</v>
      </c>
      <c r="F14" s="169" t="s">
        <v>177</v>
      </c>
      <c r="G14" s="169" t="s">
        <v>179</v>
      </c>
      <c r="H14" s="169" t="s">
        <v>867</v>
      </c>
      <c r="I14" s="169" t="s">
        <v>145</v>
      </c>
      <c r="J14" s="235" t="s">
        <v>700</v>
      </c>
      <c r="K14" s="243">
        <v>32241</v>
      </c>
      <c r="L14" s="6">
        <f t="shared" ca="1" si="0"/>
        <v>32</v>
      </c>
    </row>
    <row r="15" spans="1:17" x14ac:dyDescent="0.35">
      <c r="A15" s="169" t="s">
        <v>176</v>
      </c>
      <c r="B15" s="200">
        <v>13</v>
      </c>
      <c r="C15" s="179">
        <v>1.5</v>
      </c>
      <c r="E15" s="6">
        <v>59774223</v>
      </c>
      <c r="F15" s="200" t="s">
        <v>855</v>
      </c>
      <c r="G15" s="169" t="s">
        <v>178</v>
      </c>
      <c r="H15" s="169" t="s">
        <v>180</v>
      </c>
      <c r="I15" s="169" t="s">
        <v>145</v>
      </c>
      <c r="J15" s="235" t="s">
        <v>700</v>
      </c>
      <c r="K15" s="243">
        <v>33283</v>
      </c>
      <c r="L15" s="6">
        <f t="shared" ca="1" si="0"/>
        <v>30</v>
      </c>
    </row>
    <row r="16" spans="1:17" x14ac:dyDescent="0.35">
      <c r="A16" s="169" t="s">
        <v>16</v>
      </c>
      <c r="B16" s="200">
        <v>14</v>
      </c>
      <c r="C16" s="179">
        <v>2</v>
      </c>
      <c r="F16" s="169" t="s">
        <v>94</v>
      </c>
      <c r="J16" s="235" t="s">
        <v>700</v>
      </c>
      <c r="L16" s="6" t="str">
        <f t="shared" ca="1" si="0"/>
        <v/>
      </c>
    </row>
    <row r="17" spans="1:14" x14ac:dyDescent="0.35">
      <c r="A17" s="169" t="s">
        <v>71</v>
      </c>
      <c r="B17" s="200">
        <v>15</v>
      </c>
      <c r="C17" s="179" t="s">
        <v>731</v>
      </c>
      <c r="E17" s="6">
        <v>56991459064</v>
      </c>
      <c r="F17" s="200" t="s">
        <v>591</v>
      </c>
      <c r="G17" s="200" t="s">
        <v>592</v>
      </c>
      <c r="H17" s="200" t="s">
        <v>842</v>
      </c>
      <c r="I17" s="169" t="s">
        <v>145</v>
      </c>
      <c r="J17" s="235" t="s">
        <v>700</v>
      </c>
      <c r="K17" s="243">
        <v>37130</v>
      </c>
      <c r="L17" s="6">
        <f t="shared" ca="1" si="0"/>
        <v>19</v>
      </c>
      <c r="M17" s="169" t="s">
        <v>926</v>
      </c>
    </row>
    <row r="18" spans="1:14" x14ac:dyDescent="0.35">
      <c r="A18" s="169" t="s">
        <v>72</v>
      </c>
      <c r="B18" s="200">
        <v>16</v>
      </c>
      <c r="C18" s="179">
        <v>2</v>
      </c>
      <c r="F18" s="169" t="s">
        <v>89</v>
      </c>
      <c r="J18" s="235" t="s">
        <v>700</v>
      </c>
      <c r="L18" s="6" t="str">
        <f t="shared" ca="1" si="0"/>
        <v/>
      </c>
      <c r="M18" s="169" t="s">
        <v>802</v>
      </c>
    </row>
    <row r="19" spans="1:14" x14ac:dyDescent="0.35">
      <c r="A19" s="169" t="s">
        <v>73</v>
      </c>
      <c r="B19" s="200">
        <v>17</v>
      </c>
      <c r="C19" s="179">
        <v>2</v>
      </c>
      <c r="F19" s="169" t="s">
        <v>90</v>
      </c>
      <c r="J19" s="235" t="s">
        <v>700</v>
      </c>
      <c r="L19" s="6" t="str">
        <f t="shared" ca="1" si="0"/>
        <v/>
      </c>
      <c r="M19" s="169" t="s">
        <v>803</v>
      </c>
    </row>
    <row r="20" spans="1:14" x14ac:dyDescent="0.35">
      <c r="A20" s="169" t="s">
        <v>93</v>
      </c>
      <c r="B20" s="200">
        <v>18</v>
      </c>
      <c r="C20" s="179">
        <v>2</v>
      </c>
      <c r="F20" s="169" t="s">
        <v>92</v>
      </c>
      <c r="H20" s="169" t="s">
        <v>835</v>
      </c>
      <c r="I20" s="169" t="s">
        <v>145</v>
      </c>
      <c r="J20" s="235" t="s">
        <v>698</v>
      </c>
      <c r="K20" s="243">
        <v>31119</v>
      </c>
      <c r="L20" s="6">
        <f t="shared" ca="1" si="0"/>
        <v>36</v>
      </c>
      <c r="N20" s="169" t="s">
        <v>836</v>
      </c>
    </row>
    <row r="21" spans="1:14" x14ac:dyDescent="0.35">
      <c r="A21" s="169" t="s">
        <v>36</v>
      </c>
      <c r="B21" s="200">
        <v>19</v>
      </c>
      <c r="C21" s="179">
        <v>2</v>
      </c>
      <c r="F21" s="169" t="s">
        <v>91</v>
      </c>
      <c r="J21" s="235" t="s">
        <v>700</v>
      </c>
      <c r="L21" s="6" t="str">
        <f t="shared" ca="1" si="0"/>
        <v/>
      </c>
    </row>
    <row r="22" spans="1:14" x14ac:dyDescent="0.35">
      <c r="A22" s="169" t="s">
        <v>57</v>
      </c>
      <c r="B22" s="200">
        <v>20</v>
      </c>
      <c r="C22" s="179">
        <v>2</v>
      </c>
      <c r="F22" s="169" t="s">
        <v>110</v>
      </c>
      <c r="H22" s="200" t="s">
        <v>850</v>
      </c>
      <c r="I22" s="169" t="s">
        <v>145</v>
      </c>
      <c r="J22" s="235" t="s">
        <v>700</v>
      </c>
      <c r="L22" s="6" t="str">
        <f t="shared" ca="1" si="0"/>
        <v/>
      </c>
    </row>
    <row r="23" spans="1:14" x14ac:dyDescent="0.35">
      <c r="A23" s="169" t="s">
        <v>108</v>
      </c>
      <c r="B23" s="200">
        <v>21</v>
      </c>
      <c r="C23" s="179" t="s">
        <v>728</v>
      </c>
      <c r="F23" s="169" t="s">
        <v>109</v>
      </c>
      <c r="H23" s="169" t="s">
        <v>840</v>
      </c>
      <c r="I23" s="169" t="s">
        <v>145</v>
      </c>
      <c r="J23" s="235" t="s">
        <v>700</v>
      </c>
      <c r="K23" s="243">
        <v>34428</v>
      </c>
      <c r="L23" s="6">
        <f t="shared" ca="1" si="0"/>
        <v>26</v>
      </c>
      <c r="M23" s="169" t="s">
        <v>804</v>
      </c>
      <c r="N23" s="169" t="s">
        <v>841</v>
      </c>
    </row>
    <row r="24" spans="1:14" x14ac:dyDescent="0.35">
      <c r="A24" s="169" t="s">
        <v>58</v>
      </c>
      <c r="B24" s="200">
        <v>22</v>
      </c>
      <c r="C24" s="179">
        <v>2</v>
      </c>
      <c r="F24" s="200" t="s">
        <v>106</v>
      </c>
      <c r="J24" s="235" t="s">
        <v>700</v>
      </c>
      <c r="L24" s="6" t="str">
        <f t="shared" ca="1" si="0"/>
        <v/>
      </c>
    </row>
    <row r="25" spans="1:14" x14ac:dyDescent="0.35">
      <c r="A25" s="169" t="s">
        <v>125</v>
      </c>
      <c r="B25" s="200">
        <v>23</v>
      </c>
      <c r="C25" s="179">
        <v>2</v>
      </c>
      <c r="F25" s="169" t="s">
        <v>124</v>
      </c>
      <c r="J25" s="235" t="s">
        <v>700</v>
      </c>
      <c r="L25" s="6" t="str">
        <f t="shared" ca="1" si="0"/>
        <v/>
      </c>
    </row>
    <row r="26" spans="1:14" x14ac:dyDescent="0.35">
      <c r="A26" s="169" t="s">
        <v>131</v>
      </c>
      <c r="B26" s="200">
        <v>24</v>
      </c>
      <c r="C26" s="179">
        <v>2</v>
      </c>
      <c r="E26" s="6">
        <v>56997586412</v>
      </c>
      <c r="F26" s="200" t="s">
        <v>138</v>
      </c>
      <c r="G26" s="169" t="s">
        <v>139</v>
      </c>
      <c r="H26" s="169" t="s">
        <v>136</v>
      </c>
      <c r="J26" s="235" t="s">
        <v>700</v>
      </c>
      <c r="L26" s="6" t="str">
        <f t="shared" ca="1" si="0"/>
        <v/>
      </c>
    </row>
    <row r="27" spans="1:14" x14ac:dyDescent="0.35">
      <c r="A27" s="5" t="s">
        <v>132</v>
      </c>
      <c r="B27" s="200">
        <v>25</v>
      </c>
      <c r="C27" s="179">
        <v>2</v>
      </c>
      <c r="E27" s="6">
        <v>12018933456</v>
      </c>
      <c r="F27" s="200" t="s">
        <v>133</v>
      </c>
      <c r="H27" s="169" t="s">
        <v>134</v>
      </c>
      <c r="J27" s="235" t="s">
        <v>700</v>
      </c>
      <c r="L27" s="6" t="str">
        <f t="shared" ca="1" si="0"/>
        <v/>
      </c>
    </row>
    <row r="28" spans="1:14" x14ac:dyDescent="0.35">
      <c r="A28" s="169" t="s">
        <v>74</v>
      </c>
      <c r="B28" s="200">
        <v>26</v>
      </c>
      <c r="C28" s="179">
        <v>2</v>
      </c>
      <c r="F28" s="200" t="s">
        <v>849</v>
      </c>
      <c r="G28" s="169" t="s">
        <v>146</v>
      </c>
      <c r="H28" s="169" t="s">
        <v>850</v>
      </c>
      <c r="I28" s="169" t="s">
        <v>145</v>
      </c>
      <c r="J28" s="235" t="s">
        <v>700</v>
      </c>
      <c r="K28" s="243">
        <v>34884</v>
      </c>
      <c r="L28" s="6">
        <f t="shared" ca="1" si="0"/>
        <v>25</v>
      </c>
    </row>
    <row r="29" spans="1:14" x14ac:dyDescent="0.35">
      <c r="A29" s="169" t="s">
        <v>183</v>
      </c>
      <c r="B29" s="200">
        <v>27</v>
      </c>
      <c r="C29" s="179">
        <v>4</v>
      </c>
      <c r="E29" s="6">
        <v>56930020874</v>
      </c>
      <c r="F29" s="169" t="s">
        <v>182</v>
      </c>
      <c r="G29" s="169" t="s">
        <v>184</v>
      </c>
      <c r="H29" s="169" t="s">
        <v>839</v>
      </c>
      <c r="J29" s="235" t="s">
        <v>700</v>
      </c>
      <c r="K29" s="243">
        <v>37069</v>
      </c>
      <c r="L29" s="6">
        <f t="shared" ca="1" si="0"/>
        <v>19</v>
      </c>
    </row>
    <row r="30" spans="1:14" x14ac:dyDescent="0.35">
      <c r="A30" s="169" t="s">
        <v>194</v>
      </c>
      <c r="B30" s="200">
        <v>28</v>
      </c>
      <c r="C30" s="179">
        <v>2</v>
      </c>
      <c r="E30" s="6">
        <v>56962509468</v>
      </c>
      <c r="F30" s="169" t="s">
        <v>193</v>
      </c>
      <c r="G30" s="169" t="s">
        <v>195</v>
      </c>
      <c r="H30" s="169" t="s">
        <v>851</v>
      </c>
      <c r="I30" s="169" t="s">
        <v>145</v>
      </c>
      <c r="J30" s="235" t="s">
        <v>700</v>
      </c>
      <c r="K30" s="243">
        <v>36236</v>
      </c>
      <c r="L30" s="6">
        <f t="shared" ca="1" si="0"/>
        <v>21</v>
      </c>
      <c r="N30" s="200" t="s">
        <v>852</v>
      </c>
    </row>
    <row r="31" spans="1:14" x14ac:dyDescent="0.35">
      <c r="A31" s="169" t="s">
        <v>201</v>
      </c>
      <c r="B31" s="200">
        <v>29</v>
      </c>
      <c r="C31" s="179">
        <v>2</v>
      </c>
      <c r="E31" s="6" t="s">
        <v>203</v>
      </c>
      <c r="F31" s="169" t="s">
        <v>202</v>
      </c>
      <c r="G31" s="169" t="s">
        <v>204</v>
      </c>
      <c r="H31" s="169" t="s">
        <v>862</v>
      </c>
      <c r="I31" s="200" t="s">
        <v>145</v>
      </c>
      <c r="J31" s="235" t="s">
        <v>700</v>
      </c>
      <c r="K31" s="169" t="s">
        <v>863</v>
      </c>
      <c r="L31" s="6" t="e">
        <f t="shared" ca="1" si="0"/>
        <v>#VALUE!</v>
      </c>
      <c r="M31" s="169" t="s">
        <v>805</v>
      </c>
      <c r="N31" s="169" t="s">
        <v>848</v>
      </c>
    </row>
    <row r="32" spans="1:14" x14ac:dyDescent="0.35">
      <c r="A32" s="169" t="s">
        <v>209</v>
      </c>
      <c r="B32" s="200">
        <v>30</v>
      </c>
      <c r="C32" s="179">
        <v>2</v>
      </c>
      <c r="E32" s="6">
        <v>942612799</v>
      </c>
      <c r="F32" s="169" t="s">
        <v>208</v>
      </c>
      <c r="G32" s="169" t="s">
        <v>210</v>
      </c>
      <c r="H32" s="169" t="s">
        <v>847</v>
      </c>
      <c r="I32" s="169" t="s">
        <v>145</v>
      </c>
      <c r="J32" s="235" t="s">
        <v>698</v>
      </c>
      <c r="K32" s="243">
        <v>31832</v>
      </c>
      <c r="L32" s="6">
        <f t="shared" ca="1" si="0"/>
        <v>34</v>
      </c>
      <c r="N32" s="169" t="s">
        <v>827</v>
      </c>
    </row>
    <row r="33" spans="1:13" x14ac:dyDescent="0.35">
      <c r="A33" s="169" t="s">
        <v>78</v>
      </c>
      <c r="B33" s="200">
        <v>31</v>
      </c>
      <c r="C33" s="179">
        <v>3</v>
      </c>
      <c r="J33" s="235" t="s">
        <v>698</v>
      </c>
      <c r="L33" s="6" t="str">
        <f t="shared" ca="1" si="0"/>
        <v/>
      </c>
      <c r="M33" s="169" t="s">
        <v>806</v>
      </c>
    </row>
    <row r="34" spans="1:13" x14ac:dyDescent="0.35">
      <c r="A34" s="169" t="s">
        <v>4</v>
      </c>
      <c r="B34" s="200">
        <v>32</v>
      </c>
      <c r="C34" s="179">
        <v>3</v>
      </c>
      <c r="J34" s="235" t="s">
        <v>698</v>
      </c>
      <c r="L34" s="6" t="str">
        <f t="shared" ca="1" si="0"/>
        <v/>
      </c>
      <c r="M34" s="169" t="s">
        <v>807</v>
      </c>
    </row>
    <row r="35" spans="1:13" x14ac:dyDescent="0.35">
      <c r="A35" s="169" t="s">
        <v>79</v>
      </c>
      <c r="B35" s="200">
        <v>33</v>
      </c>
      <c r="C35" s="179">
        <v>3</v>
      </c>
      <c r="J35" s="235" t="s">
        <v>698</v>
      </c>
      <c r="L35" s="6" t="str">
        <f t="shared" ca="1" si="0"/>
        <v/>
      </c>
      <c r="M35" s="169" t="s">
        <v>808</v>
      </c>
    </row>
    <row r="36" spans="1:13" x14ac:dyDescent="0.35">
      <c r="A36" s="169" t="s">
        <v>24</v>
      </c>
      <c r="B36" s="200">
        <v>34</v>
      </c>
      <c r="C36" s="179">
        <v>4</v>
      </c>
      <c r="J36" s="235" t="s">
        <v>700</v>
      </c>
      <c r="L36" s="6" t="str">
        <f t="shared" ca="1" si="0"/>
        <v/>
      </c>
      <c r="M36" s="169" t="s">
        <v>809</v>
      </c>
    </row>
    <row r="37" spans="1:13" x14ac:dyDescent="0.35">
      <c r="A37" s="169" t="s">
        <v>23</v>
      </c>
      <c r="B37" s="200">
        <v>35</v>
      </c>
      <c r="C37" s="179">
        <v>4</v>
      </c>
      <c r="F37" s="169" t="s">
        <v>86</v>
      </c>
      <c r="G37" s="169" t="s">
        <v>228</v>
      </c>
      <c r="H37" s="169" t="s">
        <v>829</v>
      </c>
      <c r="J37" s="235" t="s">
        <v>700</v>
      </c>
      <c r="K37" s="243">
        <v>38089</v>
      </c>
      <c r="L37" s="6">
        <f t="shared" ca="1" si="0"/>
        <v>16</v>
      </c>
    </row>
    <row r="38" spans="1:13" x14ac:dyDescent="0.35">
      <c r="A38" s="169" t="s">
        <v>26</v>
      </c>
      <c r="B38" s="200">
        <v>36</v>
      </c>
      <c r="C38" s="179">
        <v>4</v>
      </c>
      <c r="F38" s="200" t="s">
        <v>843</v>
      </c>
      <c r="G38" s="169" t="s">
        <v>227</v>
      </c>
      <c r="H38" s="169" t="s">
        <v>844</v>
      </c>
      <c r="I38" s="169" t="s">
        <v>145</v>
      </c>
      <c r="J38" s="235" t="s">
        <v>700</v>
      </c>
      <c r="K38" s="243">
        <v>38086</v>
      </c>
      <c r="L38" s="6">
        <f t="shared" ca="1" si="0"/>
        <v>16</v>
      </c>
    </row>
    <row r="39" spans="1:13" x14ac:dyDescent="0.35">
      <c r="A39" s="169" t="s">
        <v>75</v>
      </c>
      <c r="B39" s="200">
        <v>37</v>
      </c>
      <c r="C39" s="179">
        <v>4</v>
      </c>
      <c r="J39" s="235" t="s">
        <v>700</v>
      </c>
      <c r="L39" s="6" t="str">
        <f t="shared" ca="1" si="0"/>
        <v/>
      </c>
    </row>
    <row r="40" spans="1:13" x14ac:dyDescent="0.35">
      <c r="A40" s="200" t="s">
        <v>31</v>
      </c>
      <c r="B40" s="200">
        <v>38</v>
      </c>
      <c r="C40" s="179">
        <v>4</v>
      </c>
      <c r="F40" s="200" t="s">
        <v>845</v>
      </c>
      <c r="G40" s="169" t="s">
        <v>229</v>
      </c>
      <c r="H40" s="169" t="s">
        <v>838</v>
      </c>
      <c r="I40" s="169" t="s">
        <v>145</v>
      </c>
      <c r="J40" s="235" t="s">
        <v>698</v>
      </c>
      <c r="K40" s="243">
        <v>33615</v>
      </c>
      <c r="L40" s="6">
        <f t="shared" ca="1" si="0"/>
        <v>29</v>
      </c>
    </row>
    <row r="41" spans="1:13" x14ac:dyDescent="0.35">
      <c r="A41" s="169" t="s">
        <v>32</v>
      </c>
      <c r="B41" s="200">
        <v>39</v>
      </c>
      <c r="C41" s="234">
        <v>4</v>
      </c>
      <c r="F41" s="169" t="s">
        <v>112</v>
      </c>
      <c r="I41" s="169" t="s">
        <v>145</v>
      </c>
      <c r="J41" s="235" t="s">
        <v>700</v>
      </c>
      <c r="L41" s="6" t="str">
        <f t="shared" ca="1" si="0"/>
        <v/>
      </c>
    </row>
    <row r="42" spans="1:13" x14ac:dyDescent="0.35">
      <c r="A42" s="169" t="s">
        <v>76</v>
      </c>
      <c r="B42" s="200">
        <v>40</v>
      </c>
      <c r="C42" s="179">
        <v>4</v>
      </c>
      <c r="I42" s="169" t="s">
        <v>145</v>
      </c>
      <c r="J42" s="235" t="s">
        <v>700</v>
      </c>
      <c r="L42" s="6" t="str">
        <f t="shared" ca="1" si="0"/>
        <v/>
      </c>
    </row>
    <row r="43" spans="1:13" x14ac:dyDescent="0.35">
      <c r="A43" s="169" t="s">
        <v>59</v>
      </c>
      <c r="B43" s="200">
        <v>41</v>
      </c>
      <c r="C43" s="179">
        <v>4</v>
      </c>
      <c r="F43" t="s">
        <v>82</v>
      </c>
      <c r="G43" s="169" t="s">
        <v>85</v>
      </c>
      <c r="H43" s="169" t="s">
        <v>301</v>
      </c>
      <c r="I43" s="169" t="s">
        <v>711</v>
      </c>
      <c r="J43" s="235" t="s">
        <v>700</v>
      </c>
      <c r="K43" s="243">
        <v>36081</v>
      </c>
      <c r="L43" s="6">
        <f t="shared" ca="1" si="0"/>
        <v>22</v>
      </c>
    </row>
    <row r="44" spans="1:13" x14ac:dyDescent="0.35">
      <c r="A44" s="169" t="s">
        <v>352</v>
      </c>
      <c r="B44" s="200">
        <v>42</v>
      </c>
      <c r="C44" s="179">
        <v>4</v>
      </c>
      <c r="F44" s="169" t="s">
        <v>81</v>
      </c>
      <c r="G44" s="169" t="s">
        <v>84</v>
      </c>
      <c r="H44" s="169" t="s">
        <v>846</v>
      </c>
      <c r="I44" s="169" t="s">
        <v>711</v>
      </c>
      <c r="J44" s="235" t="s">
        <v>698</v>
      </c>
      <c r="K44" s="243">
        <v>34354</v>
      </c>
      <c r="L44" s="6">
        <f t="shared" ca="1" si="0"/>
        <v>27</v>
      </c>
      <c r="M44" s="169" t="s">
        <v>889</v>
      </c>
    </row>
    <row r="45" spans="1:13" x14ac:dyDescent="0.35">
      <c r="A45" s="169" t="s">
        <v>159</v>
      </c>
      <c r="B45" s="200">
        <v>43</v>
      </c>
      <c r="C45" s="179">
        <v>1</v>
      </c>
      <c r="E45" s="6">
        <v>977582935</v>
      </c>
      <c r="F45" s="169" t="s">
        <v>158</v>
      </c>
      <c r="G45" s="169" t="s">
        <v>160</v>
      </c>
      <c r="H45" s="169" t="s">
        <v>859</v>
      </c>
      <c r="I45" s="169" t="s">
        <v>711</v>
      </c>
      <c r="J45" s="235" t="s">
        <v>700</v>
      </c>
      <c r="K45" s="243">
        <v>32891</v>
      </c>
      <c r="L45" s="6">
        <f t="shared" ca="1" si="0"/>
        <v>31</v>
      </c>
      <c r="M45" s="169" t="s">
        <v>810</v>
      </c>
    </row>
    <row r="46" spans="1:13" x14ac:dyDescent="0.35">
      <c r="A46" s="169" t="s">
        <v>161</v>
      </c>
      <c r="B46" s="200">
        <v>44</v>
      </c>
      <c r="C46" s="179">
        <v>4</v>
      </c>
      <c r="E46" s="6" t="s">
        <v>162</v>
      </c>
      <c r="F46" s="169" t="s">
        <v>163</v>
      </c>
      <c r="G46" s="169" t="s">
        <v>481</v>
      </c>
      <c r="H46" s="169" t="s">
        <v>839</v>
      </c>
      <c r="I46" s="169" t="s">
        <v>145</v>
      </c>
      <c r="J46" s="235" t="s">
        <v>698</v>
      </c>
      <c r="K46" s="243">
        <v>26859</v>
      </c>
      <c r="L46" s="6">
        <f t="shared" ca="1" si="0"/>
        <v>47</v>
      </c>
    </row>
    <row r="47" spans="1:13" x14ac:dyDescent="0.35">
      <c r="A47" s="169" t="s">
        <v>223</v>
      </c>
      <c r="B47" s="200">
        <v>45</v>
      </c>
      <c r="C47" s="179">
        <v>4</v>
      </c>
      <c r="E47" s="6">
        <v>8498861641</v>
      </c>
      <c r="F47" s="200" t="s">
        <v>226</v>
      </c>
      <c r="G47" s="169" t="s">
        <v>224</v>
      </c>
      <c r="H47" s="169" t="s">
        <v>225</v>
      </c>
      <c r="I47" s="169" t="s">
        <v>140</v>
      </c>
      <c r="J47" s="235" t="s">
        <v>700</v>
      </c>
      <c r="L47" s="6" t="str">
        <f t="shared" ca="1" si="0"/>
        <v/>
      </c>
    </row>
    <row r="48" spans="1:13" x14ac:dyDescent="0.35">
      <c r="A48" s="169" t="s">
        <v>35</v>
      </c>
      <c r="B48" s="200">
        <v>46</v>
      </c>
      <c r="C48" s="179">
        <v>2</v>
      </c>
      <c r="F48" s="169" t="s">
        <v>111</v>
      </c>
      <c r="G48" s="169" t="s">
        <v>167</v>
      </c>
      <c r="H48" s="169" t="s">
        <v>830</v>
      </c>
      <c r="I48" s="169" t="s">
        <v>711</v>
      </c>
      <c r="J48" s="235" t="s">
        <v>700</v>
      </c>
      <c r="K48" s="243">
        <v>36746</v>
      </c>
      <c r="L48" s="6">
        <f t="shared" ca="1" si="0"/>
        <v>20</v>
      </c>
    </row>
    <row r="49" spans="1:14" x14ac:dyDescent="0.35">
      <c r="A49" s="169" t="s">
        <v>49</v>
      </c>
      <c r="B49" s="200">
        <v>47</v>
      </c>
      <c r="C49" s="179">
        <v>5</v>
      </c>
      <c r="F49" t="s">
        <v>97</v>
      </c>
      <c r="G49" s="169" t="s">
        <v>141</v>
      </c>
      <c r="H49" s="169" t="s">
        <v>830</v>
      </c>
      <c r="I49" s="169" t="s">
        <v>140</v>
      </c>
      <c r="J49" s="235" t="s">
        <v>700</v>
      </c>
      <c r="K49" s="243">
        <v>25383</v>
      </c>
      <c r="L49" s="6">
        <f t="shared" ca="1" si="0"/>
        <v>51</v>
      </c>
    </row>
    <row r="50" spans="1:14" x14ac:dyDescent="0.35">
      <c r="A50" s="169" t="s">
        <v>860</v>
      </c>
      <c r="B50" s="200">
        <v>48</v>
      </c>
      <c r="C50" s="179">
        <v>5</v>
      </c>
      <c r="F50" s="169" t="s">
        <v>104</v>
      </c>
      <c r="G50" s="169" t="s">
        <v>165</v>
      </c>
      <c r="H50" s="169" t="s">
        <v>861</v>
      </c>
      <c r="I50" s="169" t="s">
        <v>711</v>
      </c>
      <c r="J50" s="235" t="s">
        <v>700</v>
      </c>
      <c r="K50" s="243">
        <v>35444</v>
      </c>
      <c r="L50" s="6">
        <f t="shared" ca="1" si="0"/>
        <v>24</v>
      </c>
    </row>
    <row r="51" spans="1:14" x14ac:dyDescent="0.35">
      <c r="A51" s="169" t="s">
        <v>51</v>
      </c>
      <c r="B51" s="200">
        <v>49</v>
      </c>
      <c r="C51" s="179">
        <v>5</v>
      </c>
      <c r="F51" t="s">
        <v>105</v>
      </c>
      <c r="H51" s="169" t="s">
        <v>839</v>
      </c>
      <c r="I51" s="169" t="s">
        <v>145</v>
      </c>
      <c r="J51" s="235" t="s">
        <v>700</v>
      </c>
      <c r="K51" s="243">
        <v>28331</v>
      </c>
      <c r="L51" s="6">
        <f t="shared" ca="1" si="0"/>
        <v>43</v>
      </c>
      <c r="N51" s="169" t="s">
        <v>811</v>
      </c>
    </row>
    <row r="52" spans="1:14" x14ac:dyDescent="0.35">
      <c r="A52" s="169" t="s">
        <v>103</v>
      </c>
      <c r="B52" s="200">
        <v>50</v>
      </c>
      <c r="C52" s="179">
        <v>5</v>
      </c>
      <c r="F52" s="200" t="s">
        <v>102</v>
      </c>
      <c r="G52" s="169" t="s">
        <v>166</v>
      </c>
      <c r="H52" s="169" t="s">
        <v>828</v>
      </c>
      <c r="I52" s="169" t="s">
        <v>712</v>
      </c>
      <c r="J52" s="235" t="s">
        <v>700</v>
      </c>
      <c r="K52" s="243">
        <v>37334</v>
      </c>
      <c r="L52" s="6">
        <f t="shared" ca="1" si="0"/>
        <v>18</v>
      </c>
    </row>
    <row r="53" spans="1:14" x14ac:dyDescent="0.35">
      <c r="A53" s="169" t="s">
        <v>53</v>
      </c>
      <c r="B53" s="200">
        <v>51</v>
      </c>
      <c r="C53" s="179">
        <v>5</v>
      </c>
      <c r="F53" s="169" t="s">
        <v>99</v>
      </c>
      <c r="G53" s="169" t="s">
        <v>164</v>
      </c>
      <c r="H53" s="169" t="s">
        <v>837</v>
      </c>
      <c r="I53" s="169" t="s">
        <v>145</v>
      </c>
      <c r="J53" s="235" t="s">
        <v>700</v>
      </c>
      <c r="K53" s="243">
        <v>36608</v>
      </c>
      <c r="L53" s="6">
        <f t="shared" ca="1" si="0"/>
        <v>20</v>
      </c>
      <c r="M53" s="169" t="s">
        <v>812</v>
      </c>
    </row>
    <row r="54" spans="1:14" x14ac:dyDescent="0.35">
      <c r="A54" s="169" t="s">
        <v>54</v>
      </c>
      <c r="B54" s="200">
        <v>52</v>
      </c>
      <c r="C54" s="179">
        <v>5</v>
      </c>
      <c r="F54" s="200" t="s">
        <v>101</v>
      </c>
      <c r="I54" s="169" t="s">
        <v>145</v>
      </c>
      <c r="J54" s="235" t="s">
        <v>700</v>
      </c>
      <c r="L54" s="6" t="str">
        <f t="shared" ca="1" si="0"/>
        <v/>
      </c>
    </row>
    <row r="55" spans="1:14" x14ac:dyDescent="0.35">
      <c r="A55" s="169" t="s">
        <v>55</v>
      </c>
      <c r="B55" s="200">
        <v>53</v>
      </c>
      <c r="C55" s="179">
        <v>5</v>
      </c>
      <c r="F55" s="169" t="s">
        <v>98</v>
      </c>
      <c r="G55" s="169" t="s">
        <v>866</v>
      </c>
      <c r="H55" s="169" t="s">
        <v>830</v>
      </c>
      <c r="I55" s="169" t="s">
        <v>145</v>
      </c>
      <c r="J55" s="235" t="s">
        <v>700</v>
      </c>
      <c r="K55" s="243">
        <v>37566</v>
      </c>
      <c r="L55" s="6">
        <f t="shared" ca="1" si="0"/>
        <v>18</v>
      </c>
      <c r="M55" s="169" t="s">
        <v>813</v>
      </c>
    </row>
    <row r="56" spans="1:14" x14ac:dyDescent="0.35">
      <c r="A56" s="169" t="s">
        <v>77</v>
      </c>
      <c r="B56" s="200">
        <v>54</v>
      </c>
      <c r="C56" s="179">
        <v>5</v>
      </c>
      <c r="F56" s="200" t="s">
        <v>107</v>
      </c>
      <c r="G56" s="169" t="s">
        <v>283</v>
      </c>
      <c r="H56" s="169" t="s">
        <v>60</v>
      </c>
      <c r="I56" s="169" t="s">
        <v>145</v>
      </c>
      <c r="J56" s="235" t="s">
        <v>698</v>
      </c>
      <c r="K56" s="243">
        <v>32301</v>
      </c>
      <c r="L56" s="6">
        <f t="shared" ca="1" si="0"/>
        <v>32</v>
      </c>
    </row>
    <row r="57" spans="1:14" x14ac:dyDescent="0.35">
      <c r="A57" s="169" t="s">
        <v>61</v>
      </c>
      <c r="B57" s="200">
        <v>55</v>
      </c>
      <c r="C57" s="179">
        <v>5</v>
      </c>
      <c r="F57" s="169" t="s">
        <v>100</v>
      </c>
      <c r="G57" s="169" t="s">
        <v>243</v>
      </c>
      <c r="H57" s="169" t="s">
        <v>865</v>
      </c>
      <c r="I57" s="169" t="s">
        <v>145</v>
      </c>
      <c r="J57" s="235" t="s">
        <v>700</v>
      </c>
      <c r="K57" s="243">
        <v>33947</v>
      </c>
      <c r="L57" s="6">
        <f t="shared" ca="1" si="0"/>
        <v>28</v>
      </c>
      <c r="N57" s="169" t="s">
        <v>814</v>
      </c>
    </row>
    <row r="58" spans="1:14" x14ac:dyDescent="0.35">
      <c r="A58" s="169" t="s">
        <v>113</v>
      </c>
      <c r="B58" s="200">
        <v>56</v>
      </c>
      <c r="C58" s="179">
        <v>5</v>
      </c>
      <c r="F58" s="200" t="s">
        <v>118</v>
      </c>
      <c r="G58" s="169" t="s">
        <v>119</v>
      </c>
      <c r="I58" s="169" t="s">
        <v>145</v>
      </c>
      <c r="J58" s="235" t="s">
        <v>700</v>
      </c>
      <c r="L58" s="6" t="str">
        <f t="shared" ca="1" si="0"/>
        <v/>
      </c>
    </row>
    <row r="59" spans="1:14" x14ac:dyDescent="0.35">
      <c r="A59" s="169" t="s">
        <v>116</v>
      </c>
      <c r="B59" s="200">
        <v>57</v>
      </c>
      <c r="C59" s="179">
        <v>5</v>
      </c>
      <c r="F59" s="169" t="s">
        <v>126</v>
      </c>
      <c r="G59" s="169" t="s">
        <v>127</v>
      </c>
      <c r="I59" s="169" t="s">
        <v>711</v>
      </c>
      <c r="J59" s="235" t="s">
        <v>700</v>
      </c>
      <c r="L59" s="6" t="str">
        <f t="shared" ca="1" si="0"/>
        <v/>
      </c>
    </row>
    <row r="60" spans="1:14" x14ac:dyDescent="0.35">
      <c r="A60" s="169" t="s">
        <v>128</v>
      </c>
      <c r="B60" s="200">
        <v>58</v>
      </c>
      <c r="C60" s="179">
        <v>2</v>
      </c>
      <c r="E60" s="6">
        <v>56956370966</v>
      </c>
      <c r="F60" s="169" t="s">
        <v>137</v>
      </c>
      <c r="G60" s="169" t="s">
        <v>135</v>
      </c>
      <c r="H60" s="169" t="s">
        <v>136</v>
      </c>
      <c r="I60" s="169" t="s">
        <v>711</v>
      </c>
      <c r="J60" s="235" t="s">
        <v>700</v>
      </c>
      <c r="L60" s="6" t="str">
        <f t="shared" ca="1" si="0"/>
        <v/>
      </c>
    </row>
    <row r="61" spans="1:14" x14ac:dyDescent="0.35">
      <c r="A61" s="169" t="s">
        <v>130</v>
      </c>
      <c r="B61" s="200">
        <v>59</v>
      </c>
      <c r="C61" s="179">
        <v>5</v>
      </c>
      <c r="F61" s="169" t="s">
        <v>129</v>
      </c>
      <c r="I61" s="169" t="s">
        <v>145</v>
      </c>
      <c r="J61" s="235" t="s">
        <v>700</v>
      </c>
      <c r="L61" s="6" t="str">
        <f t="shared" ca="1" si="0"/>
        <v/>
      </c>
      <c r="M61" s="169" t="s">
        <v>815</v>
      </c>
    </row>
    <row r="62" spans="1:14" x14ac:dyDescent="0.35">
      <c r="A62" s="169" t="s">
        <v>142</v>
      </c>
      <c r="B62" s="200">
        <v>60</v>
      </c>
      <c r="C62" s="179">
        <v>5</v>
      </c>
      <c r="E62" s="242">
        <v>56982247052</v>
      </c>
      <c r="F62" s="169" t="s">
        <v>143</v>
      </c>
      <c r="G62" s="169" t="s">
        <v>144</v>
      </c>
      <c r="H62" s="169" t="s">
        <v>831</v>
      </c>
      <c r="I62" s="169" t="s">
        <v>145</v>
      </c>
      <c r="J62" s="235" t="s">
        <v>698</v>
      </c>
      <c r="K62" s="243">
        <v>26630</v>
      </c>
      <c r="L62" s="6">
        <f t="shared" ca="1" si="0"/>
        <v>48</v>
      </c>
      <c r="M62" s="169" t="s">
        <v>816</v>
      </c>
    </row>
    <row r="63" spans="1:14" x14ac:dyDescent="0.35">
      <c r="A63" s="169" t="s">
        <v>148</v>
      </c>
      <c r="B63" s="200">
        <v>61</v>
      </c>
      <c r="C63" s="179">
        <v>5</v>
      </c>
      <c r="E63" s="6">
        <v>56974960691</v>
      </c>
      <c r="F63" s="169" t="s">
        <v>147</v>
      </c>
      <c r="G63" s="169" t="s">
        <v>149</v>
      </c>
      <c r="H63" s="169" t="s">
        <v>150</v>
      </c>
      <c r="I63" s="169" t="s">
        <v>145</v>
      </c>
      <c r="J63" s="235" t="s">
        <v>698</v>
      </c>
      <c r="K63" s="243">
        <v>29966</v>
      </c>
      <c r="L63" s="6">
        <f t="shared" ca="1" si="0"/>
        <v>39</v>
      </c>
    </row>
    <row r="64" spans="1:14" x14ac:dyDescent="0.35">
      <c r="A64" s="169" t="s">
        <v>152</v>
      </c>
      <c r="B64" s="200">
        <v>62</v>
      </c>
      <c r="C64" s="179">
        <v>5</v>
      </c>
      <c r="E64" s="6">
        <v>527751064920</v>
      </c>
      <c r="F64" s="169" t="s">
        <v>153</v>
      </c>
      <c r="G64" s="169" t="s">
        <v>154</v>
      </c>
      <c r="H64" s="169" t="s">
        <v>60</v>
      </c>
      <c r="I64" s="169" t="s">
        <v>145</v>
      </c>
      <c r="J64" s="235" t="s">
        <v>700</v>
      </c>
      <c r="K64" s="243">
        <v>33762</v>
      </c>
      <c r="L64" s="6">
        <f t="shared" ca="1" si="0"/>
        <v>28</v>
      </c>
    </row>
    <row r="65" spans="1:14" x14ac:dyDescent="0.35">
      <c r="A65" s="169" t="s">
        <v>156</v>
      </c>
      <c r="B65" s="200">
        <v>63</v>
      </c>
      <c r="C65" s="179">
        <v>5</v>
      </c>
      <c r="E65" s="6">
        <v>56976950572</v>
      </c>
      <c r="F65" s="169" t="s">
        <v>155</v>
      </c>
      <c r="G65" s="169" t="s">
        <v>157</v>
      </c>
      <c r="H65" s="169" t="s">
        <v>831</v>
      </c>
      <c r="I65" s="169" t="s">
        <v>145</v>
      </c>
      <c r="J65" s="235" t="s">
        <v>700</v>
      </c>
      <c r="K65" s="243">
        <v>28777</v>
      </c>
      <c r="L65" s="6">
        <f t="shared" ca="1" si="0"/>
        <v>42</v>
      </c>
      <c r="N65" s="169" t="s">
        <v>827</v>
      </c>
    </row>
    <row r="66" spans="1:14" x14ac:dyDescent="0.35">
      <c r="A66" s="169" t="s">
        <v>215</v>
      </c>
      <c r="B66" s="200">
        <v>64</v>
      </c>
      <c r="C66" s="179">
        <v>5</v>
      </c>
      <c r="E66" s="6">
        <v>56994274035</v>
      </c>
      <c r="F66" s="169" t="s">
        <v>214</v>
      </c>
      <c r="G66" s="169" t="s">
        <v>216</v>
      </c>
      <c r="H66" s="169" t="s">
        <v>217</v>
      </c>
      <c r="I66" s="169" t="s">
        <v>145</v>
      </c>
      <c r="J66" s="235" t="s">
        <v>698</v>
      </c>
      <c r="K66" s="243">
        <v>25699</v>
      </c>
      <c r="L66" s="6">
        <f t="shared" ca="1" si="0"/>
        <v>50</v>
      </c>
      <c r="M66" s="169" t="s">
        <v>887</v>
      </c>
    </row>
    <row r="67" spans="1:14" x14ac:dyDescent="0.35">
      <c r="A67" s="169" t="s">
        <v>231</v>
      </c>
      <c r="B67" s="200">
        <v>65</v>
      </c>
      <c r="C67" s="179">
        <v>5</v>
      </c>
      <c r="E67" s="6">
        <v>56999474618</v>
      </c>
      <c r="F67" s="169" t="s">
        <v>232</v>
      </c>
      <c r="G67" s="169" t="s">
        <v>233</v>
      </c>
      <c r="H67" s="169" t="s">
        <v>868</v>
      </c>
      <c r="I67" s="169" t="s">
        <v>145</v>
      </c>
      <c r="J67" s="235" t="s">
        <v>698</v>
      </c>
      <c r="K67" s="243">
        <v>34832</v>
      </c>
      <c r="L67" s="6">
        <f t="shared" ca="1" si="0"/>
        <v>25</v>
      </c>
    </row>
    <row r="68" spans="1:14" x14ac:dyDescent="0.35">
      <c r="A68" s="169" t="s">
        <v>236</v>
      </c>
      <c r="B68" s="200">
        <v>66</v>
      </c>
      <c r="C68" s="179">
        <v>1</v>
      </c>
      <c r="E68" s="6" t="s">
        <v>237</v>
      </c>
      <c r="F68" s="169" t="s">
        <v>235</v>
      </c>
      <c r="G68" s="169" t="s">
        <v>238</v>
      </c>
      <c r="H68" s="169" t="s">
        <v>136</v>
      </c>
      <c r="I68" s="169" t="s">
        <v>145</v>
      </c>
      <c r="J68" s="235" t="s">
        <v>698</v>
      </c>
      <c r="L68" s="6" t="str">
        <f t="shared" ref="L68:L131" ca="1" si="1">IF(K68="","",TRUNC(YEARFRAC(K68,TODAY(),1),0))</f>
        <v/>
      </c>
    </row>
    <row r="69" spans="1:14" x14ac:dyDescent="0.35">
      <c r="A69" s="169" t="s">
        <v>241</v>
      </c>
      <c r="B69" s="200">
        <v>67</v>
      </c>
      <c r="C69" s="179">
        <v>2</v>
      </c>
      <c r="E69" s="6">
        <v>56979658343</v>
      </c>
      <c r="F69" s="169" t="s">
        <v>242</v>
      </c>
      <c r="G69" s="169" t="s">
        <v>240</v>
      </c>
      <c r="H69" s="169" t="s">
        <v>839</v>
      </c>
      <c r="I69" s="169" t="s">
        <v>145</v>
      </c>
      <c r="J69" s="235" t="s">
        <v>700</v>
      </c>
      <c r="K69" s="243">
        <v>34301</v>
      </c>
      <c r="L69" s="6">
        <f t="shared" ca="1" si="1"/>
        <v>27</v>
      </c>
    </row>
    <row r="70" spans="1:14" x14ac:dyDescent="0.35">
      <c r="A70" s="169" t="s">
        <v>245</v>
      </c>
      <c r="B70" s="200">
        <v>68</v>
      </c>
      <c r="C70" s="179">
        <v>4</v>
      </c>
      <c r="E70" s="6">
        <v>56976546957</v>
      </c>
      <c r="F70" s="169" t="s">
        <v>244</v>
      </c>
      <c r="G70" s="169" t="s">
        <v>246</v>
      </c>
      <c r="H70" s="200" t="s">
        <v>859</v>
      </c>
      <c r="I70" s="169" t="s">
        <v>145</v>
      </c>
      <c r="J70" s="235" t="s">
        <v>700</v>
      </c>
      <c r="K70" s="243">
        <v>34532</v>
      </c>
      <c r="L70" s="6">
        <f t="shared" ca="1" si="1"/>
        <v>26</v>
      </c>
      <c r="M70" s="169" t="s">
        <v>819</v>
      </c>
      <c r="N70" s="169" t="s">
        <v>817</v>
      </c>
    </row>
    <row r="71" spans="1:14" x14ac:dyDescent="0.35">
      <c r="A71" s="169" t="s">
        <v>248</v>
      </c>
      <c r="B71" s="200">
        <v>69</v>
      </c>
      <c r="C71" s="179">
        <v>4</v>
      </c>
      <c r="E71" s="6">
        <v>56998978641</v>
      </c>
      <c r="F71" s="169" t="s">
        <v>247</v>
      </c>
      <c r="H71" s="169" t="s">
        <v>859</v>
      </c>
      <c r="I71" s="169" t="s">
        <v>145</v>
      </c>
      <c r="J71" s="235" t="s">
        <v>700</v>
      </c>
      <c r="K71" s="243">
        <v>20040</v>
      </c>
      <c r="L71" s="6">
        <f t="shared" ca="1" si="1"/>
        <v>66</v>
      </c>
      <c r="M71" s="169" t="s">
        <v>818</v>
      </c>
      <c r="N71" s="169" t="s">
        <v>820</v>
      </c>
    </row>
    <row r="72" spans="1:14" x14ac:dyDescent="0.35">
      <c r="A72" s="169" t="s">
        <v>250</v>
      </c>
      <c r="B72" s="200">
        <v>70</v>
      </c>
      <c r="C72" s="179">
        <v>2</v>
      </c>
      <c r="E72" s="6">
        <v>56973900750</v>
      </c>
      <c r="F72" s="169" t="s">
        <v>249</v>
      </c>
      <c r="G72" s="169" t="s">
        <v>251</v>
      </c>
      <c r="H72" s="169" t="s">
        <v>252</v>
      </c>
      <c r="I72" s="169" t="s">
        <v>145</v>
      </c>
      <c r="J72" s="235" t="s">
        <v>700</v>
      </c>
      <c r="K72" s="243">
        <v>36300</v>
      </c>
      <c r="L72" s="6">
        <f t="shared" ca="1" si="1"/>
        <v>21</v>
      </c>
    </row>
    <row r="73" spans="1:14" x14ac:dyDescent="0.35">
      <c r="A73" s="169" t="s">
        <v>254</v>
      </c>
      <c r="B73" s="200">
        <v>71</v>
      </c>
      <c r="C73" s="179">
        <v>5</v>
      </c>
      <c r="E73" s="6">
        <v>56942633183</v>
      </c>
      <c r="F73" s="169" t="s">
        <v>253</v>
      </c>
      <c r="G73" s="169" t="s">
        <v>256</v>
      </c>
      <c r="H73" s="169" t="s">
        <v>255</v>
      </c>
      <c r="I73" s="169" t="s">
        <v>145</v>
      </c>
      <c r="J73" s="235" t="s">
        <v>698</v>
      </c>
      <c r="K73" s="243">
        <v>29355</v>
      </c>
      <c r="L73" s="6">
        <f t="shared" ca="1" si="1"/>
        <v>40</v>
      </c>
    </row>
    <row r="74" spans="1:14" x14ac:dyDescent="0.35">
      <c r="A74" s="169" t="s">
        <v>258</v>
      </c>
      <c r="B74" s="200">
        <v>72</v>
      </c>
      <c r="C74" s="179">
        <v>2</v>
      </c>
      <c r="E74" s="6">
        <v>56982954698</v>
      </c>
      <c r="F74" s="200" t="s">
        <v>257</v>
      </c>
      <c r="G74" s="169" t="s">
        <v>259</v>
      </c>
      <c r="H74" s="169" t="s">
        <v>260</v>
      </c>
      <c r="I74" s="169" t="s">
        <v>711</v>
      </c>
      <c r="J74" s="235" t="s">
        <v>700</v>
      </c>
      <c r="L74" s="6" t="str">
        <f t="shared" ca="1" si="1"/>
        <v/>
      </c>
    </row>
    <row r="75" spans="1:14" x14ac:dyDescent="0.35">
      <c r="A75" s="169" t="s">
        <v>262</v>
      </c>
      <c r="B75" s="200">
        <v>73</v>
      </c>
      <c r="C75" s="179">
        <v>2</v>
      </c>
      <c r="E75" s="6">
        <v>56983824730</v>
      </c>
      <c r="F75" s="200" t="s">
        <v>261</v>
      </c>
      <c r="G75" s="169" t="s">
        <v>263</v>
      </c>
      <c r="H75" s="169" t="s">
        <v>264</v>
      </c>
      <c r="I75" s="169" t="s">
        <v>145</v>
      </c>
      <c r="J75" s="235" t="s">
        <v>700</v>
      </c>
      <c r="K75" s="243">
        <v>27891</v>
      </c>
      <c r="L75" s="6">
        <f t="shared" ca="1" si="1"/>
        <v>44</v>
      </c>
    </row>
    <row r="76" spans="1:14" x14ac:dyDescent="0.35">
      <c r="A76" s="169" t="s">
        <v>266</v>
      </c>
      <c r="B76" s="200">
        <v>74</v>
      </c>
      <c r="C76" s="179" t="s">
        <v>268</v>
      </c>
      <c r="E76" s="6">
        <v>56992192287</v>
      </c>
      <c r="F76" s="169" t="s">
        <v>265</v>
      </c>
      <c r="G76" s="169" t="s">
        <v>267</v>
      </c>
      <c r="H76" s="169" t="s">
        <v>136</v>
      </c>
      <c r="I76" s="169" t="s">
        <v>145</v>
      </c>
      <c r="J76" s="235" t="s">
        <v>700</v>
      </c>
      <c r="L76" s="6" t="str">
        <f t="shared" ca="1" si="1"/>
        <v/>
      </c>
    </row>
    <row r="77" spans="1:14" x14ac:dyDescent="0.35">
      <c r="A77" s="169" t="s">
        <v>270</v>
      </c>
      <c r="B77" s="200">
        <v>75</v>
      </c>
      <c r="C77" s="179">
        <v>2</v>
      </c>
      <c r="E77" s="6">
        <v>56985015941</v>
      </c>
      <c r="F77" s="200" t="s">
        <v>269</v>
      </c>
      <c r="G77" s="169" t="s">
        <v>271</v>
      </c>
      <c r="H77" s="169" t="s">
        <v>136</v>
      </c>
      <c r="I77" s="169" t="s">
        <v>713</v>
      </c>
      <c r="J77" s="235" t="s">
        <v>700</v>
      </c>
      <c r="L77" s="6" t="str">
        <f t="shared" ca="1" si="1"/>
        <v/>
      </c>
    </row>
    <row r="78" spans="1:14" x14ac:dyDescent="0.35">
      <c r="A78" s="169" t="s">
        <v>273</v>
      </c>
      <c r="B78" s="200">
        <v>76</v>
      </c>
      <c r="C78" s="179">
        <v>2</v>
      </c>
      <c r="E78" s="6">
        <v>56940471475</v>
      </c>
      <c r="F78" s="200" t="s">
        <v>272</v>
      </c>
      <c r="G78" s="169" t="s">
        <v>291</v>
      </c>
      <c r="H78" s="169" t="s">
        <v>831</v>
      </c>
      <c r="I78" s="169" t="s">
        <v>145</v>
      </c>
      <c r="J78" s="235" t="s">
        <v>700</v>
      </c>
      <c r="K78" s="243">
        <v>28745</v>
      </c>
      <c r="L78" s="6">
        <f t="shared" ca="1" si="1"/>
        <v>42</v>
      </c>
    </row>
    <row r="79" spans="1:14" x14ac:dyDescent="0.35">
      <c r="A79" s="169" t="s">
        <v>276</v>
      </c>
      <c r="B79" s="200">
        <v>77</v>
      </c>
      <c r="C79" s="179">
        <v>4</v>
      </c>
      <c r="E79" s="6">
        <v>56976974716</v>
      </c>
      <c r="F79" s="200" t="s">
        <v>275</v>
      </c>
      <c r="G79" s="169" t="s">
        <v>277</v>
      </c>
      <c r="H79" s="169" t="s">
        <v>136</v>
      </c>
      <c r="I79" s="169" t="s">
        <v>711</v>
      </c>
      <c r="J79" s="235" t="s">
        <v>700</v>
      </c>
      <c r="L79" s="6" t="str">
        <f t="shared" ca="1" si="1"/>
        <v/>
      </c>
    </row>
    <row r="80" spans="1:14" x14ac:dyDescent="0.35">
      <c r="A80" s="169" t="s">
        <v>279</v>
      </c>
      <c r="B80" s="200">
        <v>78</v>
      </c>
      <c r="C80" s="179">
        <v>1</v>
      </c>
      <c r="E80" s="6">
        <v>56982516024</v>
      </c>
      <c r="F80" s="200" t="s">
        <v>278</v>
      </c>
      <c r="G80" s="169" t="s">
        <v>280</v>
      </c>
      <c r="H80" s="169" t="s">
        <v>281</v>
      </c>
      <c r="I80" s="169" t="s">
        <v>145</v>
      </c>
      <c r="J80" s="235" t="s">
        <v>698</v>
      </c>
      <c r="K80" s="243">
        <v>34172</v>
      </c>
      <c r="L80" s="6">
        <f t="shared" ca="1" si="1"/>
        <v>27</v>
      </c>
    </row>
    <row r="81" spans="1:14" x14ac:dyDescent="0.35">
      <c r="A81" s="169" t="s">
        <v>285</v>
      </c>
      <c r="B81" s="200">
        <v>79</v>
      </c>
      <c r="C81" s="179">
        <v>4</v>
      </c>
      <c r="E81" s="6">
        <v>56985213134</v>
      </c>
      <c r="F81" s="169" t="s">
        <v>284</v>
      </c>
      <c r="G81" s="169" t="s">
        <v>286</v>
      </c>
      <c r="H81" s="169" t="s">
        <v>287</v>
      </c>
      <c r="I81" s="169" t="s">
        <v>145</v>
      </c>
      <c r="J81" s="235" t="s">
        <v>700</v>
      </c>
      <c r="K81" s="243">
        <v>31399</v>
      </c>
      <c r="L81" s="6">
        <f t="shared" ca="1" si="1"/>
        <v>35</v>
      </c>
    </row>
    <row r="82" spans="1:14" x14ac:dyDescent="0.35">
      <c r="A82" s="170" t="s">
        <v>289</v>
      </c>
      <c r="B82" s="200">
        <v>80</v>
      </c>
      <c r="C82" s="179">
        <v>1</v>
      </c>
      <c r="E82" s="6">
        <v>56990901562</v>
      </c>
      <c r="F82" s="170" t="s">
        <v>288</v>
      </c>
      <c r="G82" s="170" t="s">
        <v>290</v>
      </c>
      <c r="H82" s="169" t="s">
        <v>839</v>
      </c>
      <c r="I82" s="169" t="s">
        <v>145</v>
      </c>
      <c r="J82" s="235" t="s">
        <v>700</v>
      </c>
      <c r="K82" s="243">
        <v>33362</v>
      </c>
      <c r="L82" s="6">
        <f t="shared" ca="1" si="1"/>
        <v>29</v>
      </c>
    </row>
    <row r="83" spans="1:14" x14ac:dyDescent="0.35">
      <c r="A83" s="171" t="s">
        <v>293</v>
      </c>
      <c r="B83" s="200">
        <v>81</v>
      </c>
      <c r="C83" s="179">
        <v>1</v>
      </c>
      <c r="E83" s="6" t="s">
        <v>294</v>
      </c>
      <c r="F83" s="171" t="s">
        <v>292</v>
      </c>
      <c r="G83" s="171" t="s">
        <v>295</v>
      </c>
      <c r="H83" s="169" t="s">
        <v>296</v>
      </c>
      <c r="I83" s="169" t="s">
        <v>711</v>
      </c>
      <c r="J83" s="235" t="s">
        <v>700</v>
      </c>
      <c r="K83" s="243">
        <v>32585</v>
      </c>
      <c r="L83" s="6">
        <f t="shared" ca="1" si="1"/>
        <v>31</v>
      </c>
    </row>
    <row r="84" spans="1:14" x14ac:dyDescent="0.35">
      <c r="A84" s="172" t="s">
        <v>298</v>
      </c>
      <c r="B84" s="200">
        <v>82</v>
      </c>
      <c r="C84" s="179">
        <v>1</v>
      </c>
      <c r="E84" s="6" t="s">
        <v>299</v>
      </c>
      <c r="F84" s="172" t="s">
        <v>297</v>
      </c>
      <c r="G84" s="172" t="s">
        <v>300</v>
      </c>
      <c r="H84" s="169" t="s">
        <v>301</v>
      </c>
      <c r="I84" s="169" t="s">
        <v>145</v>
      </c>
      <c r="J84" s="235" t="s">
        <v>698</v>
      </c>
      <c r="K84" s="243">
        <v>26073</v>
      </c>
      <c r="L84" s="6">
        <f t="shared" ca="1" si="1"/>
        <v>49</v>
      </c>
      <c r="N84" s="169" t="s">
        <v>821</v>
      </c>
    </row>
    <row r="85" spans="1:14" x14ac:dyDescent="0.35">
      <c r="A85" s="173" t="s">
        <v>304</v>
      </c>
      <c r="B85" s="200">
        <v>83</v>
      </c>
      <c r="C85" s="179">
        <v>4</v>
      </c>
      <c r="E85" s="6" t="s">
        <v>305</v>
      </c>
      <c r="F85" s="173" t="s">
        <v>303</v>
      </c>
      <c r="G85" s="173" t="s">
        <v>306</v>
      </c>
      <c r="H85" s="169" t="s">
        <v>136</v>
      </c>
      <c r="I85" s="169" t="s">
        <v>145</v>
      </c>
      <c r="J85" s="235" t="s">
        <v>700</v>
      </c>
      <c r="L85" s="6" t="str">
        <f t="shared" ca="1" si="1"/>
        <v/>
      </c>
    </row>
    <row r="86" spans="1:14" x14ac:dyDescent="0.35">
      <c r="A86" s="174" t="s">
        <v>371</v>
      </c>
      <c r="B86" s="200">
        <v>84</v>
      </c>
      <c r="C86" s="179">
        <v>2</v>
      </c>
      <c r="E86" s="6" t="s">
        <v>308</v>
      </c>
      <c r="F86" s="174" t="s">
        <v>307</v>
      </c>
      <c r="G86" s="174" t="s">
        <v>309</v>
      </c>
      <c r="H86" s="169" t="s">
        <v>310</v>
      </c>
      <c r="I86" s="169" t="s">
        <v>145</v>
      </c>
      <c r="J86" s="235" t="s">
        <v>698</v>
      </c>
      <c r="K86" s="243">
        <v>32957</v>
      </c>
      <c r="L86" s="6">
        <f t="shared" ca="1" si="1"/>
        <v>30</v>
      </c>
    </row>
    <row r="87" spans="1:14" x14ac:dyDescent="0.35">
      <c r="A87" s="174" t="s">
        <v>312</v>
      </c>
      <c r="B87" s="200">
        <v>85</v>
      </c>
      <c r="C87" s="179">
        <v>2</v>
      </c>
      <c r="E87" s="6">
        <v>56988865622</v>
      </c>
      <c r="F87" s="174" t="s">
        <v>311</v>
      </c>
      <c r="G87" s="174" t="s">
        <v>313</v>
      </c>
      <c r="H87" s="169" t="s">
        <v>301</v>
      </c>
      <c r="I87" s="169" t="s">
        <v>145</v>
      </c>
      <c r="J87" s="235" t="s">
        <v>700</v>
      </c>
      <c r="K87" s="169" t="s">
        <v>870</v>
      </c>
      <c r="L87" s="6" t="e">
        <f t="shared" ca="1" si="1"/>
        <v>#VALUE!</v>
      </c>
    </row>
    <row r="88" spans="1:14" x14ac:dyDescent="0.35">
      <c r="A88" s="174" t="s">
        <v>316</v>
      </c>
      <c r="B88" s="200">
        <v>86</v>
      </c>
      <c r="C88" s="179">
        <v>1</v>
      </c>
      <c r="E88" s="6">
        <v>56963366256</v>
      </c>
      <c r="F88" s="174" t="s">
        <v>315</v>
      </c>
      <c r="G88" s="174" t="s">
        <v>317</v>
      </c>
      <c r="H88" s="169" t="s">
        <v>318</v>
      </c>
      <c r="I88" s="169" t="s">
        <v>145</v>
      </c>
      <c r="J88" s="235" t="s">
        <v>698</v>
      </c>
      <c r="K88" s="243">
        <v>33562</v>
      </c>
      <c r="L88" s="6">
        <f t="shared" ca="1" si="1"/>
        <v>29</v>
      </c>
      <c r="N88" s="169" t="s">
        <v>893</v>
      </c>
    </row>
    <row r="89" spans="1:14" x14ac:dyDescent="0.35">
      <c r="A89" s="174" t="s">
        <v>320</v>
      </c>
      <c r="B89" s="200">
        <v>87</v>
      </c>
      <c r="C89" s="179">
        <v>2</v>
      </c>
      <c r="E89" s="6">
        <v>56994701493</v>
      </c>
      <c r="F89" s="174" t="s">
        <v>319</v>
      </c>
      <c r="G89" s="174" t="s">
        <v>321</v>
      </c>
      <c r="H89" s="169" t="s">
        <v>322</v>
      </c>
      <c r="I89" s="169" t="s">
        <v>145</v>
      </c>
      <c r="J89" s="235" t="s">
        <v>700</v>
      </c>
      <c r="L89" s="6" t="str">
        <f t="shared" ca="1" si="1"/>
        <v/>
      </c>
    </row>
    <row r="90" spans="1:14" x14ac:dyDescent="0.35">
      <c r="A90" s="175" t="s">
        <v>324</v>
      </c>
      <c r="B90" s="200">
        <v>88</v>
      </c>
      <c r="C90" s="179">
        <v>2</v>
      </c>
      <c r="E90" s="6" t="s">
        <v>325</v>
      </c>
      <c r="F90" s="175" t="s">
        <v>323</v>
      </c>
      <c r="G90" s="175" t="s">
        <v>326</v>
      </c>
      <c r="H90" s="169" t="s">
        <v>60</v>
      </c>
      <c r="I90" s="169" t="s">
        <v>145</v>
      </c>
      <c r="J90" s="235" t="s">
        <v>698</v>
      </c>
      <c r="K90" s="243">
        <v>26798</v>
      </c>
      <c r="L90" s="6">
        <f t="shared" ca="1" si="1"/>
        <v>47</v>
      </c>
    </row>
    <row r="91" spans="1:14" x14ac:dyDescent="0.35">
      <c r="A91" s="175" t="s">
        <v>328</v>
      </c>
      <c r="B91" s="200">
        <v>89</v>
      </c>
      <c r="C91" s="179">
        <v>4</v>
      </c>
      <c r="E91" s="6">
        <v>56994584425</v>
      </c>
      <c r="F91" s="175" t="s">
        <v>327</v>
      </c>
      <c r="G91" s="175" t="s">
        <v>329</v>
      </c>
      <c r="H91" s="169" t="s">
        <v>301</v>
      </c>
      <c r="I91" s="169" t="s">
        <v>145</v>
      </c>
      <c r="J91" s="235" t="s">
        <v>700</v>
      </c>
      <c r="L91" s="6" t="str">
        <f t="shared" ca="1" si="1"/>
        <v/>
      </c>
    </row>
    <row r="92" spans="1:14" x14ac:dyDescent="0.35">
      <c r="A92" s="175" t="s">
        <v>331</v>
      </c>
      <c r="B92" s="200">
        <v>90</v>
      </c>
      <c r="C92" s="179">
        <v>2</v>
      </c>
      <c r="E92" s="6">
        <v>56932291748</v>
      </c>
      <c r="F92" s="175" t="s">
        <v>330</v>
      </c>
      <c r="G92" s="175" t="s">
        <v>332</v>
      </c>
      <c r="H92" s="169" t="s">
        <v>874</v>
      </c>
      <c r="I92" s="169" t="s">
        <v>145</v>
      </c>
      <c r="J92" s="235" t="s">
        <v>698</v>
      </c>
      <c r="K92" s="243">
        <v>32664</v>
      </c>
      <c r="L92" s="6">
        <f t="shared" ca="1" si="1"/>
        <v>31</v>
      </c>
      <c r="M92" s="169" t="s">
        <v>896</v>
      </c>
    </row>
    <row r="93" spans="1:14" x14ac:dyDescent="0.35">
      <c r="A93" s="175" t="s">
        <v>334</v>
      </c>
      <c r="B93" s="200">
        <v>91</v>
      </c>
      <c r="C93" s="179">
        <v>1</v>
      </c>
      <c r="E93" s="6">
        <v>56998213775</v>
      </c>
      <c r="F93" s="175" t="s">
        <v>333</v>
      </c>
      <c r="G93" s="175" t="s">
        <v>335</v>
      </c>
      <c r="H93" s="169" t="s">
        <v>136</v>
      </c>
      <c r="I93" s="169" t="s">
        <v>145</v>
      </c>
      <c r="J93" s="235" t="s">
        <v>700</v>
      </c>
      <c r="L93" s="6" t="str">
        <f t="shared" ca="1" si="1"/>
        <v/>
      </c>
    </row>
    <row r="94" spans="1:14" x14ac:dyDescent="0.35">
      <c r="A94" s="175" t="s">
        <v>337</v>
      </c>
      <c r="B94" s="200">
        <v>92</v>
      </c>
      <c r="C94" s="179">
        <v>2</v>
      </c>
      <c r="E94" s="6">
        <v>56990948122</v>
      </c>
      <c r="F94" s="175" t="s">
        <v>336</v>
      </c>
      <c r="G94" s="175" t="s">
        <v>338</v>
      </c>
      <c r="H94" s="169" t="s">
        <v>339</v>
      </c>
      <c r="I94" s="169" t="s">
        <v>145</v>
      </c>
      <c r="J94" s="235" t="s">
        <v>700</v>
      </c>
      <c r="L94" s="6" t="str">
        <f t="shared" ca="1" si="1"/>
        <v/>
      </c>
    </row>
    <row r="95" spans="1:14" x14ac:dyDescent="0.35">
      <c r="A95" s="176" t="s">
        <v>341</v>
      </c>
      <c r="B95" s="200">
        <v>93</v>
      </c>
      <c r="C95" s="179">
        <v>5</v>
      </c>
      <c r="E95" s="6" t="s">
        <v>342</v>
      </c>
      <c r="F95" s="176" t="s">
        <v>340</v>
      </c>
      <c r="G95" s="176" t="s">
        <v>343</v>
      </c>
      <c r="H95" s="169" t="s">
        <v>871</v>
      </c>
      <c r="I95" s="169" t="s">
        <v>145</v>
      </c>
      <c r="J95" s="235" t="s">
        <v>698</v>
      </c>
      <c r="K95" s="243">
        <v>30915</v>
      </c>
      <c r="L95" s="6">
        <f t="shared" ca="1" si="1"/>
        <v>36</v>
      </c>
    </row>
    <row r="96" spans="1:14" x14ac:dyDescent="0.35">
      <c r="A96" s="177" t="s">
        <v>345</v>
      </c>
      <c r="B96" s="200">
        <v>94</v>
      </c>
      <c r="C96" s="179">
        <v>2</v>
      </c>
      <c r="E96" s="6" t="s">
        <v>347</v>
      </c>
      <c r="F96" s="177" t="s">
        <v>346</v>
      </c>
      <c r="G96" s="177" t="s">
        <v>348</v>
      </c>
      <c r="H96" s="169" t="s">
        <v>200</v>
      </c>
      <c r="I96" s="169" t="s">
        <v>145</v>
      </c>
      <c r="J96" s="235" t="s">
        <v>698</v>
      </c>
      <c r="L96" s="6" t="str">
        <f t="shared" ca="1" si="1"/>
        <v/>
      </c>
      <c r="M96" s="169" t="s">
        <v>822</v>
      </c>
    </row>
    <row r="97" spans="1:14" x14ac:dyDescent="0.35">
      <c r="A97" s="177" t="s">
        <v>350</v>
      </c>
      <c r="B97" s="200">
        <v>95</v>
      </c>
      <c r="C97" s="179">
        <v>4</v>
      </c>
      <c r="D97" s="200" t="s">
        <v>728</v>
      </c>
      <c r="E97" s="6">
        <v>56944404825</v>
      </c>
      <c r="F97" s="177" t="s">
        <v>349</v>
      </c>
      <c r="G97" s="177" t="s">
        <v>459</v>
      </c>
      <c r="H97" s="169" t="s">
        <v>260</v>
      </c>
      <c r="I97" s="169" t="s">
        <v>145</v>
      </c>
      <c r="J97" s="235" t="s">
        <v>698</v>
      </c>
      <c r="L97" s="6" t="str">
        <f t="shared" ca="1" si="1"/>
        <v/>
      </c>
      <c r="M97" s="169" t="s">
        <v>890</v>
      </c>
    </row>
    <row r="98" spans="1:14" x14ac:dyDescent="0.35">
      <c r="A98" s="177" t="s">
        <v>354</v>
      </c>
      <c r="B98" s="200">
        <v>96</v>
      </c>
      <c r="C98" s="169">
        <v>1</v>
      </c>
      <c r="E98" s="6">
        <v>56977521419</v>
      </c>
      <c r="F98" s="177" t="s">
        <v>353</v>
      </c>
      <c r="G98" s="177" t="s">
        <v>355</v>
      </c>
      <c r="H98" s="169" t="s">
        <v>356</v>
      </c>
      <c r="I98" s="169" t="s">
        <v>145</v>
      </c>
      <c r="J98" s="235" t="s">
        <v>698</v>
      </c>
      <c r="K98" s="243">
        <v>36683</v>
      </c>
      <c r="L98" s="6">
        <f t="shared" ca="1" si="1"/>
        <v>20</v>
      </c>
      <c r="M98" s="169" t="s">
        <v>892</v>
      </c>
    </row>
    <row r="99" spans="1:14" x14ac:dyDescent="0.35">
      <c r="A99" s="177" t="s">
        <v>358</v>
      </c>
      <c r="B99" s="200">
        <v>97</v>
      </c>
      <c r="C99" s="169">
        <v>5</v>
      </c>
      <c r="E99" s="6" t="s">
        <v>359</v>
      </c>
      <c r="F99" s="177" t="s">
        <v>361</v>
      </c>
      <c r="G99" s="177" t="s">
        <v>360</v>
      </c>
      <c r="H99" s="177" t="s">
        <v>362</v>
      </c>
      <c r="I99" s="169" t="s">
        <v>145</v>
      </c>
      <c r="J99" s="235" t="s">
        <v>698</v>
      </c>
      <c r="L99" s="6" t="str">
        <f t="shared" ca="1" si="1"/>
        <v/>
      </c>
      <c r="N99" s="169" t="s">
        <v>827</v>
      </c>
    </row>
    <row r="100" spans="1:14" x14ac:dyDescent="0.35">
      <c r="A100" s="178" t="s">
        <v>364</v>
      </c>
      <c r="B100" s="200">
        <v>98</v>
      </c>
      <c r="C100" s="169">
        <v>5</v>
      </c>
      <c r="E100" s="6">
        <v>56942768200</v>
      </c>
      <c r="F100" s="178" t="s">
        <v>363</v>
      </c>
      <c r="G100" s="178" t="s">
        <v>365</v>
      </c>
      <c r="H100" s="169" t="s">
        <v>366</v>
      </c>
      <c r="I100" s="169" t="s">
        <v>711</v>
      </c>
      <c r="J100" s="235" t="s">
        <v>700</v>
      </c>
      <c r="L100" s="6" t="str">
        <f t="shared" ca="1" si="1"/>
        <v/>
      </c>
    </row>
    <row r="101" spans="1:14" x14ac:dyDescent="0.35">
      <c r="A101" s="178" t="s">
        <v>368</v>
      </c>
      <c r="B101" s="200">
        <v>99</v>
      </c>
      <c r="C101" s="169">
        <v>2</v>
      </c>
      <c r="D101" s="200" t="s">
        <v>731</v>
      </c>
      <c r="E101" s="6">
        <v>56933859492</v>
      </c>
      <c r="F101" s="178" t="s">
        <v>367</v>
      </c>
      <c r="G101" s="178" t="s">
        <v>369</v>
      </c>
      <c r="H101" s="169" t="s">
        <v>370</v>
      </c>
      <c r="I101" s="169" t="s">
        <v>145</v>
      </c>
      <c r="J101" s="235" t="s">
        <v>700</v>
      </c>
      <c r="K101" s="243">
        <v>34422</v>
      </c>
      <c r="L101" s="6">
        <f t="shared" ca="1" si="1"/>
        <v>26</v>
      </c>
    </row>
    <row r="102" spans="1:14" x14ac:dyDescent="0.35">
      <c r="A102" s="180" t="s">
        <v>373</v>
      </c>
      <c r="B102" s="200">
        <v>100</v>
      </c>
      <c r="C102" s="169">
        <v>2</v>
      </c>
      <c r="D102" s="200" t="s">
        <v>731</v>
      </c>
      <c r="E102" s="6">
        <v>56981847574</v>
      </c>
      <c r="F102" s="180" t="s">
        <v>372</v>
      </c>
      <c r="G102" s="180" t="s">
        <v>374</v>
      </c>
      <c r="H102" s="169" t="s">
        <v>375</v>
      </c>
      <c r="I102" s="169" t="s">
        <v>145</v>
      </c>
      <c r="J102" s="235" t="s">
        <v>698</v>
      </c>
      <c r="L102" s="6" t="str">
        <f t="shared" ca="1" si="1"/>
        <v/>
      </c>
    </row>
    <row r="103" spans="1:14" x14ac:dyDescent="0.35">
      <c r="A103" s="181" t="s">
        <v>378</v>
      </c>
      <c r="B103" s="200">
        <v>101</v>
      </c>
      <c r="C103" s="169" t="s">
        <v>381</v>
      </c>
      <c r="E103" s="6">
        <v>61450124099</v>
      </c>
      <c r="F103" s="181" t="s">
        <v>377</v>
      </c>
      <c r="G103" s="181" t="s">
        <v>379</v>
      </c>
      <c r="H103" s="169" t="s">
        <v>380</v>
      </c>
      <c r="I103" s="169" t="s">
        <v>713</v>
      </c>
      <c r="J103" s="235" t="s">
        <v>700</v>
      </c>
      <c r="L103" s="6" t="str">
        <f t="shared" ca="1" si="1"/>
        <v/>
      </c>
    </row>
    <row r="104" spans="1:14" x14ac:dyDescent="0.35">
      <c r="A104" s="182" t="s">
        <v>383</v>
      </c>
      <c r="B104" s="200">
        <v>102</v>
      </c>
      <c r="C104" s="169">
        <v>1</v>
      </c>
      <c r="E104" s="6">
        <v>56988469428</v>
      </c>
      <c r="F104" s="182" t="s">
        <v>382</v>
      </c>
      <c r="G104" s="182" t="s">
        <v>384</v>
      </c>
      <c r="H104" s="169" t="s">
        <v>136</v>
      </c>
      <c r="I104" s="169" t="s">
        <v>145</v>
      </c>
      <c r="J104" s="235" t="s">
        <v>700</v>
      </c>
      <c r="L104" s="6" t="str">
        <f t="shared" ca="1" si="1"/>
        <v/>
      </c>
    </row>
    <row r="105" spans="1:14" x14ac:dyDescent="0.35">
      <c r="A105" s="182" t="s">
        <v>386</v>
      </c>
      <c r="B105" s="200">
        <v>103</v>
      </c>
      <c r="C105" s="169">
        <v>5</v>
      </c>
      <c r="E105" s="6">
        <v>56954164963</v>
      </c>
      <c r="F105" s="182" t="s">
        <v>385</v>
      </c>
      <c r="G105" s="182" t="s">
        <v>387</v>
      </c>
      <c r="H105" s="169" t="s">
        <v>375</v>
      </c>
      <c r="I105" s="169" t="s">
        <v>145</v>
      </c>
      <c r="J105" s="235" t="s">
        <v>700</v>
      </c>
      <c r="L105" s="6" t="str">
        <f t="shared" ca="1" si="1"/>
        <v/>
      </c>
      <c r="M105" s="169" t="s">
        <v>824</v>
      </c>
      <c r="N105" s="169" t="s">
        <v>823</v>
      </c>
    </row>
    <row r="106" spans="1:14" x14ac:dyDescent="0.35">
      <c r="A106" s="183" t="s">
        <v>390</v>
      </c>
      <c r="B106" s="200">
        <v>104</v>
      </c>
      <c r="C106" s="169">
        <v>2</v>
      </c>
      <c r="E106" s="6">
        <v>56973993795</v>
      </c>
      <c r="F106" s="183" t="s">
        <v>389</v>
      </c>
      <c r="G106" s="183" t="s">
        <v>388</v>
      </c>
      <c r="H106" s="169" t="s">
        <v>831</v>
      </c>
      <c r="I106" s="169" t="s">
        <v>145</v>
      </c>
      <c r="J106" s="235" t="s">
        <v>700</v>
      </c>
      <c r="K106" s="243">
        <v>29969</v>
      </c>
      <c r="L106" s="6">
        <f t="shared" ca="1" si="1"/>
        <v>39</v>
      </c>
    </row>
    <row r="107" spans="1:14" x14ac:dyDescent="0.35">
      <c r="A107" s="183" t="s">
        <v>392</v>
      </c>
      <c r="B107" s="200">
        <v>105</v>
      </c>
      <c r="C107" s="169">
        <v>2</v>
      </c>
      <c r="E107" s="6">
        <v>56955226387</v>
      </c>
      <c r="F107" s="183" t="s">
        <v>391</v>
      </c>
      <c r="G107" s="183" t="s">
        <v>393</v>
      </c>
      <c r="H107" s="169" t="s">
        <v>851</v>
      </c>
      <c r="I107" s="169" t="s">
        <v>713</v>
      </c>
      <c r="J107" s="235" t="s">
        <v>700</v>
      </c>
      <c r="K107" s="243">
        <v>32422</v>
      </c>
      <c r="L107" s="6">
        <f t="shared" ca="1" si="1"/>
        <v>32</v>
      </c>
    </row>
    <row r="108" spans="1:14" x14ac:dyDescent="0.35">
      <c r="A108" s="184" t="s">
        <v>395</v>
      </c>
      <c r="B108" s="200">
        <v>106</v>
      </c>
      <c r="C108" s="169">
        <v>1</v>
      </c>
      <c r="E108" s="6">
        <v>56989764291</v>
      </c>
      <c r="F108" s="184" t="s">
        <v>394</v>
      </c>
      <c r="G108" s="184" t="s">
        <v>396</v>
      </c>
      <c r="H108" s="169" t="s">
        <v>287</v>
      </c>
      <c r="I108" s="169" t="s">
        <v>145</v>
      </c>
      <c r="J108" s="235" t="s">
        <v>698</v>
      </c>
      <c r="L108" s="6" t="str">
        <f t="shared" ca="1" si="1"/>
        <v/>
      </c>
      <c r="N108" s="169" t="s">
        <v>895</v>
      </c>
    </row>
    <row r="109" spans="1:14" x14ac:dyDescent="0.35">
      <c r="A109" s="185" t="s">
        <v>398</v>
      </c>
      <c r="B109" s="200">
        <v>107</v>
      </c>
      <c r="C109" s="169">
        <v>4</v>
      </c>
      <c r="E109" s="6" t="s">
        <v>400</v>
      </c>
      <c r="F109" s="185" t="s">
        <v>397</v>
      </c>
      <c r="G109" s="185" t="s">
        <v>399</v>
      </c>
      <c r="H109" s="169" t="s">
        <v>872</v>
      </c>
      <c r="I109" s="169" t="s">
        <v>145</v>
      </c>
      <c r="J109" s="235" t="s">
        <v>698</v>
      </c>
      <c r="K109" s="243">
        <v>28590</v>
      </c>
      <c r="L109" s="6">
        <f t="shared" ca="1" si="1"/>
        <v>42</v>
      </c>
      <c r="N109" s="169" t="s">
        <v>891</v>
      </c>
    </row>
    <row r="110" spans="1:14" x14ac:dyDescent="0.35">
      <c r="A110" s="186" t="s">
        <v>403</v>
      </c>
      <c r="B110" s="200">
        <v>108</v>
      </c>
      <c r="C110" s="169">
        <v>2</v>
      </c>
      <c r="E110" s="6">
        <v>56978957063</v>
      </c>
      <c r="F110" s="186" t="s">
        <v>402</v>
      </c>
      <c r="G110" s="186" t="s">
        <v>404</v>
      </c>
      <c r="H110" s="169" t="s">
        <v>405</v>
      </c>
      <c r="I110" s="169" t="s">
        <v>145</v>
      </c>
      <c r="J110" s="235" t="s">
        <v>698</v>
      </c>
      <c r="K110" s="243">
        <v>32280</v>
      </c>
      <c r="L110" s="6">
        <f t="shared" ca="1" si="1"/>
        <v>32</v>
      </c>
      <c r="M110" s="169" t="s">
        <v>825</v>
      </c>
    </row>
    <row r="111" spans="1:14" x14ac:dyDescent="0.35">
      <c r="A111" s="186" t="s">
        <v>407</v>
      </c>
      <c r="B111" s="200">
        <v>109</v>
      </c>
      <c r="C111" s="169">
        <v>5</v>
      </c>
      <c r="E111" s="6">
        <v>95983511</v>
      </c>
      <c r="F111" s="186" t="s">
        <v>406</v>
      </c>
      <c r="G111" s="169" t="s">
        <v>466</v>
      </c>
      <c r="H111" s="169" t="s">
        <v>408</v>
      </c>
      <c r="I111" s="169" t="s">
        <v>145</v>
      </c>
      <c r="J111" s="235" t="s">
        <v>698</v>
      </c>
      <c r="L111" s="6" t="str">
        <f t="shared" ca="1" si="1"/>
        <v/>
      </c>
    </row>
    <row r="112" spans="1:14" x14ac:dyDescent="0.35">
      <c r="A112" s="186" t="s">
        <v>410</v>
      </c>
      <c r="B112" s="200">
        <v>110</v>
      </c>
      <c r="C112" s="169">
        <v>1</v>
      </c>
      <c r="E112" s="6">
        <v>56999464483</v>
      </c>
      <c r="F112" s="186" t="s">
        <v>409</v>
      </c>
      <c r="G112" s="186" t="s">
        <v>411</v>
      </c>
      <c r="H112" s="169" t="s">
        <v>881</v>
      </c>
      <c r="I112" s="169" t="s">
        <v>711</v>
      </c>
      <c r="J112" s="235" t="s">
        <v>698</v>
      </c>
      <c r="K112" s="244">
        <v>44561</v>
      </c>
      <c r="L112" s="6">
        <f t="shared" ca="1" si="1"/>
        <v>0</v>
      </c>
    </row>
    <row r="113" spans="1:13" x14ac:dyDescent="0.35">
      <c r="A113" s="186" t="s">
        <v>413</v>
      </c>
      <c r="B113" s="200">
        <v>111</v>
      </c>
      <c r="C113" s="169">
        <v>2</v>
      </c>
      <c r="E113" s="6">
        <v>56946164618</v>
      </c>
      <c r="F113" s="186" t="s">
        <v>412</v>
      </c>
      <c r="H113" s="169" t="s">
        <v>136</v>
      </c>
      <c r="I113" s="169" t="s">
        <v>145</v>
      </c>
      <c r="J113" s="235" t="s">
        <v>700</v>
      </c>
      <c r="L113" s="6" t="str">
        <f t="shared" ca="1" si="1"/>
        <v/>
      </c>
    </row>
    <row r="114" spans="1:13" x14ac:dyDescent="0.35">
      <c r="A114" s="187" t="s">
        <v>415</v>
      </c>
      <c r="B114" s="200">
        <v>112</v>
      </c>
      <c r="C114" s="169">
        <v>2</v>
      </c>
      <c r="E114" s="6">
        <v>56977573556</v>
      </c>
      <c r="F114" s="187" t="s">
        <v>414</v>
      </c>
      <c r="G114" s="169" t="s">
        <v>416</v>
      </c>
      <c r="H114" s="169" t="s">
        <v>136</v>
      </c>
      <c r="I114" s="169" t="s">
        <v>145</v>
      </c>
      <c r="J114" s="235" t="s">
        <v>700</v>
      </c>
      <c r="L114" s="6" t="str">
        <f t="shared" ca="1" si="1"/>
        <v/>
      </c>
    </row>
    <row r="115" spans="1:13" x14ac:dyDescent="0.35">
      <c r="A115" s="187" t="s">
        <v>418</v>
      </c>
      <c r="B115" s="200">
        <v>113</v>
      </c>
      <c r="C115" s="169">
        <v>4</v>
      </c>
      <c r="E115" s="6">
        <v>56978634552</v>
      </c>
      <c r="F115" s="187" t="s">
        <v>417</v>
      </c>
      <c r="G115" s="187" t="s">
        <v>419</v>
      </c>
      <c r="H115" s="169" t="s">
        <v>873</v>
      </c>
      <c r="I115" s="169" t="s">
        <v>145</v>
      </c>
      <c r="J115" s="235" t="s">
        <v>700</v>
      </c>
      <c r="K115" s="243">
        <v>34941</v>
      </c>
      <c r="L115" s="6">
        <f t="shared" ca="1" si="1"/>
        <v>25</v>
      </c>
    </row>
    <row r="116" spans="1:13" x14ac:dyDescent="0.35">
      <c r="A116" s="187" t="s">
        <v>421</v>
      </c>
      <c r="B116" s="200">
        <v>114</v>
      </c>
      <c r="C116" s="169">
        <v>5</v>
      </c>
      <c r="E116" s="6">
        <v>56957457909</v>
      </c>
      <c r="F116" s="187" t="s">
        <v>420</v>
      </c>
      <c r="G116" s="187" t="s">
        <v>422</v>
      </c>
      <c r="H116" s="169" t="s">
        <v>423</v>
      </c>
      <c r="I116" s="169" t="s">
        <v>711</v>
      </c>
      <c r="J116" s="235" t="s">
        <v>700</v>
      </c>
      <c r="L116" s="6" t="str">
        <f t="shared" ca="1" si="1"/>
        <v/>
      </c>
    </row>
    <row r="117" spans="1:13" x14ac:dyDescent="0.35">
      <c r="A117" s="188" t="s">
        <v>425</v>
      </c>
      <c r="B117" s="200">
        <v>115</v>
      </c>
      <c r="C117" s="169">
        <v>3</v>
      </c>
      <c r="E117" s="6" t="s">
        <v>426</v>
      </c>
      <c r="F117" s="188" t="s">
        <v>424</v>
      </c>
      <c r="G117" s="188" t="s">
        <v>427</v>
      </c>
      <c r="H117" s="169" t="s">
        <v>60</v>
      </c>
      <c r="I117" s="169" t="s">
        <v>145</v>
      </c>
      <c r="J117" s="235" t="s">
        <v>700</v>
      </c>
      <c r="L117" s="6" t="str">
        <f t="shared" ca="1" si="1"/>
        <v/>
      </c>
    </row>
    <row r="118" spans="1:13" x14ac:dyDescent="0.35">
      <c r="A118" s="188" t="s">
        <v>429</v>
      </c>
      <c r="B118" s="200">
        <v>116</v>
      </c>
      <c r="C118" s="169">
        <v>5</v>
      </c>
      <c r="E118" s="6">
        <v>56935905485</v>
      </c>
      <c r="F118" s="188" t="s">
        <v>428</v>
      </c>
      <c r="G118" s="188" t="s">
        <v>430</v>
      </c>
      <c r="H118" s="169" t="s">
        <v>431</v>
      </c>
      <c r="I118" s="169" t="s">
        <v>145</v>
      </c>
      <c r="J118" s="235" t="s">
        <v>700</v>
      </c>
      <c r="L118" s="6" t="str">
        <f t="shared" ca="1" si="1"/>
        <v/>
      </c>
      <c r="M118" s="169" t="s">
        <v>826</v>
      </c>
    </row>
    <row r="119" spans="1:13" x14ac:dyDescent="0.35">
      <c r="A119" s="189" t="s">
        <v>433</v>
      </c>
      <c r="B119" s="200">
        <v>118</v>
      </c>
      <c r="C119" s="169">
        <v>4</v>
      </c>
      <c r="E119" s="6">
        <v>56977510868</v>
      </c>
      <c r="F119" s="189" t="s">
        <v>432</v>
      </c>
      <c r="G119" s="189" t="s">
        <v>434</v>
      </c>
      <c r="H119" s="169" t="s">
        <v>136</v>
      </c>
      <c r="I119" s="169" t="s">
        <v>711</v>
      </c>
      <c r="J119" s="235" t="s">
        <v>698</v>
      </c>
      <c r="L119" s="6" t="str">
        <f t="shared" ca="1" si="1"/>
        <v/>
      </c>
    </row>
    <row r="120" spans="1:13" x14ac:dyDescent="0.35">
      <c r="A120" s="190" t="s">
        <v>441</v>
      </c>
      <c r="B120" s="200">
        <v>119</v>
      </c>
      <c r="C120" s="169" t="s">
        <v>728</v>
      </c>
      <c r="E120" s="6">
        <v>56981564137</v>
      </c>
      <c r="F120" s="190" t="s">
        <v>440</v>
      </c>
      <c r="G120" s="190" t="s">
        <v>442</v>
      </c>
      <c r="H120" s="190" t="s">
        <v>443</v>
      </c>
      <c r="I120" s="169" t="s">
        <v>145</v>
      </c>
      <c r="J120" s="235" t="s">
        <v>700</v>
      </c>
      <c r="L120" s="6" t="str">
        <f t="shared" ca="1" si="1"/>
        <v/>
      </c>
    </row>
    <row r="121" spans="1:13" x14ac:dyDescent="0.35">
      <c r="A121" s="191" t="s">
        <v>447</v>
      </c>
      <c r="B121" s="200">
        <v>120</v>
      </c>
      <c r="C121" s="169" t="s">
        <v>729</v>
      </c>
      <c r="E121" s="6" t="s">
        <v>448</v>
      </c>
      <c r="F121" s="191" t="s">
        <v>446</v>
      </c>
      <c r="G121" s="191" t="s">
        <v>449</v>
      </c>
      <c r="H121" s="169" t="s">
        <v>375</v>
      </c>
      <c r="I121" s="169" t="s">
        <v>145</v>
      </c>
      <c r="J121" s="235" t="s">
        <v>700</v>
      </c>
      <c r="L121" s="6" t="str">
        <f t="shared" ca="1" si="1"/>
        <v/>
      </c>
    </row>
    <row r="122" spans="1:13" x14ac:dyDescent="0.35">
      <c r="A122" s="191" t="s">
        <v>451</v>
      </c>
      <c r="B122" s="200">
        <v>121</v>
      </c>
      <c r="C122" s="169" t="s">
        <v>728</v>
      </c>
      <c r="E122" s="6">
        <v>56979513963</v>
      </c>
      <c r="F122" s="191" t="s">
        <v>450</v>
      </c>
      <c r="G122" s="191" t="s">
        <v>452</v>
      </c>
      <c r="H122" s="169" t="s">
        <v>453</v>
      </c>
      <c r="I122" s="169" t="s">
        <v>711</v>
      </c>
      <c r="J122" s="235" t="s">
        <v>700</v>
      </c>
      <c r="L122" s="6" t="str">
        <f t="shared" ca="1" si="1"/>
        <v/>
      </c>
    </row>
    <row r="123" spans="1:13" x14ac:dyDescent="0.35">
      <c r="A123" s="192" t="s">
        <v>456</v>
      </c>
      <c r="B123" s="200">
        <v>122</v>
      </c>
      <c r="C123" s="169" t="s">
        <v>728</v>
      </c>
      <c r="E123" s="6">
        <v>56984942267</v>
      </c>
      <c r="F123" s="192" t="s">
        <v>455</v>
      </c>
      <c r="G123" s="192" t="s">
        <v>457</v>
      </c>
      <c r="H123" s="169" t="s">
        <v>875</v>
      </c>
      <c r="I123" s="169" t="s">
        <v>145</v>
      </c>
      <c r="J123" s="235" t="s">
        <v>698</v>
      </c>
      <c r="K123" s="243">
        <v>29796</v>
      </c>
      <c r="L123" s="6">
        <f t="shared" ca="1" si="1"/>
        <v>39</v>
      </c>
    </row>
    <row r="124" spans="1:13" x14ac:dyDescent="0.35">
      <c r="A124" s="192" t="s">
        <v>461</v>
      </c>
      <c r="B124" s="200">
        <v>123</v>
      </c>
      <c r="C124" s="169" t="s">
        <v>463</v>
      </c>
      <c r="E124" s="6">
        <v>56987451478</v>
      </c>
      <c r="F124" s="192" t="s">
        <v>460</v>
      </c>
      <c r="G124" s="192" t="s">
        <v>462</v>
      </c>
      <c r="H124" s="169" t="s">
        <v>851</v>
      </c>
      <c r="I124" s="169" t="s">
        <v>145</v>
      </c>
      <c r="J124" s="235" t="s">
        <v>700</v>
      </c>
      <c r="K124" s="243">
        <v>30391</v>
      </c>
      <c r="L124" s="6">
        <f t="shared" ca="1" si="1"/>
        <v>37</v>
      </c>
    </row>
    <row r="125" spans="1:13" x14ac:dyDescent="0.35">
      <c r="A125" s="193" t="s">
        <v>468</v>
      </c>
      <c r="B125" s="200">
        <v>124</v>
      </c>
      <c r="C125" s="169" t="s">
        <v>728</v>
      </c>
      <c r="E125" s="6">
        <v>56964309341</v>
      </c>
      <c r="F125" s="193" t="s">
        <v>467</v>
      </c>
      <c r="G125" s="193" t="s">
        <v>469</v>
      </c>
      <c r="H125" s="169" t="s">
        <v>878</v>
      </c>
      <c r="I125" s="169" t="s">
        <v>145</v>
      </c>
      <c r="J125" s="235" t="s">
        <v>698</v>
      </c>
      <c r="K125" s="243">
        <v>35273</v>
      </c>
      <c r="L125" s="6">
        <f t="shared" ca="1" si="1"/>
        <v>24</v>
      </c>
      <c r="M125" s="169" t="s">
        <v>802</v>
      </c>
    </row>
    <row r="126" spans="1:13" x14ac:dyDescent="0.35">
      <c r="A126" s="193" t="s">
        <v>473</v>
      </c>
      <c r="B126" s="200">
        <v>125</v>
      </c>
      <c r="C126" s="169" t="s">
        <v>732</v>
      </c>
      <c r="E126" s="6" t="s">
        <v>471</v>
      </c>
      <c r="F126" s="193" t="s">
        <v>470</v>
      </c>
      <c r="G126" s="193" t="s">
        <v>472</v>
      </c>
      <c r="H126" s="169" t="s">
        <v>375</v>
      </c>
      <c r="I126" s="169" t="s">
        <v>145</v>
      </c>
      <c r="J126" s="235" t="s">
        <v>700</v>
      </c>
      <c r="L126" s="6" t="str">
        <f t="shared" ca="1" si="1"/>
        <v/>
      </c>
    </row>
    <row r="127" spans="1:13" x14ac:dyDescent="0.35">
      <c r="A127" s="193" t="s">
        <v>475</v>
      </c>
      <c r="B127" s="200">
        <v>126</v>
      </c>
      <c r="C127" s="169" t="s">
        <v>728</v>
      </c>
      <c r="E127" s="6">
        <v>56936733725</v>
      </c>
      <c r="F127" s="193" t="s">
        <v>474</v>
      </c>
      <c r="G127" s="193"/>
      <c r="H127" s="193" t="s">
        <v>476</v>
      </c>
      <c r="I127" s="169" t="s">
        <v>145</v>
      </c>
      <c r="J127" s="235" t="s">
        <v>700</v>
      </c>
      <c r="L127" s="6" t="str">
        <f t="shared" ca="1" si="1"/>
        <v/>
      </c>
    </row>
    <row r="128" spans="1:13" x14ac:dyDescent="0.35">
      <c r="A128" s="193" t="s">
        <v>877</v>
      </c>
      <c r="B128" s="200">
        <v>127</v>
      </c>
      <c r="C128" s="169" t="s">
        <v>728</v>
      </c>
      <c r="E128" s="6">
        <v>976467451</v>
      </c>
      <c r="F128" s="193" t="s">
        <v>477</v>
      </c>
      <c r="G128" s="193" t="s">
        <v>479</v>
      </c>
      <c r="H128" s="169" t="s">
        <v>480</v>
      </c>
      <c r="I128" s="169" t="s">
        <v>145</v>
      </c>
      <c r="J128" s="235" t="s">
        <v>698</v>
      </c>
      <c r="K128" s="243">
        <v>32904</v>
      </c>
      <c r="L128" s="6">
        <f t="shared" ca="1" si="1"/>
        <v>31</v>
      </c>
    </row>
    <row r="129" spans="1:13" x14ac:dyDescent="0.35">
      <c r="A129" s="194" t="s">
        <v>483</v>
      </c>
      <c r="B129" s="200">
        <v>128</v>
      </c>
      <c r="C129" s="169" t="s">
        <v>463</v>
      </c>
      <c r="E129" s="6" t="s">
        <v>484</v>
      </c>
      <c r="F129" s="194" t="s">
        <v>482</v>
      </c>
      <c r="G129" s="194" t="s">
        <v>485</v>
      </c>
      <c r="H129" s="169" t="s">
        <v>60</v>
      </c>
      <c r="I129" s="169" t="s">
        <v>145</v>
      </c>
      <c r="J129" s="235" t="s">
        <v>700</v>
      </c>
      <c r="L129" s="6" t="str">
        <f t="shared" ca="1" si="1"/>
        <v/>
      </c>
    </row>
    <row r="130" spans="1:13" x14ac:dyDescent="0.35">
      <c r="A130" s="195" t="s">
        <v>490</v>
      </c>
      <c r="B130" s="200">
        <v>129</v>
      </c>
      <c r="C130" s="169" t="s">
        <v>728</v>
      </c>
      <c r="E130" s="6">
        <v>56945569858</v>
      </c>
      <c r="F130" s="195" t="s">
        <v>489</v>
      </c>
      <c r="G130" s="195" t="s">
        <v>491</v>
      </c>
      <c r="H130" s="169" t="s">
        <v>880</v>
      </c>
      <c r="I130" s="169" t="s">
        <v>145</v>
      </c>
      <c r="J130" s="235" t="s">
        <v>698</v>
      </c>
      <c r="K130" s="243">
        <v>34141</v>
      </c>
      <c r="L130" s="6">
        <f t="shared" ca="1" si="1"/>
        <v>27</v>
      </c>
    </row>
    <row r="131" spans="1:13" x14ac:dyDescent="0.35">
      <c r="A131" s="195" t="s">
        <v>494</v>
      </c>
      <c r="B131" s="200">
        <v>130</v>
      </c>
      <c r="C131" s="169" t="s">
        <v>728</v>
      </c>
      <c r="E131" s="6">
        <v>56982736841</v>
      </c>
      <c r="F131" s="195" t="s">
        <v>493</v>
      </c>
      <c r="G131" s="195" t="s">
        <v>495</v>
      </c>
      <c r="H131" s="169" t="s">
        <v>496</v>
      </c>
      <c r="I131" s="169" t="s">
        <v>711</v>
      </c>
      <c r="J131" s="235" t="s">
        <v>700</v>
      </c>
      <c r="L131" s="6" t="str">
        <f t="shared" ca="1" si="1"/>
        <v/>
      </c>
    </row>
    <row r="132" spans="1:13" x14ac:dyDescent="0.35">
      <c r="A132" s="196" t="s">
        <v>499</v>
      </c>
      <c r="B132" s="200">
        <v>131</v>
      </c>
      <c r="C132" s="169" t="s">
        <v>731</v>
      </c>
      <c r="D132" s="200" t="s">
        <v>731</v>
      </c>
      <c r="E132" s="6">
        <v>56933526209</v>
      </c>
      <c r="F132" s="196" t="s">
        <v>498</v>
      </c>
      <c r="G132" s="196" t="s">
        <v>500</v>
      </c>
      <c r="H132" s="169" t="s">
        <v>375</v>
      </c>
      <c r="I132" s="169" t="s">
        <v>145</v>
      </c>
      <c r="J132" s="235" t="s">
        <v>698</v>
      </c>
      <c r="L132" s="6" t="str">
        <f t="shared" ref="L132:L195" ca="1" si="2">IF(K132="","",TRUNC(YEARFRAC(K132,TODAY(),1),0))</f>
        <v/>
      </c>
    </row>
    <row r="133" spans="1:13" x14ac:dyDescent="0.35">
      <c r="A133" s="196" t="s">
        <v>504</v>
      </c>
      <c r="B133" s="200">
        <v>132</v>
      </c>
      <c r="C133" s="169" t="s">
        <v>728</v>
      </c>
      <c r="E133" s="6">
        <v>56991554393</v>
      </c>
      <c r="F133" s="196" t="s">
        <v>503</v>
      </c>
      <c r="G133" s="196" t="s">
        <v>505</v>
      </c>
      <c r="H133" s="169" t="s">
        <v>506</v>
      </c>
      <c r="I133" s="169" t="s">
        <v>145</v>
      </c>
      <c r="J133" s="235" t="s">
        <v>700</v>
      </c>
      <c r="L133" s="6" t="str">
        <f t="shared" ca="1" si="2"/>
        <v/>
      </c>
    </row>
    <row r="134" spans="1:13" x14ac:dyDescent="0.35">
      <c r="A134" s="197" t="s">
        <v>508</v>
      </c>
      <c r="B134" s="200">
        <v>133</v>
      </c>
      <c r="C134" s="169" t="s">
        <v>728</v>
      </c>
      <c r="E134" s="6">
        <v>56987657098</v>
      </c>
      <c r="F134" s="197" t="s">
        <v>507</v>
      </c>
      <c r="G134" s="197" t="s">
        <v>509</v>
      </c>
      <c r="H134" s="197" t="s">
        <v>510</v>
      </c>
      <c r="I134" s="169" t="s">
        <v>145</v>
      </c>
      <c r="J134" s="235" t="s">
        <v>698</v>
      </c>
      <c r="K134" s="243">
        <v>35091</v>
      </c>
      <c r="L134" s="6">
        <f t="shared" ca="1" si="2"/>
        <v>25</v>
      </c>
    </row>
    <row r="135" spans="1:13" x14ac:dyDescent="0.35">
      <c r="A135" s="197" t="s">
        <v>512</v>
      </c>
      <c r="B135" s="200">
        <v>134</v>
      </c>
      <c r="C135" s="169" t="s">
        <v>728</v>
      </c>
      <c r="E135" s="6">
        <v>56989540851</v>
      </c>
      <c r="F135" s="197" t="s">
        <v>511</v>
      </c>
      <c r="H135" s="169" t="s">
        <v>375</v>
      </c>
      <c r="I135" s="169" t="s">
        <v>145</v>
      </c>
      <c r="J135" s="235" t="s">
        <v>700</v>
      </c>
      <c r="L135" s="6" t="str">
        <f t="shared" ca="1" si="2"/>
        <v/>
      </c>
    </row>
    <row r="136" spans="1:13" x14ac:dyDescent="0.35">
      <c r="A136" s="198" t="s">
        <v>514</v>
      </c>
      <c r="B136" s="200">
        <v>135</v>
      </c>
      <c r="C136" s="169" t="s">
        <v>728</v>
      </c>
      <c r="E136" s="6">
        <v>56971814031</v>
      </c>
      <c r="F136" s="198" t="s">
        <v>513</v>
      </c>
      <c r="G136" s="198" t="s">
        <v>515</v>
      </c>
      <c r="H136" s="169" t="s">
        <v>876</v>
      </c>
      <c r="I136" s="169" t="s">
        <v>145</v>
      </c>
      <c r="J136" s="235" t="s">
        <v>698</v>
      </c>
      <c r="K136" s="243">
        <v>31529</v>
      </c>
      <c r="L136" s="6">
        <f t="shared" ca="1" si="2"/>
        <v>34</v>
      </c>
    </row>
    <row r="137" spans="1:13" x14ac:dyDescent="0.35">
      <c r="A137" s="198" t="s">
        <v>517</v>
      </c>
      <c r="B137" s="200">
        <v>136</v>
      </c>
      <c r="C137" s="169" t="s">
        <v>728</v>
      </c>
      <c r="E137" s="6">
        <v>56930667029</v>
      </c>
      <c r="F137" s="198" t="s">
        <v>516</v>
      </c>
      <c r="G137" s="198" t="s">
        <v>518</v>
      </c>
      <c r="H137" s="169" t="s">
        <v>375</v>
      </c>
      <c r="I137" s="169" t="s">
        <v>145</v>
      </c>
      <c r="J137" s="235" t="s">
        <v>700</v>
      </c>
      <c r="L137" s="6" t="str">
        <f t="shared" ca="1" si="2"/>
        <v/>
      </c>
    </row>
    <row r="138" spans="1:13" x14ac:dyDescent="0.35">
      <c r="A138" s="199" t="s">
        <v>521</v>
      </c>
      <c r="B138" s="200">
        <v>137</v>
      </c>
      <c r="C138" s="169" t="s">
        <v>731</v>
      </c>
      <c r="E138" s="6">
        <v>56985015931</v>
      </c>
      <c r="F138" s="199" t="s">
        <v>520</v>
      </c>
      <c r="H138" s="169" t="s">
        <v>375</v>
      </c>
      <c r="I138" s="169" t="s">
        <v>145</v>
      </c>
      <c r="J138" s="235" t="s">
        <v>700</v>
      </c>
      <c r="L138" s="6" t="str">
        <f t="shared" ca="1" si="2"/>
        <v/>
      </c>
    </row>
    <row r="139" spans="1:13" x14ac:dyDescent="0.35">
      <c r="A139" s="200" t="s">
        <v>523</v>
      </c>
      <c r="B139" s="200">
        <v>138</v>
      </c>
      <c r="C139" s="169" t="s">
        <v>731</v>
      </c>
      <c r="E139" s="6">
        <v>56956951678</v>
      </c>
      <c r="F139" s="200" t="s">
        <v>522</v>
      </c>
      <c r="G139" s="200" t="s">
        <v>524</v>
      </c>
      <c r="H139" s="169" t="s">
        <v>879</v>
      </c>
      <c r="I139" s="169" t="s">
        <v>145</v>
      </c>
      <c r="J139" s="235" t="s">
        <v>698</v>
      </c>
      <c r="K139" s="243">
        <v>35004</v>
      </c>
      <c r="L139" s="6">
        <f t="shared" ca="1" si="2"/>
        <v>25</v>
      </c>
    </row>
    <row r="140" spans="1:13" x14ac:dyDescent="0.35">
      <c r="A140" s="200" t="s">
        <v>527</v>
      </c>
      <c r="B140" s="200">
        <v>139</v>
      </c>
      <c r="C140" s="169" t="s">
        <v>731</v>
      </c>
      <c r="E140" s="6">
        <v>56966888387</v>
      </c>
      <c r="F140" s="200" t="s">
        <v>526</v>
      </c>
      <c r="G140" s="200" t="s">
        <v>528</v>
      </c>
      <c r="J140" s="235" t="s">
        <v>700</v>
      </c>
      <c r="L140" s="6" t="str">
        <f t="shared" ca="1" si="2"/>
        <v/>
      </c>
    </row>
    <row r="141" spans="1:13" x14ac:dyDescent="0.35">
      <c r="A141" s="200" t="s">
        <v>534</v>
      </c>
      <c r="B141" s="200">
        <v>140</v>
      </c>
      <c r="C141" s="169" t="s">
        <v>728</v>
      </c>
      <c r="E141" s="6">
        <v>56959102238</v>
      </c>
      <c r="F141" s="200" t="s">
        <v>536</v>
      </c>
      <c r="G141" s="200" t="s">
        <v>537</v>
      </c>
      <c r="H141" s="169" t="s">
        <v>538</v>
      </c>
      <c r="I141" s="169" t="s">
        <v>711</v>
      </c>
      <c r="J141" s="235" t="s">
        <v>698</v>
      </c>
      <c r="L141" s="6" t="str">
        <f t="shared" ca="1" si="2"/>
        <v/>
      </c>
    </row>
    <row r="142" spans="1:13" x14ac:dyDescent="0.35">
      <c r="A142" s="200" t="s">
        <v>540</v>
      </c>
      <c r="B142" s="200">
        <v>141</v>
      </c>
      <c r="C142" s="169" t="s">
        <v>728</v>
      </c>
      <c r="E142" s="6">
        <v>56965778207</v>
      </c>
      <c r="F142" s="200" t="s">
        <v>539</v>
      </c>
      <c r="G142" s="200" t="s">
        <v>541</v>
      </c>
      <c r="H142" s="169" t="s">
        <v>882</v>
      </c>
      <c r="I142" s="169" t="s">
        <v>145</v>
      </c>
      <c r="J142" s="235" t="s">
        <v>698</v>
      </c>
      <c r="K142" s="243">
        <v>34583</v>
      </c>
      <c r="L142" s="6">
        <f t="shared" ca="1" si="2"/>
        <v>26</v>
      </c>
    </row>
    <row r="143" spans="1:13" x14ac:dyDescent="0.35">
      <c r="A143" s="200" t="s">
        <v>543</v>
      </c>
      <c r="B143" s="200">
        <v>142</v>
      </c>
      <c r="C143" s="169" t="s">
        <v>728</v>
      </c>
      <c r="E143" s="6">
        <v>56973777685</v>
      </c>
      <c r="F143" s="200" t="s">
        <v>542</v>
      </c>
      <c r="G143" s="200" t="s">
        <v>544</v>
      </c>
      <c r="H143" s="169" t="s">
        <v>875</v>
      </c>
      <c r="I143" s="169" t="s">
        <v>145</v>
      </c>
      <c r="J143" s="235" t="s">
        <v>698</v>
      </c>
      <c r="K143" s="243">
        <v>33294</v>
      </c>
      <c r="L143" s="6">
        <f t="shared" ca="1" si="2"/>
        <v>30</v>
      </c>
    </row>
    <row r="144" spans="1:13" x14ac:dyDescent="0.35">
      <c r="A144" s="200" t="s">
        <v>547</v>
      </c>
      <c r="B144" s="200">
        <v>143</v>
      </c>
      <c r="C144" s="169" t="s">
        <v>731</v>
      </c>
      <c r="D144" s="200" t="s">
        <v>787</v>
      </c>
      <c r="E144" s="6">
        <v>56965761993</v>
      </c>
      <c r="F144" s="200" t="s">
        <v>546</v>
      </c>
      <c r="G144" s="200" t="s">
        <v>548</v>
      </c>
      <c r="H144" s="169" t="s">
        <v>375</v>
      </c>
      <c r="I144" s="169" t="s">
        <v>145</v>
      </c>
      <c r="J144" s="235" t="s">
        <v>698</v>
      </c>
      <c r="L144" s="6" t="str">
        <f t="shared" ca="1" si="2"/>
        <v/>
      </c>
      <c r="M144" s="169" t="s">
        <v>924</v>
      </c>
    </row>
    <row r="145" spans="1:12" x14ac:dyDescent="0.35">
      <c r="A145" s="200" t="s">
        <v>551</v>
      </c>
      <c r="B145" s="200">
        <v>144</v>
      </c>
      <c r="C145" s="169" t="s">
        <v>731</v>
      </c>
      <c r="E145" s="6">
        <v>56989221473</v>
      </c>
      <c r="F145" s="200" t="s">
        <v>550</v>
      </c>
      <c r="G145" s="200" t="s">
        <v>552</v>
      </c>
      <c r="H145" s="169" t="s">
        <v>553</v>
      </c>
      <c r="I145" s="169" t="s">
        <v>145</v>
      </c>
      <c r="J145" s="235" t="s">
        <v>698</v>
      </c>
      <c r="K145" s="243">
        <v>29283</v>
      </c>
      <c r="L145" s="6">
        <f t="shared" ca="1" si="2"/>
        <v>41</v>
      </c>
    </row>
    <row r="146" spans="1:12" x14ac:dyDescent="0.35">
      <c r="A146" s="200" t="s">
        <v>556</v>
      </c>
      <c r="B146" s="200">
        <v>145</v>
      </c>
      <c r="C146" s="169" t="s">
        <v>728</v>
      </c>
      <c r="D146" s="200" t="s">
        <v>728</v>
      </c>
      <c r="E146" s="6">
        <v>56961048716</v>
      </c>
      <c r="F146" s="200" t="s">
        <v>555</v>
      </c>
      <c r="G146" s="200" t="s">
        <v>557</v>
      </c>
      <c r="H146" s="169" t="s">
        <v>558</v>
      </c>
      <c r="I146" s="169" t="s">
        <v>711</v>
      </c>
      <c r="J146" s="235" t="s">
        <v>698</v>
      </c>
      <c r="K146" s="243">
        <v>34693</v>
      </c>
      <c r="L146" s="6">
        <f t="shared" ca="1" si="2"/>
        <v>26</v>
      </c>
    </row>
    <row r="147" spans="1:12" x14ac:dyDescent="0.35">
      <c r="A147" s="200" t="s">
        <v>560</v>
      </c>
      <c r="B147" s="200">
        <v>146</v>
      </c>
      <c r="C147" s="169" t="s">
        <v>728</v>
      </c>
      <c r="E147" s="6">
        <v>56965020474</v>
      </c>
      <c r="F147" s="200" t="s">
        <v>559</v>
      </c>
      <c r="G147" s="200" t="s">
        <v>561</v>
      </c>
      <c r="H147" s="169" t="s">
        <v>562</v>
      </c>
      <c r="I147" s="169" t="s">
        <v>145</v>
      </c>
      <c r="J147" s="235" t="s">
        <v>700</v>
      </c>
      <c r="L147" s="6" t="str">
        <f t="shared" ca="1" si="2"/>
        <v/>
      </c>
    </row>
    <row r="148" spans="1:12" x14ac:dyDescent="0.35">
      <c r="A148" s="200" t="s">
        <v>565</v>
      </c>
      <c r="B148" s="200">
        <v>147</v>
      </c>
      <c r="C148" s="169" t="s">
        <v>728</v>
      </c>
      <c r="E148" s="6">
        <v>56930054258</v>
      </c>
      <c r="F148" s="200" t="s">
        <v>564</v>
      </c>
      <c r="G148" s="200" t="s">
        <v>566</v>
      </c>
      <c r="H148" s="169" t="s">
        <v>356</v>
      </c>
      <c r="I148" s="169" t="s">
        <v>145</v>
      </c>
      <c r="J148" s="235" t="s">
        <v>700</v>
      </c>
      <c r="L148" s="6" t="str">
        <f t="shared" ca="1" si="2"/>
        <v/>
      </c>
    </row>
    <row r="149" spans="1:12" x14ac:dyDescent="0.35">
      <c r="A149" s="200" t="s">
        <v>568</v>
      </c>
      <c r="B149" s="200">
        <v>148</v>
      </c>
      <c r="C149" s="169" t="s">
        <v>728</v>
      </c>
      <c r="D149" s="200" t="s">
        <v>728</v>
      </c>
      <c r="E149" s="6">
        <v>56978657163</v>
      </c>
      <c r="F149" s="200" t="s">
        <v>567</v>
      </c>
      <c r="G149" s="200" t="s">
        <v>569</v>
      </c>
      <c r="H149" s="169" t="s">
        <v>883</v>
      </c>
      <c r="I149" s="169" t="s">
        <v>145</v>
      </c>
      <c r="J149" s="235" t="s">
        <v>698</v>
      </c>
      <c r="K149" s="243">
        <v>34575</v>
      </c>
      <c r="L149" s="6">
        <f t="shared" ca="1" si="2"/>
        <v>26</v>
      </c>
    </row>
    <row r="150" spans="1:12" x14ac:dyDescent="0.35">
      <c r="A150" s="200" t="s">
        <v>572</v>
      </c>
      <c r="B150" s="200">
        <v>149</v>
      </c>
      <c r="C150" s="169" t="s">
        <v>728</v>
      </c>
      <c r="D150" s="200" t="s">
        <v>728</v>
      </c>
      <c r="E150" s="6">
        <v>56957636713</v>
      </c>
      <c r="F150" s="200" t="s">
        <v>571</v>
      </c>
      <c r="G150" s="200" t="s">
        <v>573</v>
      </c>
      <c r="H150" s="169" t="s">
        <v>574</v>
      </c>
      <c r="I150" s="169" t="s">
        <v>145</v>
      </c>
      <c r="J150" s="235" t="s">
        <v>698</v>
      </c>
      <c r="K150" s="243">
        <v>36528</v>
      </c>
      <c r="L150" s="6">
        <f t="shared" ca="1" si="2"/>
        <v>21</v>
      </c>
    </row>
    <row r="151" spans="1:12" x14ac:dyDescent="0.35">
      <c r="A151" s="200" t="s">
        <v>577</v>
      </c>
      <c r="B151" s="200">
        <v>150</v>
      </c>
      <c r="C151" s="169" t="s">
        <v>728</v>
      </c>
      <c r="E151" s="6">
        <v>56978872689</v>
      </c>
      <c r="F151" s="200" t="s">
        <v>576</v>
      </c>
      <c r="G151" s="200" t="s">
        <v>578</v>
      </c>
      <c r="H151" s="169" t="s">
        <v>579</v>
      </c>
      <c r="I151" s="169" t="s">
        <v>145</v>
      </c>
      <c r="J151" s="235" t="s">
        <v>698</v>
      </c>
      <c r="L151" s="6" t="str">
        <f t="shared" ca="1" si="2"/>
        <v/>
      </c>
    </row>
    <row r="152" spans="1:12" x14ac:dyDescent="0.35">
      <c r="A152" s="200" t="s">
        <v>582</v>
      </c>
      <c r="B152" s="200">
        <v>151</v>
      </c>
      <c r="C152" s="169" t="s">
        <v>728</v>
      </c>
      <c r="E152" s="6">
        <v>56994487136</v>
      </c>
      <c r="F152" s="200" t="s">
        <v>581</v>
      </c>
      <c r="G152" s="200" t="s">
        <v>583</v>
      </c>
      <c r="H152" s="169" t="s">
        <v>584</v>
      </c>
      <c r="I152" s="169" t="s">
        <v>713</v>
      </c>
      <c r="J152" s="235" t="s">
        <v>698</v>
      </c>
      <c r="L152" s="6" t="str">
        <f t="shared" ca="1" si="2"/>
        <v/>
      </c>
    </row>
    <row r="153" spans="1:12" x14ac:dyDescent="0.35">
      <c r="A153" s="200" t="s">
        <v>587</v>
      </c>
      <c r="B153" s="200">
        <v>152</v>
      </c>
      <c r="C153" s="169" t="s">
        <v>728</v>
      </c>
      <c r="E153" s="6">
        <v>56977442002</v>
      </c>
      <c r="F153" s="200" t="s">
        <v>586</v>
      </c>
      <c r="G153" s="200" t="s">
        <v>588</v>
      </c>
      <c r="H153" s="169" t="s">
        <v>589</v>
      </c>
      <c r="I153" s="169" t="s">
        <v>145</v>
      </c>
      <c r="J153" s="235" t="s">
        <v>700</v>
      </c>
      <c r="L153" s="6" t="str">
        <f t="shared" ca="1" si="2"/>
        <v/>
      </c>
    </row>
    <row r="154" spans="1:12" x14ac:dyDescent="0.35">
      <c r="A154" s="200" t="s">
        <v>594</v>
      </c>
      <c r="B154" s="200">
        <v>153</v>
      </c>
      <c r="C154" s="169" t="s">
        <v>728</v>
      </c>
      <c r="E154" s="6">
        <v>56942986207</v>
      </c>
      <c r="F154" s="200" t="s">
        <v>593</v>
      </c>
      <c r="H154" s="169" t="s">
        <v>506</v>
      </c>
      <c r="I154" s="169" t="s">
        <v>145</v>
      </c>
      <c r="J154" s="235" t="s">
        <v>700</v>
      </c>
      <c r="L154" s="6" t="str">
        <f t="shared" ca="1" si="2"/>
        <v/>
      </c>
    </row>
    <row r="155" spans="1:12" x14ac:dyDescent="0.35">
      <c r="A155" s="200" t="s">
        <v>596</v>
      </c>
      <c r="B155" s="200">
        <v>154</v>
      </c>
      <c r="C155" s="169" t="s">
        <v>728</v>
      </c>
      <c r="E155" s="6">
        <v>56974786327</v>
      </c>
      <c r="F155" s="200" t="s">
        <v>595</v>
      </c>
      <c r="H155" s="169" t="s">
        <v>597</v>
      </c>
      <c r="I155" s="169" t="s">
        <v>145</v>
      </c>
      <c r="J155" s="235" t="s">
        <v>698</v>
      </c>
      <c r="K155" s="243">
        <v>25675</v>
      </c>
      <c r="L155" s="6">
        <f t="shared" ca="1" si="2"/>
        <v>50</v>
      </c>
    </row>
    <row r="156" spans="1:12" x14ac:dyDescent="0.35">
      <c r="A156" s="200" t="s">
        <v>599</v>
      </c>
      <c r="B156" s="200">
        <v>155</v>
      </c>
      <c r="C156" s="169" t="s">
        <v>728</v>
      </c>
      <c r="E156" s="6">
        <v>56974646220</v>
      </c>
      <c r="F156" s="200" t="s">
        <v>598</v>
      </c>
      <c r="G156" s="200" t="s">
        <v>600</v>
      </c>
      <c r="H156" s="169" t="s">
        <v>601</v>
      </c>
      <c r="I156" s="169" t="s">
        <v>145</v>
      </c>
      <c r="J156" s="235" t="s">
        <v>700</v>
      </c>
      <c r="L156" s="6" t="str">
        <f t="shared" ca="1" si="2"/>
        <v/>
      </c>
    </row>
    <row r="157" spans="1:12" x14ac:dyDescent="0.35">
      <c r="A157" s="200" t="s">
        <v>604</v>
      </c>
      <c r="B157" s="200">
        <v>156</v>
      </c>
      <c r="C157" s="169" t="s">
        <v>728</v>
      </c>
      <c r="E157" s="6">
        <v>56966757934</v>
      </c>
      <c r="F157" s="200" t="s">
        <v>603</v>
      </c>
      <c r="G157" s="200" t="s">
        <v>605</v>
      </c>
      <c r="H157" s="169" t="s">
        <v>574</v>
      </c>
      <c r="I157" s="169" t="s">
        <v>145</v>
      </c>
      <c r="J157" s="235" t="s">
        <v>698</v>
      </c>
      <c r="L157" s="6" t="str">
        <f t="shared" ca="1" si="2"/>
        <v/>
      </c>
    </row>
    <row r="158" spans="1:12" x14ac:dyDescent="0.35">
      <c r="A158" s="200" t="s">
        <v>608</v>
      </c>
      <c r="B158" s="200">
        <v>157</v>
      </c>
      <c r="C158" s="169" t="s">
        <v>728</v>
      </c>
      <c r="E158" s="6">
        <v>56982298167</v>
      </c>
      <c r="F158" s="200" t="s">
        <v>607</v>
      </c>
      <c r="H158" s="169" t="s">
        <v>609</v>
      </c>
      <c r="I158" s="169" t="s">
        <v>145</v>
      </c>
      <c r="J158" s="235" t="s">
        <v>698</v>
      </c>
      <c r="L158" s="6" t="str">
        <f t="shared" ca="1" si="2"/>
        <v/>
      </c>
    </row>
    <row r="159" spans="1:12" x14ac:dyDescent="0.35">
      <c r="A159" s="200" t="s">
        <v>612</v>
      </c>
      <c r="B159" s="200">
        <v>158</v>
      </c>
      <c r="C159" s="169" t="s">
        <v>728</v>
      </c>
      <c r="E159" s="6">
        <v>56944434310</v>
      </c>
      <c r="F159" s="200" t="s">
        <v>611</v>
      </c>
      <c r="G159" s="200" t="s">
        <v>613</v>
      </c>
      <c r="H159" s="169" t="s">
        <v>375</v>
      </c>
      <c r="I159" s="169" t="s">
        <v>145</v>
      </c>
      <c r="J159" s="235" t="s">
        <v>700</v>
      </c>
      <c r="L159" s="6" t="str">
        <f t="shared" ca="1" si="2"/>
        <v/>
      </c>
    </row>
    <row r="160" spans="1:12" x14ac:dyDescent="0.35">
      <c r="A160" s="200" t="s">
        <v>767</v>
      </c>
      <c r="B160" s="200">
        <v>159</v>
      </c>
      <c r="C160" s="169" t="s">
        <v>728</v>
      </c>
      <c r="E160" s="6">
        <v>56992808669</v>
      </c>
      <c r="F160" s="200" t="s">
        <v>615</v>
      </c>
      <c r="G160" s="200" t="s">
        <v>616</v>
      </c>
      <c r="H160" s="169" t="s">
        <v>617</v>
      </c>
      <c r="I160" s="169" t="s">
        <v>145</v>
      </c>
      <c r="J160" s="235" t="s">
        <v>698</v>
      </c>
      <c r="K160" s="243">
        <v>30469</v>
      </c>
      <c r="L160" s="6">
        <f t="shared" ca="1" si="2"/>
        <v>37</v>
      </c>
    </row>
    <row r="161" spans="1:13" x14ac:dyDescent="0.35">
      <c r="A161" s="200" t="s">
        <v>745</v>
      </c>
      <c r="B161" s="200">
        <v>160</v>
      </c>
      <c r="C161" s="169" t="s">
        <v>728</v>
      </c>
      <c r="E161" s="6">
        <v>56982614770</v>
      </c>
      <c r="F161" s="200" t="s">
        <v>619</v>
      </c>
      <c r="G161" s="200" t="s">
        <v>620</v>
      </c>
      <c r="H161" s="169" t="s">
        <v>884</v>
      </c>
      <c r="I161" s="169" t="s">
        <v>145</v>
      </c>
      <c r="J161" s="235" t="s">
        <v>698</v>
      </c>
      <c r="K161" s="243">
        <v>29254</v>
      </c>
      <c r="L161" s="6">
        <f t="shared" ca="1" si="2"/>
        <v>41</v>
      </c>
    </row>
    <row r="162" spans="1:13" x14ac:dyDescent="0.35">
      <c r="A162" s="200" t="s">
        <v>622</v>
      </c>
      <c r="B162" s="200">
        <v>161</v>
      </c>
      <c r="C162" s="169" t="s">
        <v>728</v>
      </c>
      <c r="E162" s="6">
        <v>56951599934</v>
      </c>
      <c r="F162" s="200" t="s">
        <v>621</v>
      </c>
      <c r="G162" s="200" t="s">
        <v>623</v>
      </c>
      <c r="H162" s="169" t="s">
        <v>624</v>
      </c>
      <c r="I162" s="169" t="s">
        <v>145</v>
      </c>
      <c r="J162" s="235" t="s">
        <v>700</v>
      </c>
      <c r="L162" s="6" t="str">
        <f t="shared" ca="1" si="2"/>
        <v/>
      </c>
    </row>
    <row r="163" spans="1:13" x14ac:dyDescent="0.35">
      <c r="A163" s="200" t="s">
        <v>626</v>
      </c>
      <c r="B163" s="200">
        <v>162</v>
      </c>
      <c r="C163" s="169" t="s">
        <v>728</v>
      </c>
      <c r="E163" s="6">
        <v>56957996819</v>
      </c>
      <c r="F163" s="200" t="s">
        <v>625</v>
      </c>
      <c r="H163" s="169" t="s">
        <v>375</v>
      </c>
      <c r="I163" s="169" t="s">
        <v>713</v>
      </c>
      <c r="J163" s="235" t="s">
        <v>698</v>
      </c>
      <c r="L163" s="6" t="str">
        <f t="shared" ca="1" si="2"/>
        <v/>
      </c>
    </row>
    <row r="164" spans="1:13" x14ac:dyDescent="0.35">
      <c r="A164" s="200" t="s">
        <v>628</v>
      </c>
      <c r="B164" s="200">
        <v>163</v>
      </c>
      <c r="C164" s="169" t="s">
        <v>728</v>
      </c>
      <c r="E164" s="6">
        <v>56990163094</v>
      </c>
      <c r="F164" s="200" t="s">
        <v>627</v>
      </c>
      <c r="G164" s="200" t="s">
        <v>629</v>
      </c>
      <c r="H164" s="169" t="s">
        <v>630</v>
      </c>
      <c r="I164" s="169" t="s">
        <v>711</v>
      </c>
      <c r="J164" s="235" t="s">
        <v>698</v>
      </c>
      <c r="L164" s="6" t="str">
        <f t="shared" ca="1" si="2"/>
        <v/>
      </c>
    </row>
    <row r="165" spans="1:13" x14ac:dyDescent="0.35">
      <c r="A165" s="200" t="s">
        <v>635</v>
      </c>
      <c r="B165" s="200">
        <v>164</v>
      </c>
      <c r="C165" s="169" t="s">
        <v>728</v>
      </c>
      <c r="E165" s="6">
        <v>56949438915</v>
      </c>
      <c r="F165" s="200" t="s">
        <v>634</v>
      </c>
      <c r="G165" s="200" t="s">
        <v>636</v>
      </c>
      <c r="H165" s="169" t="s">
        <v>375</v>
      </c>
      <c r="I165" s="169" t="s">
        <v>145</v>
      </c>
      <c r="J165" s="235" t="s">
        <v>700</v>
      </c>
      <c r="L165" s="6" t="str">
        <f t="shared" ca="1" si="2"/>
        <v/>
      </c>
      <c r="M165" s="169" t="s">
        <v>888</v>
      </c>
    </row>
    <row r="166" spans="1:13" x14ac:dyDescent="0.35">
      <c r="A166" s="200" t="s">
        <v>638</v>
      </c>
      <c r="B166" s="200">
        <v>165</v>
      </c>
      <c r="C166" s="169" t="s">
        <v>728</v>
      </c>
      <c r="E166" s="6">
        <v>56951955825</v>
      </c>
      <c r="F166" s="200" t="s">
        <v>637</v>
      </c>
      <c r="G166" s="200" t="s">
        <v>639</v>
      </c>
      <c r="H166" s="169" t="s">
        <v>640</v>
      </c>
      <c r="I166" s="169" t="s">
        <v>145</v>
      </c>
      <c r="J166" s="235" t="s">
        <v>700</v>
      </c>
      <c r="L166" s="6" t="str">
        <f t="shared" ca="1" si="2"/>
        <v/>
      </c>
    </row>
    <row r="167" spans="1:13" x14ac:dyDescent="0.35">
      <c r="A167" s="200" t="s">
        <v>645</v>
      </c>
      <c r="B167" s="200">
        <v>166</v>
      </c>
      <c r="C167" s="169" t="s">
        <v>728</v>
      </c>
      <c r="E167" s="6">
        <v>56974942885</v>
      </c>
      <c r="F167" s="200" t="s">
        <v>642</v>
      </c>
      <c r="G167" s="200" t="s">
        <v>643</v>
      </c>
      <c r="H167" s="169" t="s">
        <v>644</v>
      </c>
      <c r="I167" s="169" t="s">
        <v>711</v>
      </c>
      <c r="J167" s="235" t="s">
        <v>700</v>
      </c>
      <c r="L167" s="6" t="str">
        <f t="shared" ca="1" si="2"/>
        <v/>
      </c>
    </row>
    <row r="168" spans="1:13" x14ac:dyDescent="0.35">
      <c r="A168" s="200" t="s">
        <v>647</v>
      </c>
      <c r="B168" s="200">
        <v>167</v>
      </c>
      <c r="C168" s="169" t="s">
        <v>728</v>
      </c>
      <c r="E168" s="6">
        <v>56976168856</v>
      </c>
      <c r="F168" s="200" t="s">
        <v>646</v>
      </c>
      <c r="G168" s="200" t="s">
        <v>648</v>
      </c>
      <c r="H168" s="169" t="s">
        <v>375</v>
      </c>
      <c r="I168" s="169" t="s">
        <v>145</v>
      </c>
      <c r="J168" s="235" t="s">
        <v>700</v>
      </c>
      <c r="L168" s="6" t="str">
        <f t="shared" ca="1" si="2"/>
        <v/>
      </c>
    </row>
    <row r="169" spans="1:13" x14ac:dyDescent="0.35">
      <c r="A169" s="200" t="s">
        <v>651</v>
      </c>
      <c r="B169" s="200">
        <v>168</v>
      </c>
      <c r="C169" s="169" t="s">
        <v>730</v>
      </c>
      <c r="E169" s="6" t="s">
        <v>652</v>
      </c>
      <c r="F169" s="200" t="s">
        <v>650</v>
      </c>
      <c r="G169" s="200" t="s">
        <v>653</v>
      </c>
      <c r="H169" s="169" t="s">
        <v>375</v>
      </c>
      <c r="I169" s="169" t="s">
        <v>145</v>
      </c>
      <c r="J169" s="235" t="s">
        <v>700</v>
      </c>
      <c r="L169" s="6" t="str">
        <f t="shared" ca="1" si="2"/>
        <v/>
      </c>
    </row>
    <row r="170" spans="1:13" x14ac:dyDescent="0.35">
      <c r="A170" s="200" t="s">
        <v>656</v>
      </c>
      <c r="B170" s="200">
        <v>169</v>
      </c>
      <c r="C170" s="169" t="s">
        <v>728</v>
      </c>
      <c r="E170" s="6">
        <v>56961118878</v>
      </c>
      <c r="F170" s="200" t="s">
        <v>655</v>
      </c>
      <c r="H170" s="169" t="s">
        <v>657</v>
      </c>
      <c r="I170" s="169" t="s">
        <v>145</v>
      </c>
      <c r="J170" s="235" t="s">
        <v>700</v>
      </c>
      <c r="L170" s="6" t="str">
        <f t="shared" ca="1" si="2"/>
        <v/>
      </c>
    </row>
    <row r="171" spans="1:13" x14ac:dyDescent="0.35">
      <c r="A171" s="200" t="s">
        <v>683</v>
      </c>
      <c r="B171" s="200">
        <v>170</v>
      </c>
      <c r="C171" s="169" t="s">
        <v>685</v>
      </c>
      <c r="E171" s="6">
        <v>56954748190</v>
      </c>
      <c r="F171" s="200" t="s">
        <v>682</v>
      </c>
      <c r="G171" s="200" t="s">
        <v>684</v>
      </c>
      <c r="H171" s="169" t="s">
        <v>136</v>
      </c>
      <c r="I171" s="169" t="s">
        <v>145</v>
      </c>
      <c r="J171" s="235" t="s">
        <v>700</v>
      </c>
      <c r="L171" s="6" t="str">
        <f t="shared" ca="1" si="2"/>
        <v/>
      </c>
    </row>
    <row r="172" spans="1:13" x14ac:dyDescent="0.35">
      <c r="A172" s="200" t="s">
        <v>680</v>
      </c>
      <c r="B172" s="200">
        <v>171</v>
      </c>
      <c r="C172" s="169" t="s">
        <v>685</v>
      </c>
      <c r="E172" s="6">
        <v>56952288822</v>
      </c>
      <c r="F172" s="200" t="s">
        <v>686</v>
      </c>
      <c r="G172" s="200" t="s">
        <v>687</v>
      </c>
      <c r="H172" s="169" t="s">
        <v>688</v>
      </c>
      <c r="I172" s="169" t="s">
        <v>145</v>
      </c>
      <c r="J172" s="235" t="s">
        <v>698</v>
      </c>
      <c r="L172" s="6" t="str">
        <f t="shared" ca="1" si="2"/>
        <v/>
      </c>
    </row>
    <row r="173" spans="1:13" x14ac:dyDescent="0.35">
      <c r="A173" s="200" t="s">
        <v>678</v>
      </c>
      <c r="B173" s="200">
        <v>172</v>
      </c>
      <c r="C173" s="169" t="s">
        <v>685</v>
      </c>
      <c r="E173" s="6">
        <v>56986380748</v>
      </c>
      <c r="F173" s="200" t="s">
        <v>689</v>
      </c>
      <c r="G173" s="200" t="s">
        <v>690</v>
      </c>
      <c r="H173" s="169" t="s">
        <v>375</v>
      </c>
      <c r="I173" s="169" t="s">
        <v>145</v>
      </c>
      <c r="J173" s="235" t="s">
        <v>700</v>
      </c>
      <c r="L173" s="6" t="str">
        <f t="shared" ca="1" si="2"/>
        <v/>
      </c>
    </row>
    <row r="174" spans="1:13" x14ac:dyDescent="0.35">
      <c r="A174" s="200" t="s">
        <v>672</v>
      </c>
      <c r="B174" s="200">
        <v>173</v>
      </c>
      <c r="C174" s="169" t="s">
        <v>685</v>
      </c>
      <c r="E174" s="6">
        <v>56991931210</v>
      </c>
      <c r="F174" s="200" t="s">
        <v>691</v>
      </c>
      <c r="G174" s="200" t="s">
        <v>692</v>
      </c>
      <c r="H174" s="169" t="s">
        <v>375</v>
      </c>
      <c r="I174" s="169" t="s">
        <v>145</v>
      </c>
      <c r="J174" s="235" t="s">
        <v>700</v>
      </c>
      <c r="L174" s="6" t="str">
        <f t="shared" ca="1" si="2"/>
        <v/>
      </c>
    </row>
    <row r="175" spans="1:13" x14ac:dyDescent="0.35">
      <c r="A175" s="200" t="s">
        <v>694</v>
      </c>
      <c r="B175" s="200">
        <v>174</v>
      </c>
      <c r="C175" s="169" t="s">
        <v>685</v>
      </c>
      <c r="E175" s="6">
        <v>56986440274</v>
      </c>
      <c r="F175" s="200" t="s">
        <v>693</v>
      </c>
      <c r="G175" s="200" t="s">
        <v>695</v>
      </c>
      <c r="H175" s="169" t="s">
        <v>696</v>
      </c>
      <c r="I175" s="169" t="s">
        <v>145</v>
      </c>
      <c r="J175" s="235" t="s">
        <v>700</v>
      </c>
      <c r="L175" s="6" t="str">
        <f t="shared" ca="1" si="2"/>
        <v/>
      </c>
    </row>
    <row r="176" spans="1:13" x14ac:dyDescent="0.35">
      <c r="A176" s="200" t="s">
        <v>702</v>
      </c>
      <c r="B176" s="200">
        <v>175</v>
      </c>
      <c r="C176" s="169" t="s">
        <v>685</v>
      </c>
      <c r="E176" s="6">
        <v>56953803883</v>
      </c>
      <c r="F176" s="200" t="s">
        <v>701</v>
      </c>
      <c r="G176" s="200" t="s">
        <v>703</v>
      </c>
      <c r="H176" s="169" t="s">
        <v>704</v>
      </c>
      <c r="I176" s="169" t="s">
        <v>145</v>
      </c>
      <c r="J176" s="235" t="s">
        <v>700</v>
      </c>
      <c r="L176" s="6" t="str">
        <f t="shared" ca="1" si="2"/>
        <v/>
      </c>
    </row>
    <row r="177" spans="1:12" x14ac:dyDescent="0.35">
      <c r="A177" s="200" t="s">
        <v>707</v>
      </c>
      <c r="B177" s="200">
        <v>176</v>
      </c>
      <c r="C177" s="169" t="s">
        <v>685</v>
      </c>
      <c r="E177" s="6" t="s">
        <v>708</v>
      </c>
      <c r="F177" s="200" t="s">
        <v>706</v>
      </c>
      <c r="G177" s="200" t="s">
        <v>709</v>
      </c>
      <c r="H177" s="169" t="s">
        <v>136</v>
      </c>
      <c r="I177" s="169" t="s">
        <v>145</v>
      </c>
      <c r="J177" s="235" t="s">
        <v>700</v>
      </c>
      <c r="L177" s="6" t="str">
        <f t="shared" ca="1" si="2"/>
        <v/>
      </c>
    </row>
    <row r="178" spans="1:12" x14ac:dyDescent="0.35">
      <c r="A178" s="169" t="s">
        <v>677</v>
      </c>
      <c r="B178" s="200">
        <v>178</v>
      </c>
      <c r="C178" s="200" t="s">
        <v>728</v>
      </c>
      <c r="E178" s="6">
        <v>56976495024</v>
      </c>
      <c r="F178" s="200" t="s">
        <v>710</v>
      </c>
      <c r="I178" s="169" t="s">
        <v>145</v>
      </c>
      <c r="J178" s="235" t="s">
        <v>698</v>
      </c>
      <c r="L178" s="6" t="str">
        <f t="shared" ca="1" si="2"/>
        <v/>
      </c>
    </row>
    <row r="179" spans="1:12" x14ac:dyDescent="0.35">
      <c r="A179" s="200" t="s">
        <v>715</v>
      </c>
      <c r="B179" s="200">
        <v>179</v>
      </c>
      <c r="C179" s="169" t="s">
        <v>685</v>
      </c>
      <c r="E179" s="6">
        <v>605392537</v>
      </c>
      <c r="F179" s="200" t="s">
        <v>714</v>
      </c>
      <c r="H179" s="169" t="s">
        <v>716</v>
      </c>
      <c r="I179" s="169" t="s">
        <v>713</v>
      </c>
      <c r="J179" s="235" t="s">
        <v>700</v>
      </c>
      <c r="L179" s="6" t="str">
        <f t="shared" ca="1" si="2"/>
        <v/>
      </c>
    </row>
    <row r="180" spans="1:12" x14ac:dyDescent="0.35">
      <c r="A180" s="200" t="s">
        <v>726</v>
      </c>
      <c r="B180" s="200">
        <v>180</v>
      </c>
      <c r="C180" s="169" t="s">
        <v>728</v>
      </c>
      <c r="E180" s="6">
        <v>56963006737</v>
      </c>
      <c r="F180" s="200" t="s">
        <v>725</v>
      </c>
      <c r="G180" s="200" t="s">
        <v>727</v>
      </c>
      <c r="H180" s="169" t="s">
        <v>136</v>
      </c>
      <c r="I180" s="169" t="s">
        <v>145</v>
      </c>
      <c r="J180" s="235" t="s">
        <v>698</v>
      </c>
      <c r="L180" s="6" t="str">
        <f t="shared" ca="1" si="2"/>
        <v/>
      </c>
    </row>
    <row r="181" spans="1:12" x14ac:dyDescent="0.35">
      <c r="A181" s="200" t="s">
        <v>735</v>
      </c>
      <c r="B181" s="200">
        <v>181</v>
      </c>
      <c r="C181" s="169" t="s">
        <v>685</v>
      </c>
      <c r="E181" s="6">
        <v>56931105159</v>
      </c>
      <c r="F181" s="200" t="s">
        <v>734</v>
      </c>
      <c r="G181" s="200" t="s">
        <v>737</v>
      </c>
      <c r="H181" s="200" t="s">
        <v>736</v>
      </c>
      <c r="I181" s="169" t="s">
        <v>145</v>
      </c>
      <c r="J181" s="235" t="s">
        <v>700</v>
      </c>
      <c r="L181" s="6" t="str">
        <f t="shared" ca="1" si="2"/>
        <v/>
      </c>
    </row>
    <row r="182" spans="1:12" x14ac:dyDescent="0.35">
      <c r="A182" s="200" t="s">
        <v>740</v>
      </c>
      <c r="B182" s="200">
        <v>182</v>
      </c>
      <c r="C182" s="169" t="s">
        <v>728</v>
      </c>
      <c r="E182" s="6">
        <v>560995587163</v>
      </c>
      <c r="F182" s="200" t="s">
        <v>739</v>
      </c>
      <c r="G182" s="200" t="s">
        <v>742</v>
      </c>
      <c r="H182" s="200" t="s">
        <v>741</v>
      </c>
      <c r="I182" s="169" t="s">
        <v>145</v>
      </c>
      <c r="J182" s="235" t="s">
        <v>698</v>
      </c>
      <c r="L182" s="6" t="str">
        <f t="shared" ca="1" si="2"/>
        <v/>
      </c>
    </row>
    <row r="183" spans="1:12" x14ac:dyDescent="0.35">
      <c r="A183" s="200" t="s">
        <v>749</v>
      </c>
      <c r="B183" s="200">
        <f t="shared" ref="B183:B246" si="3">IF(A183="","",B182+1)</f>
        <v>183</v>
      </c>
      <c r="C183" s="200" t="s">
        <v>728</v>
      </c>
      <c r="E183" s="6">
        <v>56998826172</v>
      </c>
      <c r="F183" s="200" t="s">
        <v>748</v>
      </c>
      <c r="H183" s="200" t="s">
        <v>750</v>
      </c>
      <c r="I183" s="169" t="s">
        <v>145</v>
      </c>
      <c r="J183" s="235" t="s">
        <v>698</v>
      </c>
      <c r="L183" s="6" t="str">
        <f t="shared" ca="1" si="2"/>
        <v/>
      </c>
    </row>
    <row r="184" spans="1:12" x14ac:dyDescent="0.35">
      <c r="A184" s="169" t="s">
        <v>751</v>
      </c>
      <c r="B184" s="200">
        <f t="shared" si="3"/>
        <v>184</v>
      </c>
      <c r="C184" s="169" t="s">
        <v>728</v>
      </c>
      <c r="E184" s="6">
        <v>56995442959</v>
      </c>
      <c r="F184" s="179" t="s">
        <v>752</v>
      </c>
      <c r="G184" s="169" t="s">
        <v>753</v>
      </c>
      <c r="H184" s="169" t="s">
        <v>754</v>
      </c>
      <c r="I184" s="200" t="s">
        <v>145</v>
      </c>
      <c r="J184" s="235" t="s">
        <v>698</v>
      </c>
      <c r="L184" s="6" t="str">
        <f t="shared" ca="1" si="2"/>
        <v/>
      </c>
    </row>
    <row r="185" spans="1:12" x14ac:dyDescent="0.35">
      <c r="A185" s="200" t="s">
        <v>757</v>
      </c>
      <c r="B185" s="200">
        <f t="shared" si="3"/>
        <v>185</v>
      </c>
      <c r="C185" s="169" t="s">
        <v>760</v>
      </c>
      <c r="E185" s="6">
        <v>56973950628</v>
      </c>
      <c r="F185" s="200" t="s">
        <v>756</v>
      </c>
      <c r="H185" s="200" t="s">
        <v>758</v>
      </c>
      <c r="I185" s="200" t="s">
        <v>145</v>
      </c>
      <c r="J185" s="235" t="s">
        <v>698</v>
      </c>
      <c r="L185" s="6" t="str">
        <f t="shared" ca="1" si="2"/>
        <v/>
      </c>
    </row>
    <row r="186" spans="1:12" x14ac:dyDescent="0.35">
      <c r="A186" s="200" t="s">
        <v>764</v>
      </c>
      <c r="B186" s="200">
        <f t="shared" si="3"/>
        <v>186</v>
      </c>
      <c r="C186" s="200" t="s">
        <v>728</v>
      </c>
      <c r="E186" s="6">
        <v>56949802517</v>
      </c>
      <c r="F186" s="200" t="s">
        <v>761</v>
      </c>
      <c r="G186" s="200" t="s">
        <v>763</v>
      </c>
      <c r="H186" s="200" t="s">
        <v>762</v>
      </c>
      <c r="I186" s="200" t="s">
        <v>145</v>
      </c>
      <c r="J186" s="235" t="s">
        <v>698</v>
      </c>
      <c r="L186" s="6" t="str">
        <f t="shared" ca="1" si="2"/>
        <v/>
      </c>
    </row>
    <row r="187" spans="1:12" x14ac:dyDescent="0.35">
      <c r="A187" s="200" t="s">
        <v>770</v>
      </c>
      <c r="B187" s="200">
        <f t="shared" si="3"/>
        <v>187</v>
      </c>
      <c r="C187" s="200" t="s">
        <v>728</v>
      </c>
      <c r="E187" s="6">
        <v>56956505198</v>
      </c>
      <c r="F187" s="200" t="s">
        <v>769</v>
      </c>
      <c r="H187" s="200" t="s">
        <v>301</v>
      </c>
      <c r="I187" s="200" t="s">
        <v>145</v>
      </c>
      <c r="J187" s="235" t="s">
        <v>698</v>
      </c>
      <c r="L187" s="6" t="str">
        <f t="shared" ca="1" si="2"/>
        <v/>
      </c>
    </row>
    <row r="188" spans="1:12" x14ac:dyDescent="0.35">
      <c r="A188" s="200" t="s">
        <v>773</v>
      </c>
      <c r="B188" s="200">
        <f t="shared" si="3"/>
        <v>188</v>
      </c>
      <c r="C188" s="200" t="s">
        <v>728</v>
      </c>
      <c r="E188" s="6">
        <v>56981878899</v>
      </c>
      <c r="F188" s="200" t="s">
        <v>772</v>
      </c>
      <c r="G188" s="169" t="s">
        <v>776</v>
      </c>
      <c r="H188" s="200" t="s">
        <v>774</v>
      </c>
      <c r="I188" s="200" t="s">
        <v>145</v>
      </c>
      <c r="J188" s="235" t="s">
        <v>698</v>
      </c>
      <c r="L188" s="6" t="str">
        <f t="shared" ca="1" si="2"/>
        <v/>
      </c>
    </row>
    <row r="189" spans="1:12" x14ac:dyDescent="0.35">
      <c r="A189" s="200" t="s">
        <v>680</v>
      </c>
      <c r="B189" s="200">
        <f t="shared" si="3"/>
        <v>189</v>
      </c>
      <c r="C189" s="169" t="s">
        <v>787</v>
      </c>
      <c r="E189" s="6">
        <v>56952288822</v>
      </c>
      <c r="F189" s="200" t="s">
        <v>686</v>
      </c>
      <c r="G189" s="200" t="s">
        <v>687</v>
      </c>
      <c r="H189" s="169" t="s">
        <v>375</v>
      </c>
      <c r="I189" s="200" t="s">
        <v>145</v>
      </c>
      <c r="J189" s="235" t="s">
        <v>698</v>
      </c>
      <c r="L189" s="6" t="str">
        <f t="shared" ca="1" si="2"/>
        <v/>
      </c>
    </row>
    <row r="190" spans="1:12" x14ac:dyDescent="0.35">
      <c r="A190" s="200" t="s">
        <v>778</v>
      </c>
      <c r="B190" s="200">
        <f t="shared" si="3"/>
        <v>190</v>
      </c>
      <c r="C190" s="200" t="s">
        <v>728</v>
      </c>
      <c r="E190" s="6">
        <v>56951068217</v>
      </c>
      <c r="F190" s="200" t="s">
        <v>777</v>
      </c>
      <c r="G190" s="200" t="s">
        <v>780</v>
      </c>
      <c r="H190" s="200" t="s">
        <v>779</v>
      </c>
      <c r="I190" s="200" t="s">
        <v>145</v>
      </c>
      <c r="J190" s="235" t="s">
        <v>698</v>
      </c>
      <c r="L190" s="6" t="str">
        <f t="shared" ca="1" si="2"/>
        <v/>
      </c>
    </row>
    <row r="191" spans="1:12" x14ac:dyDescent="0.35">
      <c r="A191" s="200" t="s">
        <v>782</v>
      </c>
      <c r="B191" s="200">
        <f t="shared" si="3"/>
        <v>191</v>
      </c>
      <c r="C191" s="200" t="s">
        <v>728</v>
      </c>
      <c r="E191" s="6">
        <v>56961563399</v>
      </c>
      <c r="F191" s="200" t="s">
        <v>781</v>
      </c>
      <c r="H191" s="169" t="s">
        <v>640</v>
      </c>
      <c r="I191" s="200" t="s">
        <v>145</v>
      </c>
      <c r="J191" s="235" t="s">
        <v>698</v>
      </c>
      <c r="L191" s="6" t="str">
        <f t="shared" ca="1" si="2"/>
        <v/>
      </c>
    </row>
    <row r="192" spans="1:12" x14ac:dyDescent="0.35">
      <c r="A192" s="200" t="s">
        <v>785</v>
      </c>
      <c r="B192" s="200">
        <f t="shared" si="3"/>
        <v>192</v>
      </c>
      <c r="C192" s="169" t="s">
        <v>787</v>
      </c>
      <c r="E192" s="6">
        <v>56942429765</v>
      </c>
      <c r="F192" s="200" t="s">
        <v>784</v>
      </c>
      <c r="G192" s="200" t="s">
        <v>786</v>
      </c>
      <c r="H192" s="169" t="s">
        <v>260</v>
      </c>
      <c r="I192" s="200" t="s">
        <v>145</v>
      </c>
      <c r="J192" s="235" t="s">
        <v>698</v>
      </c>
      <c r="L192" s="6" t="str">
        <f t="shared" ca="1" si="2"/>
        <v/>
      </c>
    </row>
    <row r="193" spans="1:15" x14ac:dyDescent="0.35">
      <c r="A193" s="200" t="s">
        <v>789</v>
      </c>
      <c r="B193" s="200">
        <f t="shared" si="3"/>
        <v>193</v>
      </c>
      <c r="C193" s="200" t="s">
        <v>728</v>
      </c>
      <c r="E193" s="6">
        <v>56973754658</v>
      </c>
      <c r="F193" s="200" t="s">
        <v>788</v>
      </c>
      <c r="G193" s="200" t="s">
        <v>790</v>
      </c>
      <c r="H193" s="169" t="s">
        <v>609</v>
      </c>
      <c r="I193" s="169" t="s">
        <v>713</v>
      </c>
      <c r="J193" s="235" t="s">
        <v>698</v>
      </c>
      <c r="L193" s="6" t="str">
        <f t="shared" ca="1" si="2"/>
        <v/>
      </c>
    </row>
    <row r="194" spans="1:15" x14ac:dyDescent="0.35">
      <c r="A194" s="200" t="s">
        <v>793</v>
      </c>
      <c r="B194" s="200">
        <f t="shared" si="3"/>
        <v>194</v>
      </c>
      <c r="C194" s="200" t="s">
        <v>728</v>
      </c>
      <c r="D194" s="200" t="s">
        <v>728</v>
      </c>
      <c r="E194" s="6" t="s">
        <v>794</v>
      </c>
      <c r="F194" s="200" t="s">
        <v>792</v>
      </c>
      <c r="G194" s="200" t="s">
        <v>795</v>
      </c>
      <c r="H194" s="169" t="s">
        <v>579</v>
      </c>
      <c r="I194" s="200" t="s">
        <v>145</v>
      </c>
      <c r="J194" s="235" t="s">
        <v>698</v>
      </c>
      <c r="K194" s="243">
        <v>28614</v>
      </c>
      <c r="L194" s="6">
        <f t="shared" ca="1" si="2"/>
        <v>42</v>
      </c>
    </row>
    <row r="195" spans="1:15" x14ac:dyDescent="0.35">
      <c r="A195" s="200" t="s">
        <v>898</v>
      </c>
      <c r="B195" s="200">
        <f t="shared" si="3"/>
        <v>195</v>
      </c>
      <c r="C195" s="200" t="s">
        <v>787</v>
      </c>
      <c r="D195" s="200" t="s">
        <v>787</v>
      </c>
      <c r="E195" s="6">
        <v>56999577656</v>
      </c>
      <c r="F195" s="200" t="s">
        <v>897</v>
      </c>
      <c r="G195" s="200" t="s">
        <v>899</v>
      </c>
      <c r="H195" s="169" t="s">
        <v>900</v>
      </c>
      <c r="I195" s="169" t="s">
        <v>145</v>
      </c>
      <c r="J195" s="235" t="s">
        <v>698</v>
      </c>
      <c r="L195" s="6" t="str">
        <f t="shared" ca="1" si="2"/>
        <v/>
      </c>
      <c r="M195" s="169" t="s">
        <v>901</v>
      </c>
      <c r="O195" s="243">
        <v>44258</v>
      </c>
    </row>
    <row r="196" spans="1:15" x14ac:dyDescent="0.35">
      <c r="A196" s="200" t="s">
        <v>904</v>
      </c>
      <c r="B196" s="200">
        <f t="shared" si="3"/>
        <v>196</v>
      </c>
      <c r="C196" s="200" t="s">
        <v>728</v>
      </c>
      <c r="D196" s="200" t="s">
        <v>728</v>
      </c>
      <c r="E196" s="6">
        <v>56965547700</v>
      </c>
      <c r="F196" s="200" t="s">
        <v>903</v>
      </c>
      <c r="G196" s="200" t="s">
        <v>905</v>
      </c>
      <c r="H196" s="169" t="s">
        <v>906</v>
      </c>
      <c r="I196" s="200" t="s">
        <v>145</v>
      </c>
      <c r="J196" s="235" t="s">
        <v>698</v>
      </c>
      <c r="K196" s="243">
        <v>34478</v>
      </c>
      <c r="L196" s="6">
        <f t="shared" ref="L196:L259" ca="1" si="4">IF(K196="","",TRUNC(YEARFRAC(K196,TODAY(),1),0))</f>
        <v>26</v>
      </c>
      <c r="O196" s="243">
        <v>44258</v>
      </c>
    </row>
    <row r="197" spans="1:15" x14ac:dyDescent="0.35">
      <c r="A197" s="200" t="s">
        <v>910</v>
      </c>
      <c r="B197" s="200">
        <f t="shared" si="3"/>
        <v>197</v>
      </c>
      <c r="C197" s="200" t="s">
        <v>728</v>
      </c>
      <c r="D197" s="200" t="s">
        <v>728</v>
      </c>
      <c r="E197" s="6">
        <v>56944219781</v>
      </c>
      <c r="F197" s="200" t="s">
        <v>909</v>
      </c>
      <c r="G197" s="200" t="s">
        <v>911</v>
      </c>
      <c r="H197" s="169" t="s">
        <v>912</v>
      </c>
      <c r="I197" s="200" t="s">
        <v>713</v>
      </c>
      <c r="J197" s="235" t="s">
        <v>698</v>
      </c>
      <c r="K197" s="243">
        <v>38015</v>
      </c>
      <c r="L197" s="6">
        <f t="shared" ca="1" si="4"/>
        <v>17</v>
      </c>
      <c r="O197" s="243">
        <v>44258</v>
      </c>
    </row>
    <row r="198" spans="1:15" x14ac:dyDescent="0.35">
      <c r="A198" s="200" t="s">
        <v>916</v>
      </c>
      <c r="B198" s="200">
        <f t="shared" si="3"/>
        <v>198</v>
      </c>
      <c r="C198" s="200" t="s">
        <v>731</v>
      </c>
      <c r="D198" s="200" t="s">
        <v>731</v>
      </c>
      <c r="E198" s="6">
        <v>56984185524</v>
      </c>
      <c r="F198" s="200" t="s">
        <v>915</v>
      </c>
      <c r="G198" s="200" t="s">
        <v>917</v>
      </c>
      <c r="H198" s="169" t="s">
        <v>918</v>
      </c>
      <c r="I198" s="200" t="s">
        <v>145</v>
      </c>
      <c r="J198" s="235" t="s">
        <v>698</v>
      </c>
      <c r="K198" s="243">
        <v>32494</v>
      </c>
      <c r="L198" s="6">
        <f t="shared" ca="1" si="4"/>
        <v>32</v>
      </c>
      <c r="O198" s="243">
        <v>44258</v>
      </c>
    </row>
    <row r="199" spans="1:15" x14ac:dyDescent="0.35">
      <c r="A199" s="200" t="s">
        <v>923</v>
      </c>
      <c r="B199" s="200">
        <f t="shared" si="3"/>
        <v>199</v>
      </c>
      <c r="C199" s="200" t="s">
        <v>728</v>
      </c>
      <c r="D199" s="200" t="s">
        <v>728</v>
      </c>
      <c r="E199" s="6">
        <v>56956017106</v>
      </c>
      <c r="F199" s="200" t="s">
        <v>919</v>
      </c>
      <c r="G199" s="200" t="s">
        <v>921</v>
      </c>
      <c r="H199" s="169" t="s">
        <v>922</v>
      </c>
      <c r="I199" s="200" t="s">
        <v>145</v>
      </c>
      <c r="J199" s="235" t="s">
        <v>698</v>
      </c>
      <c r="K199" s="243">
        <v>32614</v>
      </c>
      <c r="L199" s="6">
        <f t="shared" ca="1" si="4"/>
        <v>31</v>
      </c>
      <c r="O199" s="243">
        <v>44258</v>
      </c>
    </row>
    <row r="200" spans="1:15" x14ac:dyDescent="0.35">
      <c r="A200" s="200" t="s">
        <v>929</v>
      </c>
      <c r="B200" s="200">
        <f t="shared" si="3"/>
        <v>200</v>
      </c>
      <c r="C200" s="200" t="s">
        <v>728</v>
      </c>
      <c r="D200" s="200" t="s">
        <v>728</v>
      </c>
      <c r="E200" s="6">
        <v>56992129727</v>
      </c>
      <c r="F200" s="200" t="s">
        <v>928</v>
      </c>
      <c r="G200" s="200" t="s">
        <v>930</v>
      </c>
      <c r="H200" s="169" t="s">
        <v>281</v>
      </c>
      <c r="I200" s="200" t="s">
        <v>145</v>
      </c>
      <c r="J200" s="235" t="s">
        <v>698</v>
      </c>
      <c r="K200" s="243">
        <v>35301</v>
      </c>
      <c r="L200" s="6">
        <f t="shared" ca="1" si="4"/>
        <v>24</v>
      </c>
      <c r="O200" s="243">
        <v>44260</v>
      </c>
    </row>
    <row r="201" spans="1:15" x14ac:dyDescent="0.35">
      <c r="A201" s="200" t="s">
        <v>933</v>
      </c>
      <c r="B201" s="200">
        <f t="shared" si="3"/>
        <v>201</v>
      </c>
      <c r="C201" s="200" t="s">
        <v>731</v>
      </c>
      <c r="D201" s="200" t="s">
        <v>731</v>
      </c>
      <c r="E201" s="6">
        <v>56981279572</v>
      </c>
      <c r="F201" s="200" t="s">
        <v>932</v>
      </c>
      <c r="G201" s="200" t="s">
        <v>934</v>
      </c>
      <c r="H201" s="169" t="s">
        <v>935</v>
      </c>
      <c r="I201" s="200" t="s">
        <v>713</v>
      </c>
      <c r="J201" s="235" t="s">
        <v>698</v>
      </c>
      <c r="K201" s="243">
        <v>33486</v>
      </c>
      <c r="L201" s="6">
        <f t="shared" ca="1" si="4"/>
        <v>29</v>
      </c>
      <c r="O201" s="243">
        <v>44260</v>
      </c>
    </row>
    <row r="202" spans="1:15" x14ac:dyDescent="0.35">
      <c r="A202" s="200" t="s">
        <v>938</v>
      </c>
      <c r="B202" s="200">
        <f t="shared" si="3"/>
        <v>202</v>
      </c>
      <c r="C202" s="200" t="s">
        <v>728</v>
      </c>
      <c r="D202" s="200" t="s">
        <v>728</v>
      </c>
      <c r="E202" s="6">
        <v>56934260379</v>
      </c>
      <c r="F202" s="200" t="s">
        <v>937</v>
      </c>
      <c r="G202" s="200" t="s">
        <v>939</v>
      </c>
      <c r="H202" s="169" t="s">
        <v>940</v>
      </c>
      <c r="I202" s="200" t="s">
        <v>145</v>
      </c>
      <c r="J202" s="235" t="s">
        <v>698</v>
      </c>
      <c r="K202" s="243">
        <v>37926</v>
      </c>
      <c r="L202" s="6">
        <f t="shared" ca="1" si="4"/>
        <v>17</v>
      </c>
      <c r="O202" s="243">
        <v>44260</v>
      </c>
    </row>
    <row r="203" spans="1:15" x14ac:dyDescent="0.35">
      <c r="A203" s="200" t="s">
        <v>943</v>
      </c>
      <c r="B203" s="200">
        <f t="shared" si="3"/>
        <v>203</v>
      </c>
      <c r="C203" s="200" t="s">
        <v>731</v>
      </c>
      <c r="D203" s="200" t="s">
        <v>731</v>
      </c>
      <c r="E203" s="6">
        <v>56935585665</v>
      </c>
      <c r="F203" s="200" t="s">
        <v>942</v>
      </c>
      <c r="G203" s="200" t="s">
        <v>944</v>
      </c>
      <c r="H203" s="169" t="s">
        <v>945</v>
      </c>
      <c r="I203" s="200" t="s">
        <v>145</v>
      </c>
      <c r="J203" s="235" t="s">
        <v>698</v>
      </c>
      <c r="K203" s="244">
        <v>44240</v>
      </c>
      <c r="L203" s="6">
        <f t="shared" ca="1" si="4"/>
        <v>0</v>
      </c>
      <c r="N203" s="169" t="s">
        <v>1059</v>
      </c>
      <c r="O203" s="243">
        <v>44260</v>
      </c>
    </row>
    <row r="204" spans="1:15" x14ac:dyDescent="0.35">
      <c r="A204" s="200" t="s">
        <v>948</v>
      </c>
      <c r="B204" s="200">
        <f t="shared" si="3"/>
        <v>204</v>
      </c>
      <c r="C204" s="200" t="s">
        <v>728</v>
      </c>
      <c r="D204" s="200" t="s">
        <v>728</v>
      </c>
      <c r="E204" s="6">
        <v>56957643141</v>
      </c>
      <c r="F204" s="200" t="s">
        <v>947</v>
      </c>
      <c r="G204" s="200" t="s">
        <v>949</v>
      </c>
      <c r="H204" s="200" t="s">
        <v>945</v>
      </c>
      <c r="I204" s="200" t="s">
        <v>145</v>
      </c>
      <c r="J204" s="235" t="s">
        <v>698</v>
      </c>
      <c r="K204" s="243">
        <v>29187</v>
      </c>
      <c r="L204" s="6">
        <f t="shared" ca="1" si="4"/>
        <v>41</v>
      </c>
      <c r="O204" s="243">
        <v>44261</v>
      </c>
    </row>
    <row r="205" spans="1:15" x14ac:dyDescent="0.35">
      <c r="A205" s="200" t="s">
        <v>951</v>
      </c>
      <c r="B205" s="200">
        <f t="shared" si="3"/>
        <v>205</v>
      </c>
      <c r="C205" s="200" t="s">
        <v>728</v>
      </c>
      <c r="D205" s="200" t="s">
        <v>728</v>
      </c>
      <c r="E205" s="6">
        <v>56994949244</v>
      </c>
      <c r="F205" s="200" t="s">
        <v>950</v>
      </c>
      <c r="G205" s="200" t="s">
        <v>952</v>
      </c>
      <c r="H205" s="169" t="s">
        <v>832</v>
      </c>
      <c r="I205" s="200" t="s">
        <v>145</v>
      </c>
      <c r="J205" s="235" t="s">
        <v>698</v>
      </c>
      <c r="K205" s="244">
        <v>44299</v>
      </c>
      <c r="L205" s="6">
        <f t="shared" ca="1" si="4"/>
        <v>0</v>
      </c>
      <c r="O205" s="243">
        <v>44261</v>
      </c>
    </row>
    <row r="206" spans="1:15" x14ac:dyDescent="0.35">
      <c r="A206" s="200" t="s">
        <v>955</v>
      </c>
      <c r="B206" s="200">
        <f t="shared" si="3"/>
        <v>206</v>
      </c>
      <c r="C206" s="200" t="s">
        <v>731</v>
      </c>
      <c r="D206" s="200" t="s">
        <v>731</v>
      </c>
      <c r="E206" s="6">
        <v>56998835846</v>
      </c>
      <c r="F206" s="200" t="s">
        <v>954</v>
      </c>
      <c r="G206" s="200" t="s">
        <v>956</v>
      </c>
      <c r="H206" s="169" t="s">
        <v>480</v>
      </c>
      <c r="I206" s="200" t="s">
        <v>713</v>
      </c>
      <c r="J206" s="235" t="s">
        <v>698</v>
      </c>
      <c r="K206" s="243">
        <v>26512</v>
      </c>
      <c r="L206" s="6">
        <f t="shared" ca="1" si="4"/>
        <v>48</v>
      </c>
      <c r="O206" s="243">
        <v>44261</v>
      </c>
    </row>
    <row r="207" spans="1:15" x14ac:dyDescent="0.35">
      <c r="A207" s="200" t="s">
        <v>958</v>
      </c>
      <c r="B207" s="200">
        <f t="shared" si="3"/>
        <v>207</v>
      </c>
      <c r="C207" s="200" t="s">
        <v>728</v>
      </c>
      <c r="D207" s="200" t="s">
        <v>728</v>
      </c>
      <c r="E207" s="6">
        <v>56966526701</v>
      </c>
      <c r="F207" s="200" t="s">
        <v>957</v>
      </c>
      <c r="G207" s="200" t="s">
        <v>959</v>
      </c>
      <c r="H207" s="200" t="s">
        <v>200</v>
      </c>
      <c r="I207" s="200" t="s">
        <v>145</v>
      </c>
      <c r="J207" s="235" t="s">
        <v>698</v>
      </c>
      <c r="K207" s="243">
        <v>33460</v>
      </c>
      <c r="L207" s="6">
        <f t="shared" ca="1" si="4"/>
        <v>29</v>
      </c>
      <c r="O207" s="243">
        <v>44261</v>
      </c>
    </row>
    <row r="208" spans="1:15" x14ac:dyDescent="0.35">
      <c r="A208" s="200" t="s">
        <v>961</v>
      </c>
      <c r="B208" s="200">
        <f t="shared" si="3"/>
        <v>208</v>
      </c>
      <c r="C208" s="200" t="s">
        <v>728</v>
      </c>
      <c r="D208" s="200" t="s">
        <v>728</v>
      </c>
      <c r="E208" s="6">
        <v>33699898971</v>
      </c>
      <c r="F208" s="200" t="s">
        <v>960</v>
      </c>
      <c r="G208" s="200" t="s">
        <v>963</v>
      </c>
      <c r="H208" s="200" t="s">
        <v>962</v>
      </c>
      <c r="I208" s="200" t="s">
        <v>145</v>
      </c>
      <c r="J208" s="235" t="s">
        <v>698</v>
      </c>
      <c r="L208" s="6" t="str">
        <f t="shared" ca="1" si="4"/>
        <v/>
      </c>
    </row>
    <row r="209" spans="1:16" x14ac:dyDescent="0.35">
      <c r="A209" s="200" t="s">
        <v>982</v>
      </c>
      <c r="B209" s="200">
        <f t="shared" si="3"/>
        <v>209</v>
      </c>
      <c r="C209" s="200" t="s">
        <v>728</v>
      </c>
      <c r="D209" s="200" t="s">
        <v>728</v>
      </c>
      <c r="E209" s="6">
        <v>56982939270</v>
      </c>
      <c r="F209" s="200" t="s">
        <v>964</v>
      </c>
      <c r="G209" s="200" t="s">
        <v>966</v>
      </c>
      <c r="H209" s="169" t="s">
        <v>136</v>
      </c>
      <c r="I209" s="200" t="s">
        <v>145</v>
      </c>
      <c r="J209" s="235" t="s">
        <v>698</v>
      </c>
      <c r="L209" s="6" t="str">
        <f t="shared" ca="1" si="4"/>
        <v/>
      </c>
      <c r="O209" s="243">
        <v>44261</v>
      </c>
    </row>
    <row r="210" spans="1:16" x14ac:dyDescent="0.35">
      <c r="A210" s="200" t="s">
        <v>969</v>
      </c>
      <c r="B210" s="200">
        <f t="shared" si="3"/>
        <v>210</v>
      </c>
      <c r="C210" s="200" t="s">
        <v>728</v>
      </c>
      <c r="D210" s="200" t="s">
        <v>728</v>
      </c>
      <c r="E210" s="6">
        <v>56990605727</v>
      </c>
      <c r="F210" s="200" t="s">
        <v>967</v>
      </c>
      <c r="G210" s="200" t="s">
        <v>968</v>
      </c>
      <c r="H210" s="200" t="s">
        <v>281</v>
      </c>
      <c r="I210" s="200" t="s">
        <v>145</v>
      </c>
      <c r="J210" s="235" t="s">
        <v>698</v>
      </c>
      <c r="K210" s="244">
        <v>44409</v>
      </c>
      <c r="L210" s="6">
        <f t="shared" ca="1" si="4"/>
        <v>0</v>
      </c>
      <c r="O210" s="243">
        <v>44261</v>
      </c>
    </row>
    <row r="211" spans="1:16" x14ac:dyDescent="0.35">
      <c r="A211" s="200" t="s">
        <v>974</v>
      </c>
      <c r="B211" s="200">
        <f t="shared" si="3"/>
        <v>211</v>
      </c>
      <c r="C211" s="200" t="s">
        <v>728</v>
      </c>
      <c r="D211" s="200" t="s">
        <v>728</v>
      </c>
      <c r="E211" s="6">
        <v>56957698281</v>
      </c>
      <c r="F211" s="200" t="s">
        <v>972</v>
      </c>
      <c r="G211" s="200" t="s">
        <v>975</v>
      </c>
      <c r="H211" s="169" t="s">
        <v>976</v>
      </c>
      <c r="I211" s="200" t="s">
        <v>145</v>
      </c>
      <c r="J211" s="235" t="s">
        <v>698</v>
      </c>
      <c r="K211" s="243">
        <v>31796</v>
      </c>
      <c r="L211" s="6">
        <f t="shared" ca="1" si="4"/>
        <v>34</v>
      </c>
      <c r="O211" s="243">
        <v>44261</v>
      </c>
    </row>
    <row r="212" spans="1:16" x14ac:dyDescent="0.35">
      <c r="A212" s="200" t="s">
        <v>978</v>
      </c>
      <c r="B212" s="200">
        <f t="shared" si="3"/>
        <v>212</v>
      </c>
      <c r="C212" s="200" t="s">
        <v>728</v>
      </c>
      <c r="D212" s="200" t="s">
        <v>728</v>
      </c>
      <c r="E212" s="6">
        <v>56933632040</v>
      </c>
      <c r="F212" s="200" t="s">
        <v>977</v>
      </c>
      <c r="G212" s="200" t="s">
        <v>979</v>
      </c>
      <c r="H212" s="169" t="s">
        <v>980</v>
      </c>
      <c r="I212" s="200" t="s">
        <v>145</v>
      </c>
      <c r="J212" s="235" t="s">
        <v>698</v>
      </c>
      <c r="K212" s="243">
        <v>35681</v>
      </c>
      <c r="L212" s="6">
        <f t="shared" ca="1" si="4"/>
        <v>23</v>
      </c>
      <c r="O212" s="243">
        <v>44262</v>
      </c>
    </row>
    <row r="213" spans="1:16" x14ac:dyDescent="0.35">
      <c r="A213" s="200" t="s">
        <v>986</v>
      </c>
      <c r="B213" s="200">
        <f t="shared" si="3"/>
        <v>213</v>
      </c>
      <c r="C213" s="200" t="s">
        <v>731</v>
      </c>
      <c r="D213" s="200" t="s">
        <v>731</v>
      </c>
      <c r="E213" s="6">
        <v>56967000610</v>
      </c>
      <c r="F213" s="200" t="s">
        <v>985</v>
      </c>
      <c r="G213" s="200" t="s">
        <v>987</v>
      </c>
      <c r="H213" s="169" t="s">
        <v>988</v>
      </c>
      <c r="I213" s="200" t="s">
        <v>145</v>
      </c>
      <c r="J213" s="235" t="s">
        <v>698</v>
      </c>
      <c r="K213" s="244">
        <v>44457</v>
      </c>
      <c r="L213" s="6">
        <f t="shared" ca="1" si="4"/>
        <v>0</v>
      </c>
      <c r="O213" s="243">
        <v>44262</v>
      </c>
    </row>
    <row r="214" spans="1:16" x14ac:dyDescent="0.35">
      <c r="A214" s="200" t="s">
        <v>991</v>
      </c>
      <c r="B214" s="200">
        <f t="shared" si="3"/>
        <v>214</v>
      </c>
      <c r="C214" s="200" t="s">
        <v>728</v>
      </c>
      <c r="D214" s="200" t="s">
        <v>728</v>
      </c>
      <c r="E214" s="6">
        <v>56940557330</v>
      </c>
      <c r="F214" s="200" t="s">
        <v>990</v>
      </c>
      <c r="G214" s="200" t="s">
        <v>992</v>
      </c>
      <c r="H214" s="169" t="s">
        <v>922</v>
      </c>
      <c r="I214" s="200" t="s">
        <v>145</v>
      </c>
      <c r="J214" s="235" t="s">
        <v>698</v>
      </c>
      <c r="K214" s="243">
        <v>28274</v>
      </c>
      <c r="L214" s="6">
        <f t="shared" ca="1" si="4"/>
        <v>43</v>
      </c>
      <c r="O214" s="243">
        <v>44262</v>
      </c>
    </row>
    <row r="215" spans="1:16" x14ac:dyDescent="0.35">
      <c r="A215" s="200" t="s">
        <v>995</v>
      </c>
      <c r="B215" s="200">
        <f t="shared" si="3"/>
        <v>215</v>
      </c>
      <c r="C215" s="200" t="s">
        <v>728</v>
      </c>
      <c r="D215" s="200" t="s">
        <v>728</v>
      </c>
      <c r="E215" s="6">
        <v>56988994044</v>
      </c>
      <c r="F215" s="200" t="s">
        <v>994</v>
      </c>
      <c r="G215" s="200" t="s">
        <v>996</v>
      </c>
      <c r="H215" s="169" t="s">
        <v>829</v>
      </c>
      <c r="I215" s="200" t="s">
        <v>145</v>
      </c>
      <c r="J215" s="235" t="s">
        <v>698</v>
      </c>
      <c r="K215" s="243">
        <v>27551</v>
      </c>
      <c r="L215" s="6">
        <f t="shared" ca="1" si="4"/>
        <v>45</v>
      </c>
      <c r="O215" s="243">
        <v>44262</v>
      </c>
    </row>
    <row r="216" spans="1:16" x14ac:dyDescent="0.35">
      <c r="A216" s="200" t="s">
        <v>999</v>
      </c>
      <c r="B216" s="200">
        <f t="shared" si="3"/>
        <v>216</v>
      </c>
      <c r="C216" s="200" t="s">
        <v>728</v>
      </c>
      <c r="D216" s="200" t="s">
        <v>728</v>
      </c>
      <c r="E216" s="6">
        <v>56994342233</v>
      </c>
      <c r="F216" s="200" t="s">
        <v>998</v>
      </c>
      <c r="G216" s="200" t="s">
        <v>1000</v>
      </c>
      <c r="H216" s="169" t="s">
        <v>1001</v>
      </c>
      <c r="I216" s="200" t="s">
        <v>145</v>
      </c>
      <c r="J216" s="235" t="s">
        <v>698</v>
      </c>
      <c r="K216" s="243">
        <v>30741</v>
      </c>
      <c r="L216" s="6">
        <f t="shared" ca="1" si="4"/>
        <v>37</v>
      </c>
      <c r="O216" s="243">
        <v>44262</v>
      </c>
    </row>
    <row r="217" spans="1:16" x14ac:dyDescent="0.35">
      <c r="A217" s="200" t="s">
        <v>1003</v>
      </c>
      <c r="B217" s="200">
        <f t="shared" si="3"/>
        <v>217</v>
      </c>
      <c r="C217" s="200" t="s">
        <v>728</v>
      </c>
      <c r="D217" s="200" t="s">
        <v>728</v>
      </c>
      <c r="E217" s="6">
        <v>56984297655</v>
      </c>
      <c r="F217" s="200" t="s">
        <v>1002</v>
      </c>
      <c r="G217" s="200" t="s">
        <v>1004</v>
      </c>
      <c r="H217" s="169" t="s">
        <v>935</v>
      </c>
      <c r="I217" s="200" t="s">
        <v>145</v>
      </c>
      <c r="J217" s="235" t="s">
        <v>698</v>
      </c>
      <c r="L217" s="6" t="str">
        <f t="shared" ca="1" si="4"/>
        <v/>
      </c>
      <c r="O217" s="243">
        <v>44262</v>
      </c>
    </row>
    <row r="218" spans="1:16" x14ac:dyDescent="0.35">
      <c r="A218" s="200" t="s">
        <v>1006</v>
      </c>
      <c r="B218" s="200">
        <f t="shared" si="3"/>
        <v>218</v>
      </c>
      <c r="C218" s="200" t="s">
        <v>728</v>
      </c>
      <c r="D218" s="200" t="s">
        <v>728</v>
      </c>
      <c r="E218" s="6">
        <v>56945867814</v>
      </c>
      <c r="F218" s="200" t="s">
        <v>1005</v>
      </c>
      <c r="G218" s="200" t="s">
        <v>1007</v>
      </c>
      <c r="H218" s="169" t="s">
        <v>1008</v>
      </c>
      <c r="I218" s="200" t="s">
        <v>145</v>
      </c>
      <c r="J218" s="235" t="s">
        <v>698</v>
      </c>
      <c r="L218" s="6" t="str">
        <f t="shared" ca="1" si="4"/>
        <v/>
      </c>
      <c r="N218" s="169" t="s">
        <v>1058</v>
      </c>
      <c r="O218" s="243">
        <v>44262</v>
      </c>
    </row>
    <row r="219" spans="1:16" x14ac:dyDescent="0.35">
      <c r="A219" s="200" t="s">
        <v>1010</v>
      </c>
      <c r="B219" s="200">
        <f t="shared" si="3"/>
        <v>219</v>
      </c>
      <c r="C219" s="200" t="s">
        <v>731</v>
      </c>
      <c r="D219" s="200" t="s">
        <v>731</v>
      </c>
      <c r="E219" s="6">
        <v>56962128330</v>
      </c>
      <c r="F219" s="200" t="s">
        <v>1009</v>
      </c>
      <c r="G219" s="200" t="s">
        <v>1011</v>
      </c>
      <c r="H219" s="169" t="s">
        <v>1012</v>
      </c>
      <c r="I219" s="200" t="s">
        <v>145</v>
      </c>
      <c r="J219" s="235" t="s">
        <v>698</v>
      </c>
      <c r="K219" s="243">
        <v>29145</v>
      </c>
      <c r="L219" s="6">
        <f t="shared" ca="1" si="4"/>
        <v>41</v>
      </c>
      <c r="N219" s="169" t="s">
        <v>1057</v>
      </c>
      <c r="O219" s="243">
        <v>44262</v>
      </c>
      <c r="P219" s="243">
        <v>44261</v>
      </c>
    </row>
    <row r="220" spans="1:16" x14ac:dyDescent="0.35">
      <c r="A220" s="200" t="s">
        <v>1015</v>
      </c>
      <c r="B220" s="200">
        <f t="shared" si="3"/>
        <v>220</v>
      </c>
      <c r="C220" s="200" t="s">
        <v>731</v>
      </c>
      <c r="D220" s="200" t="s">
        <v>731</v>
      </c>
      <c r="E220" s="6">
        <v>56998791589</v>
      </c>
      <c r="F220" s="200" t="s">
        <v>1014</v>
      </c>
      <c r="G220" s="200" t="s">
        <v>1016</v>
      </c>
      <c r="H220" s="169" t="s">
        <v>1017</v>
      </c>
      <c r="I220" s="200" t="s">
        <v>145</v>
      </c>
      <c r="J220" s="235" t="s">
        <v>698</v>
      </c>
      <c r="K220" s="243">
        <v>28923</v>
      </c>
      <c r="L220" s="6">
        <f t="shared" ca="1" si="4"/>
        <v>42</v>
      </c>
      <c r="O220" s="243">
        <v>44262</v>
      </c>
    </row>
    <row r="221" spans="1:16" x14ac:dyDescent="0.35">
      <c r="A221" s="200" t="s">
        <v>1020</v>
      </c>
      <c r="B221" s="200">
        <f t="shared" si="3"/>
        <v>221</v>
      </c>
      <c r="C221" s="200" t="s">
        <v>728</v>
      </c>
      <c r="D221" s="200" t="s">
        <v>728</v>
      </c>
      <c r="E221" s="6">
        <v>56920534608</v>
      </c>
      <c r="F221" s="200" t="s">
        <v>1019</v>
      </c>
      <c r="G221" s="200" t="s">
        <v>1021</v>
      </c>
      <c r="H221" s="200" t="s">
        <v>1022</v>
      </c>
      <c r="I221" s="200" t="s">
        <v>145</v>
      </c>
      <c r="J221" s="235" t="s">
        <v>698</v>
      </c>
      <c r="K221" s="243">
        <v>34462</v>
      </c>
      <c r="L221" s="6">
        <f t="shared" ca="1" si="4"/>
        <v>26</v>
      </c>
      <c r="O221" s="243">
        <v>44263</v>
      </c>
    </row>
    <row r="222" spans="1:16" x14ac:dyDescent="0.35">
      <c r="A222" s="200" t="s">
        <v>1026</v>
      </c>
      <c r="B222" s="200">
        <f t="shared" si="3"/>
        <v>222</v>
      </c>
      <c r="C222" s="200" t="s">
        <v>728</v>
      </c>
      <c r="D222" s="200" t="s">
        <v>728</v>
      </c>
      <c r="E222" s="6">
        <v>56950109371</v>
      </c>
      <c r="F222" s="200" t="s">
        <v>1024</v>
      </c>
      <c r="G222" s="200" t="s">
        <v>1028</v>
      </c>
      <c r="H222" s="169" t="s">
        <v>1027</v>
      </c>
      <c r="I222" s="200" t="s">
        <v>145</v>
      </c>
      <c r="J222" s="235" t="s">
        <v>698</v>
      </c>
      <c r="L222" s="6" t="str">
        <f t="shared" ca="1" si="4"/>
        <v/>
      </c>
      <c r="M222" s="169" t="s">
        <v>1025</v>
      </c>
      <c r="O222" s="243">
        <v>44263</v>
      </c>
    </row>
    <row r="223" spans="1:16" x14ac:dyDescent="0.35">
      <c r="A223" s="200" t="s">
        <v>1031</v>
      </c>
      <c r="B223" s="200">
        <f t="shared" si="3"/>
        <v>223</v>
      </c>
      <c r="C223" s="200" t="s">
        <v>731</v>
      </c>
      <c r="D223" s="200" t="s">
        <v>731</v>
      </c>
      <c r="E223" s="6">
        <v>56961860262</v>
      </c>
      <c r="F223" s="200" t="s">
        <v>1030</v>
      </c>
      <c r="G223" s="200" t="s">
        <v>1032</v>
      </c>
      <c r="H223" s="200" t="s">
        <v>918</v>
      </c>
      <c r="I223" s="200" t="s">
        <v>145</v>
      </c>
      <c r="J223" s="235" t="s">
        <v>698</v>
      </c>
      <c r="K223" s="243">
        <v>32752</v>
      </c>
      <c r="L223" s="6">
        <f t="shared" ca="1" si="4"/>
        <v>31</v>
      </c>
      <c r="O223" s="243">
        <v>44263</v>
      </c>
    </row>
    <row r="224" spans="1:16" x14ac:dyDescent="0.35">
      <c r="A224" s="200" t="s">
        <v>1034</v>
      </c>
      <c r="B224" s="200">
        <f t="shared" si="3"/>
        <v>224</v>
      </c>
      <c r="C224" s="200" t="s">
        <v>728</v>
      </c>
      <c r="D224" s="200" t="s">
        <v>728</v>
      </c>
      <c r="E224" s="6" t="s">
        <v>1035</v>
      </c>
      <c r="F224" s="200" t="s">
        <v>1033</v>
      </c>
      <c r="G224" s="200" t="s">
        <v>1036</v>
      </c>
      <c r="H224" s="200" t="s">
        <v>1037</v>
      </c>
      <c r="I224" s="200" t="s">
        <v>145</v>
      </c>
      <c r="J224" s="235" t="s">
        <v>698</v>
      </c>
      <c r="K224" s="243">
        <v>34565</v>
      </c>
      <c r="L224" s="6">
        <f t="shared" ca="1" si="4"/>
        <v>26</v>
      </c>
      <c r="O224" s="243">
        <v>44263</v>
      </c>
    </row>
    <row r="225" spans="1:12" x14ac:dyDescent="0.35">
      <c r="A225" s="169" t="s">
        <v>1045</v>
      </c>
      <c r="B225" s="200">
        <f t="shared" si="3"/>
        <v>225</v>
      </c>
      <c r="C225" s="200" t="s">
        <v>718</v>
      </c>
      <c r="D225" s="200" t="s">
        <v>718</v>
      </c>
      <c r="E225" s="6">
        <v>56940721927</v>
      </c>
      <c r="F225" s="200" t="s">
        <v>1046</v>
      </c>
      <c r="G225" s="169" t="s">
        <v>1047</v>
      </c>
      <c r="L225" s="6" t="str">
        <f t="shared" ca="1" si="4"/>
        <v/>
      </c>
    </row>
    <row r="226" spans="1:12" x14ac:dyDescent="0.35">
      <c r="A226" s="169" t="s">
        <v>1048</v>
      </c>
      <c r="B226" s="200">
        <f t="shared" si="3"/>
        <v>226</v>
      </c>
      <c r="C226" s="200" t="s">
        <v>731</v>
      </c>
      <c r="D226" s="200" t="s">
        <v>731</v>
      </c>
      <c r="E226" s="6">
        <v>56932437793</v>
      </c>
      <c r="F226" s="200" t="s">
        <v>1049</v>
      </c>
      <c r="G226" s="169" t="s">
        <v>1050</v>
      </c>
      <c r="L226" s="6" t="str">
        <f t="shared" ca="1" si="4"/>
        <v/>
      </c>
    </row>
    <row r="227" spans="1:12" x14ac:dyDescent="0.35">
      <c r="A227" s="169" t="s">
        <v>1051</v>
      </c>
      <c r="B227" s="200">
        <f t="shared" si="3"/>
        <v>227</v>
      </c>
      <c r="C227" s="200" t="s">
        <v>731</v>
      </c>
      <c r="D227" s="200" t="s">
        <v>731</v>
      </c>
      <c r="E227" s="6">
        <v>56948009622</v>
      </c>
      <c r="F227" s="200" t="s">
        <v>1052</v>
      </c>
      <c r="G227" s="169" t="s">
        <v>1053</v>
      </c>
      <c r="L227" s="6" t="str">
        <f t="shared" ca="1" si="4"/>
        <v/>
      </c>
    </row>
    <row r="228" spans="1:12" x14ac:dyDescent="0.35">
      <c r="B228" s="200" t="str">
        <f t="shared" si="3"/>
        <v/>
      </c>
      <c r="L228" s="6" t="str">
        <f t="shared" ca="1" si="4"/>
        <v/>
      </c>
    </row>
    <row r="229" spans="1:12" x14ac:dyDescent="0.35">
      <c r="B229" s="200" t="str">
        <f t="shared" si="3"/>
        <v/>
      </c>
      <c r="L229" s="6" t="str">
        <f t="shared" ca="1" si="4"/>
        <v/>
      </c>
    </row>
    <row r="230" spans="1:12" x14ac:dyDescent="0.35">
      <c r="B230" s="200" t="str">
        <f t="shared" si="3"/>
        <v/>
      </c>
      <c r="L230" s="6" t="str">
        <f t="shared" ca="1" si="4"/>
        <v/>
      </c>
    </row>
    <row r="231" spans="1:12" x14ac:dyDescent="0.35">
      <c r="B231" s="200" t="str">
        <f t="shared" si="3"/>
        <v/>
      </c>
      <c r="L231" s="6" t="str">
        <f t="shared" ca="1" si="4"/>
        <v/>
      </c>
    </row>
    <row r="232" spans="1:12" x14ac:dyDescent="0.35">
      <c r="B232" s="200" t="str">
        <f t="shared" si="3"/>
        <v/>
      </c>
      <c r="L232" s="6" t="str">
        <f t="shared" ca="1" si="4"/>
        <v/>
      </c>
    </row>
    <row r="233" spans="1:12" x14ac:dyDescent="0.35">
      <c r="B233" s="200" t="str">
        <f t="shared" si="3"/>
        <v/>
      </c>
      <c r="L233" s="6" t="str">
        <f t="shared" ca="1" si="4"/>
        <v/>
      </c>
    </row>
    <row r="234" spans="1:12" x14ac:dyDescent="0.35">
      <c r="B234" s="200" t="str">
        <f t="shared" si="3"/>
        <v/>
      </c>
      <c r="L234" s="6" t="str">
        <f t="shared" ca="1" si="4"/>
        <v/>
      </c>
    </row>
    <row r="235" spans="1:12" x14ac:dyDescent="0.35">
      <c r="B235" s="200" t="str">
        <f t="shared" si="3"/>
        <v/>
      </c>
      <c r="L235" s="6" t="str">
        <f t="shared" ca="1" si="4"/>
        <v/>
      </c>
    </row>
    <row r="236" spans="1:12" x14ac:dyDescent="0.35">
      <c r="B236" s="200" t="str">
        <f t="shared" si="3"/>
        <v/>
      </c>
      <c r="L236" s="6" t="str">
        <f t="shared" ca="1" si="4"/>
        <v/>
      </c>
    </row>
    <row r="237" spans="1:12" x14ac:dyDescent="0.35">
      <c r="B237" s="200" t="str">
        <f t="shared" si="3"/>
        <v/>
      </c>
      <c r="L237" s="6" t="str">
        <f t="shared" ca="1" si="4"/>
        <v/>
      </c>
    </row>
    <row r="238" spans="1:12" x14ac:dyDescent="0.35">
      <c r="B238" s="200" t="str">
        <f t="shared" si="3"/>
        <v/>
      </c>
      <c r="L238" s="6" t="str">
        <f t="shared" ca="1" si="4"/>
        <v/>
      </c>
    </row>
    <row r="239" spans="1:12" x14ac:dyDescent="0.35">
      <c r="B239" s="200" t="str">
        <f t="shared" si="3"/>
        <v/>
      </c>
      <c r="L239" s="6" t="str">
        <f t="shared" ca="1" si="4"/>
        <v/>
      </c>
    </row>
    <row r="240" spans="1:12" x14ac:dyDescent="0.35">
      <c r="B240" s="200" t="str">
        <f t="shared" si="3"/>
        <v/>
      </c>
      <c r="L240" s="6" t="str">
        <f t="shared" ca="1" si="4"/>
        <v/>
      </c>
    </row>
    <row r="241" spans="2:12" x14ac:dyDescent="0.35">
      <c r="B241" s="200" t="str">
        <f t="shared" si="3"/>
        <v/>
      </c>
      <c r="L241" s="6" t="str">
        <f t="shared" ca="1" si="4"/>
        <v/>
      </c>
    </row>
    <row r="242" spans="2:12" x14ac:dyDescent="0.35">
      <c r="B242" s="200" t="str">
        <f t="shared" si="3"/>
        <v/>
      </c>
      <c r="L242" s="6" t="str">
        <f t="shared" ca="1" si="4"/>
        <v/>
      </c>
    </row>
    <row r="243" spans="2:12" x14ac:dyDescent="0.35">
      <c r="B243" s="200" t="str">
        <f t="shared" si="3"/>
        <v/>
      </c>
      <c r="L243" s="6" t="str">
        <f t="shared" ca="1" si="4"/>
        <v/>
      </c>
    </row>
    <row r="244" spans="2:12" x14ac:dyDescent="0.35">
      <c r="B244" s="200" t="str">
        <f t="shared" si="3"/>
        <v/>
      </c>
      <c r="L244" s="6" t="str">
        <f t="shared" ca="1" si="4"/>
        <v/>
      </c>
    </row>
    <row r="245" spans="2:12" x14ac:dyDescent="0.35">
      <c r="B245" s="200" t="str">
        <f t="shared" si="3"/>
        <v/>
      </c>
      <c r="L245" s="6" t="str">
        <f t="shared" ca="1" si="4"/>
        <v/>
      </c>
    </row>
    <row r="246" spans="2:12" x14ac:dyDescent="0.35">
      <c r="B246" s="200" t="str">
        <f t="shared" si="3"/>
        <v/>
      </c>
      <c r="L246" s="6" t="str">
        <f t="shared" ca="1" si="4"/>
        <v/>
      </c>
    </row>
    <row r="247" spans="2:12" x14ac:dyDescent="0.35">
      <c r="B247" s="200" t="str">
        <f t="shared" ref="B247:B310" si="5">IF(A247="","",B246+1)</f>
        <v/>
      </c>
      <c r="L247" s="6" t="str">
        <f t="shared" ca="1" si="4"/>
        <v/>
      </c>
    </row>
    <row r="248" spans="2:12" x14ac:dyDescent="0.35">
      <c r="B248" s="200" t="str">
        <f t="shared" si="5"/>
        <v/>
      </c>
      <c r="L248" s="6" t="str">
        <f t="shared" ca="1" si="4"/>
        <v/>
      </c>
    </row>
    <row r="249" spans="2:12" x14ac:dyDescent="0.35">
      <c r="B249" s="200" t="str">
        <f t="shared" si="5"/>
        <v/>
      </c>
      <c r="L249" s="6" t="str">
        <f t="shared" ca="1" si="4"/>
        <v/>
      </c>
    </row>
    <row r="250" spans="2:12" x14ac:dyDescent="0.35">
      <c r="B250" s="200" t="str">
        <f t="shared" si="5"/>
        <v/>
      </c>
      <c r="L250" s="6" t="str">
        <f t="shared" ca="1" si="4"/>
        <v/>
      </c>
    </row>
    <row r="251" spans="2:12" x14ac:dyDescent="0.35">
      <c r="B251" s="200" t="str">
        <f t="shared" si="5"/>
        <v/>
      </c>
      <c r="L251" s="6" t="str">
        <f t="shared" ca="1" si="4"/>
        <v/>
      </c>
    </row>
    <row r="252" spans="2:12" x14ac:dyDescent="0.35">
      <c r="B252" s="200" t="str">
        <f t="shared" si="5"/>
        <v/>
      </c>
      <c r="L252" s="6" t="str">
        <f t="shared" ca="1" si="4"/>
        <v/>
      </c>
    </row>
    <row r="253" spans="2:12" x14ac:dyDescent="0.35">
      <c r="B253" s="200" t="str">
        <f t="shared" si="5"/>
        <v/>
      </c>
      <c r="L253" s="6" t="str">
        <f t="shared" ca="1" si="4"/>
        <v/>
      </c>
    </row>
    <row r="254" spans="2:12" x14ac:dyDescent="0.35">
      <c r="B254" s="200" t="str">
        <f t="shared" si="5"/>
        <v/>
      </c>
      <c r="L254" s="6" t="str">
        <f t="shared" ca="1" si="4"/>
        <v/>
      </c>
    </row>
    <row r="255" spans="2:12" x14ac:dyDescent="0.35">
      <c r="B255" s="200" t="str">
        <f t="shared" si="5"/>
        <v/>
      </c>
      <c r="L255" s="6" t="str">
        <f t="shared" ca="1" si="4"/>
        <v/>
      </c>
    </row>
    <row r="256" spans="2:12" x14ac:dyDescent="0.35">
      <c r="B256" s="200" t="str">
        <f t="shared" si="5"/>
        <v/>
      </c>
      <c r="L256" s="6" t="str">
        <f t="shared" ca="1" si="4"/>
        <v/>
      </c>
    </row>
    <row r="257" spans="2:12" x14ac:dyDescent="0.35">
      <c r="B257" s="200" t="str">
        <f t="shared" si="5"/>
        <v/>
      </c>
      <c r="L257" s="6" t="str">
        <f t="shared" ca="1" si="4"/>
        <v/>
      </c>
    </row>
    <row r="258" spans="2:12" x14ac:dyDescent="0.35">
      <c r="B258" s="200" t="str">
        <f t="shared" si="5"/>
        <v/>
      </c>
      <c r="L258" s="6" t="str">
        <f t="shared" ca="1" si="4"/>
        <v/>
      </c>
    </row>
    <row r="259" spans="2:12" x14ac:dyDescent="0.35">
      <c r="B259" s="200" t="str">
        <f t="shared" si="5"/>
        <v/>
      </c>
      <c r="L259" s="6" t="str">
        <f t="shared" ca="1" si="4"/>
        <v/>
      </c>
    </row>
    <row r="260" spans="2:12" x14ac:dyDescent="0.35">
      <c r="B260" s="200" t="str">
        <f t="shared" si="5"/>
        <v/>
      </c>
      <c r="L260" s="6" t="str">
        <f t="shared" ref="L260:L300" ca="1" si="6">IF(K260="","",TRUNC(YEARFRAC(K260,TODAY(),1),0))</f>
        <v/>
      </c>
    </row>
    <row r="261" spans="2:12" x14ac:dyDescent="0.35">
      <c r="B261" s="200" t="str">
        <f t="shared" si="5"/>
        <v/>
      </c>
      <c r="L261" s="6" t="str">
        <f t="shared" ca="1" si="6"/>
        <v/>
      </c>
    </row>
    <row r="262" spans="2:12" x14ac:dyDescent="0.35">
      <c r="B262" s="200" t="str">
        <f t="shared" si="5"/>
        <v/>
      </c>
      <c r="L262" s="6" t="str">
        <f t="shared" ca="1" si="6"/>
        <v/>
      </c>
    </row>
    <row r="263" spans="2:12" x14ac:dyDescent="0.35">
      <c r="B263" s="200" t="str">
        <f t="shared" si="5"/>
        <v/>
      </c>
      <c r="L263" s="6" t="str">
        <f t="shared" ca="1" si="6"/>
        <v/>
      </c>
    </row>
    <row r="264" spans="2:12" x14ac:dyDescent="0.35">
      <c r="B264" s="200" t="str">
        <f t="shared" si="5"/>
        <v/>
      </c>
      <c r="L264" s="6" t="str">
        <f t="shared" ca="1" si="6"/>
        <v/>
      </c>
    </row>
    <row r="265" spans="2:12" x14ac:dyDescent="0.35">
      <c r="B265" s="200" t="str">
        <f t="shared" si="5"/>
        <v/>
      </c>
      <c r="L265" s="6" t="str">
        <f t="shared" ca="1" si="6"/>
        <v/>
      </c>
    </row>
    <row r="266" spans="2:12" x14ac:dyDescent="0.35">
      <c r="B266" s="200" t="str">
        <f t="shared" si="5"/>
        <v/>
      </c>
      <c r="L266" s="6" t="str">
        <f t="shared" ca="1" si="6"/>
        <v/>
      </c>
    </row>
    <row r="267" spans="2:12" x14ac:dyDescent="0.35">
      <c r="B267" s="200" t="str">
        <f t="shared" si="5"/>
        <v/>
      </c>
      <c r="L267" s="6" t="str">
        <f t="shared" ca="1" si="6"/>
        <v/>
      </c>
    </row>
    <row r="268" spans="2:12" x14ac:dyDescent="0.35">
      <c r="B268" s="200" t="str">
        <f t="shared" si="5"/>
        <v/>
      </c>
      <c r="L268" s="6" t="str">
        <f t="shared" ca="1" si="6"/>
        <v/>
      </c>
    </row>
    <row r="269" spans="2:12" x14ac:dyDescent="0.35">
      <c r="B269" s="200" t="str">
        <f t="shared" si="5"/>
        <v/>
      </c>
      <c r="L269" s="6" t="str">
        <f t="shared" ca="1" si="6"/>
        <v/>
      </c>
    </row>
    <row r="270" spans="2:12" x14ac:dyDescent="0.35">
      <c r="B270" s="200" t="str">
        <f t="shared" si="5"/>
        <v/>
      </c>
      <c r="L270" s="6" t="str">
        <f t="shared" ca="1" si="6"/>
        <v/>
      </c>
    </row>
    <row r="271" spans="2:12" x14ac:dyDescent="0.35">
      <c r="B271" s="200" t="str">
        <f t="shared" si="5"/>
        <v/>
      </c>
      <c r="L271" s="6" t="str">
        <f t="shared" ca="1" si="6"/>
        <v/>
      </c>
    </row>
    <row r="272" spans="2:12" x14ac:dyDescent="0.35">
      <c r="B272" s="200" t="str">
        <f t="shared" si="5"/>
        <v/>
      </c>
      <c r="L272" s="6" t="str">
        <f t="shared" ca="1" si="6"/>
        <v/>
      </c>
    </row>
    <row r="273" spans="2:12" x14ac:dyDescent="0.35">
      <c r="B273" s="200" t="str">
        <f t="shared" si="5"/>
        <v/>
      </c>
      <c r="L273" s="6" t="str">
        <f t="shared" ca="1" si="6"/>
        <v/>
      </c>
    </row>
    <row r="274" spans="2:12" x14ac:dyDescent="0.35">
      <c r="B274" s="200" t="str">
        <f t="shared" si="5"/>
        <v/>
      </c>
      <c r="L274" s="6" t="str">
        <f t="shared" ca="1" si="6"/>
        <v/>
      </c>
    </row>
    <row r="275" spans="2:12" x14ac:dyDescent="0.35">
      <c r="B275" s="200" t="str">
        <f t="shared" si="5"/>
        <v/>
      </c>
      <c r="L275" s="6" t="str">
        <f t="shared" ca="1" si="6"/>
        <v/>
      </c>
    </row>
    <row r="276" spans="2:12" x14ac:dyDescent="0.35">
      <c r="B276" s="200" t="str">
        <f t="shared" si="5"/>
        <v/>
      </c>
      <c r="L276" s="6" t="str">
        <f t="shared" ca="1" si="6"/>
        <v/>
      </c>
    </row>
    <row r="277" spans="2:12" x14ac:dyDescent="0.35">
      <c r="B277" s="200" t="str">
        <f t="shared" si="5"/>
        <v/>
      </c>
      <c r="L277" s="6" t="str">
        <f t="shared" ca="1" si="6"/>
        <v/>
      </c>
    </row>
    <row r="278" spans="2:12" x14ac:dyDescent="0.35">
      <c r="B278" s="200" t="str">
        <f t="shared" si="5"/>
        <v/>
      </c>
      <c r="L278" s="6" t="str">
        <f t="shared" ca="1" si="6"/>
        <v/>
      </c>
    </row>
    <row r="279" spans="2:12" x14ac:dyDescent="0.35">
      <c r="B279" s="200" t="str">
        <f t="shared" si="5"/>
        <v/>
      </c>
      <c r="L279" s="6" t="str">
        <f t="shared" ca="1" si="6"/>
        <v/>
      </c>
    </row>
    <row r="280" spans="2:12" x14ac:dyDescent="0.35">
      <c r="B280" s="200" t="str">
        <f t="shared" si="5"/>
        <v/>
      </c>
      <c r="L280" s="6" t="str">
        <f t="shared" ca="1" si="6"/>
        <v/>
      </c>
    </row>
    <row r="281" spans="2:12" x14ac:dyDescent="0.35">
      <c r="B281" s="200" t="str">
        <f t="shared" si="5"/>
        <v/>
      </c>
      <c r="L281" s="6" t="str">
        <f t="shared" ca="1" si="6"/>
        <v/>
      </c>
    </row>
    <row r="282" spans="2:12" x14ac:dyDescent="0.35">
      <c r="B282" s="200" t="str">
        <f t="shared" si="5"/>
        <v/>
      </c>
      <c r="L282" s="6" t="str">
        <f t="shared" ca="1" si="6"/>
        <v/>
      </c>
    </row>
    <row r="283" spans="2:12" x14ac:dyDescent="0.35">
      <c r="B283" s="200" t="str">
        <f t="shared" si="5"/>
        <v/>
      </c>
      <c r="L283" s="6" t="str">
        <f t="shared" ca="1" si="6"/>
        <v/>
      </c>
    </row>
    <row r="284" spans="2:12" x14ac:dyDescent="0.35">
      <c r="B284" s="200" t="str">
        <f t="shared" si="5"/>
        <v/>
      </c>
      <c r="L284" s="6" t="str">
        <f t="shared" ca="1" si="6"/>
        <v/>
      </c>
    </row>
    <row r="285" spans="2:12" x14ac:dyDescent="0.35">
      <c r="B285" s="200" t="str">
        <f t="shared" si="5"/>
        <v/>
      </c>
      <c r="L285" s="6" t="str">
        <f t="shared" ca="1" si="6"/>
        <v/>
      </c>
    </row>
    <row r="286" spans="2:12" x14ac:dyDescent="0.35">
      <c r="B286" s="200" t="str">
        <f t="shared" si="5"/>
        <v/>
      </c>
      <c r="L286" s="6" t="str">
        <f t="shared" ca="1" si="6"/>
        <v/>
      </c>
    </row>
    <row r="287" spans="2:12" x14ac:dyDescent="0.35">
      <c r="B287" s="200" t="str">
        <f t="shared" si="5"/>
        <v/>
      </c>
      <c r="L287" s="6" t="str">
        <f t="shared" ca="1" si="6"/>
        <v/>
      </c>
    </row>
    <row r="288" spans="2:12" x14ac:dyDescent="0.35">
      <c r="B288" s="200" t="str">
        <f t="shared" si="5"/>
        <v/>
      </c>
      <c r="L288" s="6" t="str">
        <f t="shared" ca="1" si="6"/>
        <v/>
      </c>
    </row>
    <row r="289" spans="2:12" x14ac:dyDescent="0.35">
      <c r="B289" s="200" t="str">
        <f t="shared" si="5"/>
        <v/>
      </c>
      <c r="L289" s="6" t="str">
        <f t="shared" ca="1" si="6"/>
        <v/>
      </c>
    </row>
    <row r="290" spans="2:12" x14ac:dyDescent="0.35">
      <c r="B290" s="200" t="str">
        <f t="shared" si="5"/>
        <v/>
      </c>
      <c r="L290" s="6" t="str">
        <f t="shared" ca="1" si="6"/>
        <v/>
      </c>
    </row>
    <row r="291" spans="2:12" x14ac:dyDescent="0.35">
      <c r="B291" s="200" t="str">
        <f t="shared" si="5"/>
        <v/>
      </c>
      <c r="L291" s="6" t="str">
        <f t="shared" ca="1" si="6"/>
        <v/>
      </c>
    </row>
    <row r="292" spans="2:12" x14ac:dyDescent="0.35">
      <c r="B292" s="200" t="str">
        <f t="shared" si="5"/>
        <v/>
      </c>
      <c r="L292" s="6" t="str">
        <f t="shared" ca="1" si="6"/>
        <v/>
      </c>
    </row>
    <row r="293" spans="2:12" x14ac:dyDescent="0.35">
      <c r="B293" s="200" t="str">
        <f t="shared" si="5"/>
        <v/>
      </c>
      <c r="L293" s="6" t="str">
        <f t="shared" ca="1" si="6"/>
        <v/>
      </c>
    </row>
    <row r="294" spans="2:12" x14ac:dyDescent="0.35">
      <c r="B294" s="200" t="str">
        <f t="shared" si="5"/>
        <v/>
      </c>
      <c r="L294" s="6" t="str">
        <f t="shared" ca="1" si="6"/>
        <v/>
      </c>
    </row>
    <row r="295" spans="2:12" x14ac:dyDescent="0.35">
      <c r="B295" s="200" t="str">
        <f t="shared" si="5"/>
        <v/>
      </c>
      <c r="L295" s="6" t="str">
        <f t="shared" ca="1" si="6"/>
        <v/>
      </c>
    </row>
    <row r="296" spans="2:12" x14ac:dyDescent="0.35">
      <c r="B296" s="200" t="str">
        <f t="shared" si="5"/>
        <v/>
      </c>
      <c r="L296" s="6" t="str">
        <f t="shared" ca="1" si="6"/>
        <v/>
      </c>
    </row>
    <row r="297" spans="2:12" x14ac:dyDescent="0.35">
      <c r="B297" s="200" t="str">
        <f t="shared" si="5"/>
        <v/>
      </c>
      <c r="L297" s="6" t="str">
        <f t="shared" ca="1" si="6"/>
        <v/>
      </c>
    </row>
    <row r="298" spans="2:12" x14ac:dyDescent="0.35">
      <c r="B298" s="200" t="str">
        <f t="shared" si="5"/>
        <v/>
      </c>
      <c r="L298" s="6" t="str">
        <f t="shared" ca="1" si="6"/>
        <v/>
      </c>
    </row>
    <row r="299" spans="2:12" x14ac:dyDescent="0.35">
      <c r="B299" s="200" t="str">
        <f t="shared" si="5"/>
        <v/>
      </c>
      <c r="L299" s="6" t="str">
        <f t="shared" ca="1" si="6"/>
        <v/>
      </c>
    </row>
    <row r="300" spans="2:12" x14ac:dyDescent="0.35">
      <c r="B300" s="200" t="str">
        <f t="shared" si="5"/>
        <v/>
      </c>
      <c r="L300" s="6" t="str">
        <f t="shared" ca="1" si="6"/>
        <v/>
      </c>
    </row>
    <row r="301" spans="2:12" x14ac:dyDescent="0.35">
      <c r="B301" s="200" t="str">
        <f t="shared" si="5"/>
        <v/>
      </c>
    </row>
    <row r="302" spans="2:12" x14ac:dyDescent="0.35">
      <c r="B302" s="200" t="str">
        <f t="shared" si="5"/>
        <v/>
      </c>
    </row>
    <row r="303" spans="2:12" x14ac:dyDescent="0.35">
      <c r="B303" s="200" t="str">
        <f t="shared" si="5"/>
        <v/>
      </c>
    </row>
    <row r="304" spans="2:12" x14ac:dyDescent="0.35">
      <c r="B304" s="200" t="str">
        <f t="shared" si="5"/>
        <v/>
      </c>
    </row>
    <row r="305" spans="2:2" x14ac:dyDescent="0.35">
      <c r="B305" s="200" t="str">
        <f t="shared" si="5"/>
        <v/>
      </c>
    </row>
    <row r="306" spans="2:2" x14ac:dyDescent="0.35">
      <c r="B306" s="200" t="str">
        <f t="shared" si="5"/>
        <v/>
      </c>
    </row>
    <row r="307" spans="2:2" x14ac:dyDescent="0.35">
      <c r="B307" s="200" t="str">
        <f t="shared" si="5"/>
        <v/>
      </c>
    </row>
    <row r="308" spans="2:2" x14ac:dyDescent="0.35">
      <c r="B308" s="200" t="str">
        <f t="shared" si="5"/>
        <v/>
      </c>
    </row>
    <row r="309" spans="2:2" x14ac:dyDescent="0.35">
      <c r="B309" s="200" t="str">
        <f t="shared" si="5"/>
        <v/>
      </c>
    </row>
    <row r="310" spans="2:2" x14ac:dyDescent="0.35">
      <c r="B310" s="200" t="str">
        <f t="shared" si="5"/>
        <v/>
      </c>
    </row>
    <row r="311" spans="2:2" x14ac:dyDescent="0.35">
      <c r="B311" s="200" t="str">
        <f t="shared" ref="B311:B374" si="7">IF(A311="","",B310+1)</f>
        <v/>
      </c>
    </row>
    <row r="312" spans="2:2" x14ac:dyDescent="0.35">
      <c r="B312" s="200" t="str">
        <f t="shared" si="7"/>
        <v/>
      </c>
    </row>
    <row r="313" spans="2:2" x14ac:dyDescent="0.35">
      <c r="B313" s="200" t="str">
        <f t="shared" si="7"/>
        <v/>
      </c>
    </row>
    <row r="314" spans="2:2" x14ac:dyDescent="0.35">
      <c r="B314" s="200" t="str">
        <f t="shared" si="7"/>
        <v/>
      </c>
    </row>
    <row r="315" spans="2:2" x14ac:dyDescent="0.35">
      <c r="B315" s="200" t="str">
        <f t="shared" si="7"/>
        <v/>
      </c>
    </row>
    <row r="316" spans="2:2" x14ac:dyDescent="0.35">
      <c r="B316" s="200" t="str">
        <f t="shared" si="7"/>
        <v/>
      </c>
    </row>
    <row r="317" spans="2:2" x14ac:dyDescent="0.35">
      <c r="B317" s="200" t="str">
        <f t="shared" si="7"/>
        <v/>
      </c>
    </row>
    <row r="318" spans="2:2" x14ac:dyDescent="0.35">
      <c r="B318" s="200" t="str">
        <f t="shared" si="7"/>
        <v/>
      </c>
    </row>
    <row r="319" spans="2:2" x14ac:dyDescent="0.35">
      <c r="B319" s="200" t="str">
        <f t="shared" si="7"/>
        <v/>
      </c>
    </row>
    <row r="320" spans="2:2" x14ac:dyDescent="0.35">
      <c r="B320" s="200" t="str">
        <f t="shared" si="7"/>
        <v/>
      </c>
    </row>
    <row r="321" spans="2:2" x14ac:dyDescent="0.35">
      <c r="B321" s="200" t="str">
        <f t="shared" si="7"/>
        <v/>
      </c>
    </row>
    <row r="322" spans="2:2" x14ac:dyDescent="0.35">
      <c r="B322" s="200" t="str">
        <f t="shared" si="7"/>
        <v/>
      </c>
    </row>
    <row r="323" spans="2:2" x14ac:dyDescent="0.35">
      <c r="B323" s="200" t="str">
        <f t="shared" si="7"/>
        <v/>
      </c>
    </row>
    <row r="324" spans="2:2" x14ac:dyDescent="0.35">
      <c r="B324" s="200" t="str">
        <f t="shared" si="7"/>
        <v/>
      </c>
    </row>
    <row r="325" spans="2:2" x14ac:dyDescent="0.35">
      <c r="B325" s="200" t="str">
        <f t="shared" si="7"/>
        <v/>
      </c>
    </row>
    <row r="326" spans="2:2" x14ac:dyDescent="0.35">
      <c r="B326" s="200" t="str">
        <f t="shared" si="7"/>
        <v/>
      </c>
    </row>
    <row r="327" spans="2:2" x14ac:dyDescent="0.35">
      <c r="B327" s="200" t="str">
        <f t="shared" si="7"/>
        <v/>
      </c>
    </row>
    <row r="328" spans="2:2" x14ac:dyDescent="0.35">
      <c r="B328" s="200" t="str">
        <f t="shared" si="7"/>
        <v/>
      </c>
    </row>
    <row r="329" spans="2:2" x14ac:dyDescent="0.35">
      <c r="B329" s="200" t="str">
        <f t="shared" si="7"/>
        <v/>
      </c>
    </row>
    <row r="330" spans="2:2" x14ac:dyDescent="0.35">
      <c r="B330" s="200" t="str">
        <f t="shared" si="7"/>
        <v/>
      </c>
    </row>
    <row r="331" spans="2:2" x14ac:dyDescent="0.35">
      <c r="B331" s="200" t="str">
        <f t="shared" si="7"/>
        <v/>
      </c>
    </row>
    <row r="332" spans="2:2" x14ac:dyDescent="0.35">
      <c r="B332" s="200" t="str">
        <f t="shared" si="7"/>
        <v/>
      </c>
    </row>
    <row r="333" spans="2:2" x14ac:dyDescent="0.35">
      <c r="B333" s="200" t="str">
        <f t="shared" si="7"/>
        <v/>
      </c>
    </row>
    <row r="334" spans="2:2" x14ac:dyDescent="0.35">
      <c r="B334" s="200" t="str">
        <f t="shared" si="7"/>
        <v/>
      </c>
    </row>
    <row r="335" spans="2:2" x14ac:dyDescent="0.35">
      <c r="B335" s="200" t="str">
        <f t="shared" si="7"/>
        <v/>
      </c>
    </row>
    <row r="336" spans="2:2" x14ac:dyDescent="0.35">
      <c r="B336" s="200" t="str">
        <f t="shared" si="7"/>
        <v/>
      </c>
    </row>
    <row r="337" spans="2:2" x14ac:dyDescent="0.35">
      <c r="B337" s="200" t="str">
        <f t="shared" si="7"/>
        <v/>
      </c>
    </row>
    <row r="338" spans="2:2" x14ac:dyDescent="0.35">
      <c r="B338" s="200" t="str">
        <f t="shared" si="7"/>
        <v/>
      </c>
    </row>
    <row r="339" spans="2:2" x14ac:dyDescent="0.35">
      <c r="B339" s="200" t="str">
        <f t="shared" si="7"/>
        <v/>
      </c>
    </row>
    <row r="340" spans="2:2" x14ac:dyDescent="0.35">
      <c r="B340" s="200" t="str">
        <f t="shared" si="7"/>
        <v/>
      </c>
    </row>
    <row r="341" spans="2:2" x14ac:dyDescent="0.35">
      <c r="B341" s="200" t="str">
        <f t="shared" si="7"/>
        <v/>
      </c>
    </row>
    <row r="342" spans="2:2" x14ac:dyDescent="0.35">
      <c r="B342" s="200" t="str">
        <f t="shared" si="7"/>
        <v/>
      </c>
    </row>
    <row r="343" spans="2:2" x14ac:dyDescent="0.35">
      <c r="B343" s="200" t="str">
        <f t="shared" si="7"/>
        <v/>
      </c>
    </row>
    <row r="344" spans="2:2" x14ac:dyDescent="0.35">
      <c r="B344" s="200" t="str">
        <f t="shared" si="7"/>
        <v/>
      </c>
    </row>
    <row r="345" spans="2:2" x14ac:dyDescent="0.35">
      <c r="B345" s="200" t="str">
        <f t="shared" si="7"/>
        <v/>
      </c>
    </row>
    <row r="346" spans="2:2" x14ac:dyDescent="0.35">
      <c r="B346" s="200" t="str">
        <f t="shared" si="7"/>
        <v/>
      </c>
    </row>
    <row r="347" spans="2:2" x14ac:dyDescent="0.35">
      <c r="B347" s="200" t="str">
        <f t="shared" si="7"/>
        <v/>
      </c>
    </row>
    <row r="348" spans="2:2" x14ac:dyDescent="0.35">
      <c r="B348" s="200" t="str">
        <f t="shared" si="7"/>
        <v/>
      </c>
    </row>
    <row r="349" spans="2:2" x14ac:dyDescent="0.35">
      <c r="B349" s="200" t="str">
        <f t="shared" si="7"/>
        <v/>
      </c>
    </row>
    <row r="350" spans="2:2" x14ac:dyDescent="0.35">
      <c r="B350" s="200" t="str">
        <f t="shared" si="7"/>
        <v/>
      </c>
    </row>
    <row r="351" spans="2:2" x14ac:dyDescent="0.35">
      <c r="B351" s="200" t="str">
        <f t="shared" si="7"/>
        <v/>
      </c>
    </row>
    <row r="352" spans="2:2" x14ac:dyDescent="0.35">
      <c r="B352" s="200" t="str">
        <f t="shared" si="7"/>
        <v/>
      </c>
    </row>
    <row r="353" spans="2:2" x14ac:dyDescent="0.35">
      <c r="B353" s="200" t="str">
        <f t="shared" si="7"/>
        <v/>
      </c>
    </row>
    <row r="354" spans="2:2" x14ac:dyDescent="0.35">
      <c r="B354" s="200" t="str">
        <f t="shared" si="7"/>
        <v/>
      </c>
    </row>
    <row r="355" spans="2:2" x14ac:dyDescent="0.35">
      <c r="B355" s="200" t="str">
        <f t="shared" si="7"/>
        <v/>
      </c>
    </row>
    <row r="356" spans="2:2" x14ac:dyDescent="0.35">
      <c r="B356" s="200" t="str">
        <f t="shared" si="7"/>
        <v/>
      </c>
    </row>
    <row r="357" spans="2:2" x14ac:dyDescent="0.35">
      <c r="B357" s="200" t="str">
        <f t="shared" si="7"/>
        <v/>
      </c>
    </row>
    <row r="358" spans="2:2" x14ac:dyDescent="0.35">
      <c r="B358" s="200" t="str">
        <f t="shared" si="7"/>
        <v/>
      </c>
    </row>
    <row r="359" spans="2:2" x14ac:dyDescent="0.35">
      <c r="B359" s="200" t="str">
        <f t="shared" si="7"/>
        <v/>
      </c>
    </row>
    <row r="360" spans="2:2" x14ac:dyDescent="0.35">
      <c r="B360" s="200" t="str">
        <f t="shared" si="7"/>
        <v/>
      </c>
    </row>
    <row r="361" spans="2:2" x14ac:dyDescent="0.35">
      <c r="B361" s="200" t="str">
        <f t="shared" si="7"/>
        <v/>
      </c>
    </row>
    <row r="362" spans="2:2" x14ac:dyDescent="0.35">
      <c r="B362" s="200" t="str">
        <f t="shared" si="7"/>
        <v/>
      </c>
    </row>
    <row r="363" spans="2:2" x14ac:dyDescent="0.35">
      <c r="B363" s="200" t="str">
        <f t="shared" si="7"/>
        <v/>
      </c>
    </row>
    <row r="364" spans="2:2" x14ac:dyDescent="0.35">
      <c r="B364" s="200" t="str">
        <f t="shared" si="7"/>
        <v/>
      </c>
    </row>
    <row r="365" spans="2:2" x14ac:dyDescent="0.35">
      <c r="B365" s="200" t="str">
        <f t="shared" si="7"/>
        <v/>
      </c>
    </row>
    <row r="366" spans="2:2" x14ac:dyDescent="0.35">
      <c r="B366" s="200" t="str">
        <f t="shared" si="7"/>
        <v/>
      </c>
    </row>
    <row r="367" spans="2:2" x14ac:dyDescent="0.35">
      <c r="B367" s="200" t="str">
        <f t="shared" si="7"/>
        <v/>
      </c>
    </row>
    <row r="368" spans="2:2" x14ac:dyDescent="0.35">
      <c r="B368" s="200" t="str">
        <f t="shared" si="7"/>
        <v/>
      </c>
    </row>
    <row r="369" spans="2:2" x14ac:dyDescent="0.35">
      <c r="B369" s="200" t="str">
        <f t="shared" si="7"/>
        <v/>
      </c>
    </row>
    <row r="370" spans="2:2" x14ac:dyDescent="0.35">
      <c r="B370" s="200" t="str">
        <f t="shared" si="7"/>
        <v/>
      </c>
    </row>
    <row r="371" spans="2:2" x14ac:dyDescent="0.35">
      <c r="B371" s="200" t="str">
        <f t="shared" si="7"/>
        <v/>
      </c>
    </row>
    <row r="372" spans="2:2" x14ac:dyDescent="0.35">
      <c r="B372" s="200" t="str">
        <f t="shared" si="7"/>
        <v/>
      </c>
    </row>
    <row r="373" spans="2:2" x14ac:dyDescent="0.35">
      <c r="B373" s="200" t="str">
        <f t="shared" si="7"/>
        <v/>
      </c>
    </row>
    <row r="374" spans="2:2" x14ac:dyDescent="0.35">
      <c r="B374" s="200" t="str">
        <f t="shared" si="7"/>
        <v/>
      </c>
    </row>
    <row r="375" spans="2:2" x14ac:dyDescent="0.35">
      <c r="B375" s="200" t="str">
        <f t="shared" ref="B375:B399" si="8">IF(A375="","",B374+1)</f>
        <v/>
      </c>
    </row>
    <row r="376" spans="2:2" x14ac:dyDescent="0.35">
      <c r="B376" s="200" t="str">
        <f t="shared" si="8"/>
        <v/>
      </c>
    </row>
    <row r="377" spans="2:2" x14ac:dyDescent="0.35">
      <c r="B377" s="200" t="str">
        <f t="shared" si="8"/>
        <v/>
      </c>
    </row>
    <row r="378" spans="2:2" x14ac:dyDescent="0.35">
      <c r="B378" s="200" t="str">
        <f t="shared" si="8"/>
        <v/>
      </c>
    </row>
    <row r="379" spans="2:2" x14ac:dyDescent="0.35">
      <c r="B379" s="200" t="str">
        <f t="shared" si="8"/>
        <v/>
      </c>
    </row>
    <row r="380" spans="2:2" x14ac:dyDescent="0.35">
      <c r="B380" s="200" t="str">
        <f t="shared" si="8"/>
        <v/>
      </c>
    </row>
    <row r="381" spans="2:2" x14ac:dyDescent="0.35">
      <c r="B381" s="200" t="str">
        <f t="shared" si="8"/>
        <v/>
      </c>
    </row>
    <row r="382" spans="2:2" x14ac:dyDescent="0.35">
      <c r="B382" s="200" t="str">
        <f t="shared" si="8"/>
        <v/>
      </c>
    </row>
    <row r="383" spans="2:2" x14ac:dyDescent="0.35">
      <c r="B383" s="200" t="str">
        <f t="shared" si="8"/>
        <v/>
      </c>
    </row>
    <row r="384" spans="2:2" x14ac:dyDescent="0.35">
      <c r="B384" s="200" t="str">
        <f t="shared" si="8"/>
        <v/>
      </c>
    </row>
    <row r="385" spans="2:2" x14ac:dyDescent="0.35">
      <c r="B385" s="200" t="str">
        <f t="shared" si="8"/>
        <v/>
      </c>
    </row>
    <row r="386" spans="2:2" x14ac:dyDescent="0.35">
      <c r="B386" s="200" t="str">
        <f t="shared" si="8"/>
        <v/>
      </c>
    </row>
    <row r="387" spans="2:2" x14ac:dyDescent="0.35">
      <c r="B387" s="200" t="str">
        <f t="shared" si="8"/>
        <v/>
      </c>
    </row>
    <row r="388" spans="2:2" x14ac:dyDescent="0.35">
      <c r="B388" s="200" t="str">
        <f t="shared" si="8"/>
        <v/>
      </c>
    </row>
    <row r="389" spans="2:2" x14ac:dyDescent="0.35">
      <c r="B389" s="200" t="str">
        <f t="shared" si="8"/>
        <v/>
      </c>
    </row>
    <row r="390" spans="2:2" x14ac:dyDescent="0.35">
      <c r="B390" s="200" t="str">
        <f t="shared" si="8"/>
        <v/>
      </c>
    </row>
    <row r="391" spans="2:2" x14ac:dyDescent="0.35">
      <c r="B391" s="200" t="str">
        <f t="shared" si="8"/>
        <v/>
      </c>
    </row>
    <row r="392" spans="2:2" x14ac:dyDescent="0.35">
      <c r="B392" s="200" t="str">
        <f t="shared" si="8"/>
        <v/>
      </c>
    </row>
    <row r="393" spans="2:2" x14ac:dyDescent="0.35">
      <c r="B393" s="200" t="str">
        <f t="shared" si="8"/>
        <v/>
      </c>
    </row>
    <row r="394" spans="2:2" x14ac:dyDescent="0.35">
      <c r="B394" s="200" t="str">
        <f t="shared" si="8"/>
        <v/>
      </c>
    </row>
    <row r="395" spans="2:2" x14ac:dyDescent="0.35">
      <c r="B395" s="200" t="str">
        <f t="shared" si="8"/>
        <v/>
      </c>
    </row>
    <row r="396" spans="2:2" x14ac:dyDescent="0.35">
      <c r="B396" s="200" t="str">
        <f t="shared" si="8"/>
        <v/>
      </c>
    </row>
    <row r="397" spans="2:2" x14ac:dyDescent="0.35">
      <c r="B397" s="200" t="str">
        <f t="shared" si="8"/>
        <v/>
      </c>
    </row>
    <row r="398" spans="2:2" x14ac:dyDescent="0.35">
      <c r="B398" s="200" t="str">
        <f t="shared" si="8"/>
        <v/>
      </c>
    </row>
    <row r="399" spans="2:2" x14ac:dyDescent="0.35">
      <c r="B399" s="200" t="str">
        <f t="shared" si="8"/>
        <v/>
      </c>
    </row>
  </sheetData>
  <autoFilter ref="A2:J175" xr:uid="{E1C75763-4178-4D6B-BCAC-E33147D68F32}"/>
  <mergeCells count="2">
    <mergeCell ref="N3:N4"/>
    <mergeCell ref="A1:Q1"/>
  </mergeCells>
  <conditionalFormatting sqref="J225:J1048576 J3:J183">
    <cfRule type="cellIs" dxfId="125" priority="124" operator="equal">
      <formula>"Lista de Espera"</formula>
    </cfRule>
    <cfRule type="cellIs" dxfId="124" priority="125" operator="equal">
      <formula>"Alumna Inactiva"</formula>
    </cfRule>
    <cfRule type="cellIs" dxfId="123" priority="126" operator="equal">
      <formula>"Alumna Activa"</formula>
    </cfRule>
  </conditionalFormatting>
  <conditionalFormatting sqref="J184">
    <cfRule type="cellIs" dxfId="122" priority="121" operator="equal">
      <formula>"Lista de Espera"</formula>
    </cfRule>
    <cfRule type="cellIs" dxfId="121" priority="122" operator="equal">
      <formula>"Alumna Inactiva"</formula>
    </cfRule>
    <cfRule type="cellIs" dxfId="120" priority="123" operator="equal">
      <formula>"Alumna Activa"</formula>
    </cfRule>
  </conditionalFormatting>
  <conditionalFormatting sqref="J185">
    <cfRule type="cellIs" dxfId="119" priority="118" operator="equal">
      <formula>"Lista de Espera"</formula>
    </cfRule>
    <cfRule type="cellIs" dxfId="118" priority="119" operator="equal">
      <formula>"Alumna Inactiva"</formula>
    </cfRule>
    <cfRule type="cellIs" dxfId="117" priority="120" operator="equal">
      <formula>"Alumna Activa"</formula>
    </cfRule>
  </conditionalFormatting>
  <conditionalFormatting sqref="J186">
    <cfRule type="cellIs" dxfId="116" priority="115" operator="equal">
      <formula>"Lista de Espera"</formula>
    </cfRule>
    <cfRule type="cellIs" dxfId="115" priority="116" operator="equal">
      <formula>"Alumna Inactiva"</formula>
    </cfRule>
    <cfRule type="cellIs" dxfId="114" priority="117" operator="equal">
      <formula>"Alumna Activa"</formula>
    </cfRule>
  </conditionalFormatting>
  <conditionalFormatting sqref="J187">
    <cfRule type="cellIs" dxfId="113" priority="112" operator="equal">
      <formula>"Lista de Espera"</formula>
    </cfRule>
    <cfRule type="cellIs" dxfId="112" priority="113" operator="equal">
      <formula>"Alumna Inactiva"</formula>
    </cfRule>
    <cfRule type="cellIs" dxfId="111" priority="114" operator="equal">
      <formula>"Alumna Activa"</formula>
    </cfRule>
  </conditionalFormatting>
  <conditionalFormatting sqref="J188">
    <cfRule type="cellIs" dxfId="110" priority="109" operator="equal">
      <formula>"Lista de Espera"</formula>
    </cfRule>
    <cfRule type="cellIs" dxfId="109" priority="110" operator="equal">
      <formula>"Alumna Inactiva"</formula>
    </cfRule>
    <cfRule type="cellIs" dxfId="108" priority="111" operator="equal">
      <formula>"Alumna Activa"</formula>
    </cfRule>
  </conditionalFormatting>
  <conditionalFormatting sqref="J189">
    <cfRule type="cellIs" dxfId="107" priority="106" operator="equal">
      <formula>"Lista de Espera"</formula>
    </cfRule>
    <cfRule type="cellIs" dxfId="106" priority="107" operator="equal">
      <formula>"Alumna Inactiva"</formula>
    </cfRule>
    <cfRule type="cellIs" dxfId="105" priority="108" operator="equal">
      <formula>"Alumna Activa"</formula>
    </cfRule>
  </conditionalFormatting>
  <conditionalFormatting sqref="J190">
    <cfRule type="cellIs" dxfId="104" priority="103" operator="equal">
      <formula>"Lista de Espera"</formula>
    </cfRule>
    <cfRule type="cellIs" dxfId="103" priority="104" operator="equal">
      <formula>"Alumna Inactiva"</formula>
    </cfRule>
    <cfRule type="cellIs" dxfId="102" priority="105" operator="equal">
      <formula>"Alumna Activa"</formula>
    </cfRule>
  </conditionalFormatting>
  <conditionalFormatting sqref="J191">
    <cfRule type="cellIs" dxfId="101" priority="100" operator="equal">
      <formula>"Lista de Espera"</formula>
    </cfRule>
    <cfRule type="cellIs" dxfId="100" priority="101" operator="equal">
      <formula>"Alumna Inactiva"</formula>
    </cfRule>
    <cfRule type="cellIs" dxfId="99" priority="102" operator="equal">
      <formula>"Alumna Activa"</formula>
    </cfRule>
  </conditionalFormatting>
  <conditionalFormatting sqref="J192">
    <cfRule type="cellIs" dxfId="98" priority="97" operator="equal">
      <formula>"Lista de Espera"</formula>
    </cfRule>
    <cfRule type="cellIs" dxfId="97" priority="98" operator="equal">
      <formula>"Alumna Inactiva"</formula>
    </cfRule>
    <cfRule type="cellIs" dxfId="96" priority="99" operator="equal">
      <formula>"Alumna Activa"</formula>
    </cfRule>
  </conditionalFormatting>
  <conditionalFormatting sqref="J193">
    <cfRule type="cellIs" dxfId="95" priority="94" operator="equal">
      <formula>"Lista de Espera"</formula>
    </cfRule>
    <cfRule type="cellIs" dxfId="94" priority="95" operator="equal">
      <formula>"Alumna Inactiva"</formula>
    </cfRule>
    <cfRule type="cellIs" dxfId="93" priority="96" operator="equal">
      <formula>"Alumna Activa"</formula>
    </cfRule>
  </conditionalFormatting>
  <conditionalFormatting sqref="J194">
    <cfRule type="cellIs" dxfId="92" priority="91" operator="equal">
      <formula>"Lista de Espera"</formula>
    </cfRule>
    <cfRule type="cellIs" dxfId="91" priority="92" operator="equal">
      <formula>"Alumna Inactiva"</formula>
    </cfRule>
    <cfRule type="cellIs" dxfId="90" priority="93" operator="equal">
      <formula>"Alumna Activa"</formula>
    </cfRule>
  </conditionalFormatting>
  <conditionalFormatting sqref="J195">
    <cfRule type="cellIs" dxfId="89" priority="88" operator="equal">
      <formula>"Lista de Espera"</formula>
    </cfRule>
    <cfRule type="cellIs" dxfId="88" priority="89" operator="equal">
      <formula>"Alumna Inactiva"</formula>
    </cfRule>
    <cfRule type="cellIs" dxfId="87" priority="90" operator="equal">
      <formula>"Alumna Activa"</formula>
    </cfRule>
  </conditionalFormatting>
  <conditionalFormatting sqref="J196">
    <cfRule type="cellIs" dxfId="86" priority="85" operator="equal">
      <formula>"Lista de Espera"</formula>
    </cfRule>
    <cfRule type="cellIs" dxfId="85" priority="86" operator="equal">
      <formula>"Alumna Inactiva"</formula>
    </cfRule>
    <cfRule type="cellIs" dxfId="84" priority="87" operator="equal">
      <formula>"Alumna Activa"</formula>
    </cfRule>
  </conditionalFormatting>
  <conditionalFormatting sqref="J197">
    <cfRule type="cellIs" dxfId="83" priority="82" operator="equal">
      <formula>"Lista de Espera"</formula>
    </cfRule>
    <cfRule type="cellIs" dxfId="82" priority="83" operator="equal">
      <formula>"Alumna Inactiva"</formula>
    </cfRule>
    <cfRule type="cellIs" dxfId="81" priority="84" operator="equal">
      <formula>"Alumna Activa"</formula>
    </cfRule>
  </conditionalFormatting>
  <conditionalFormatting sqref="J198">
    <cfRule type="cellIs" dxfId="80" priority="79" operator="equal">
      <formula>"Lista de Espera"</formula>
    </cfRule>
    <cfRule type="cellIs" dxfId="79" priority="80" operator="equal">
      <formula>"Alumna Inactiva"</formula>
    </cfRule>
    <cfRule type="cellIs" dxfId="78" priority="81" operator="equal">
      <formula>"Alumna Activa"</formula>
    </cfRule>
  </conditionalFormatting>
  <conditionalFormatting sqref="J199">
    <cfRule type="cellIs" dxfId="77" priority="76" operator="equal">
      <formula>"Lista de Espera"</formula>
    </cfRule>
    <cfRule type="cellIs" dxfId="76" priority="77" operator="equal">
      <formula>"Alumna Inactiva"</formula>
    </cfRule>
    <cfRule type="cellIs" dxfId="75" priority="78" operator="equal">
      <formula>"Alumna Activa"</formula>
    </cfRule>
  </conditionalFormatting>
  <conditionalFormatting sqref="J200">
    <cfRule type="cellIs" dxfId="74" priority="73" operator="equal">
      <formula>"Lista de Espera"</formula>
    </cfRule>
    <cfRule type="cellIs" dxfId="73" priority="74" operator="equal">
      <formula>"Alumna Inactiva"</formula>
    </cfRule>
    <cfRule type="cellIs" dxfId="72" priority="75" operator="equal">
      <formula>"Alumna Activa"</formula>
    </cfRule>
  </conditionalFormatting>
  <conditionalFormatting sqref="J201">
    <cfRule type="cellIs" dxfId="71" priority="70" operator="equal">
      <formula>"Lista de Espera"</formula>
    </cfRule>
    <cfRule type="cellIs" dxfId="70" priority="71" operator="equal">
      <formula>"Alumna Inactiva"</formula>
    </cfRule>
    <cfRule type="cellIs" dxfId="69" priority="72" operator="equal">
      <formula>"Alumna Activa"</formula>
    </cfRule>
  </conditionalFormatting>
  <conditionalFormatting sqref="J202">
    <cfRule type="cellIs" dxfId="68" priority="67" operator="equal">
      <formula>"Lista de Espera"</formula>
    </cfRule>
    <cfRule type="cellIs" dxfId="67" priority="68" operator="equal">
      <formula>"Alumna Inactiva"</formula>
    </cfRule>
    <cfRule type="cellIs" dxfId="66" priority="69" operator="equal">
      <formula>"Alumna Activa"</formula>
    </cfRule>
  </conditionalFormatting>
  <conditionalFormatting sqref="J203">
    <cfRule type="cellIs" dxfId="65" priority="64" operator="equal">
      <formula>"Lista de Espera"</formula>
    </cfRule>
    <cfRule type="cellIs" dxfId="64" priority="65" operator="equal">
      <formula>"Alumna Inactiva"</formula>
    </cfRule>
    <cfRule type="cellIs" dxfId="63" priority="66" operator="equal">
      <formula>"Alumna Activa"</formula>
    </cfRule>
  </conditionalFormatting>
  <conditionalFormatting sqref="J204">
    <cfRule type="cellIs" dxfId="62" priority="61" operator="equal">
      <formula>"Lista de Espera"</formula>
    </cfRule>
    <cfRule type="cellIs" dxfId="61" priority="62" operator="equal">
      <formula>"Alumna Inactiva"</formula>
    </cfRule>
    <cfRule type="cellIs" dxfId="60" priority="63" operator="equal">
      <formula>"Alumna Activa"</formula>
    </cfRule>
  </conditionalFormatting>
  <conditionalFormatting sqref="J205">
    <cfRule type="cellIs" dxfId="59" priority="58" operator="equal">
      <formula>"Lista de Espera"</formula>
    </cfRule>
    <cfRule type="cellIs" dxfId="58" priority="59" operator="equal">
      <formula>"Alumna Inactiva"</formula>
    </cfRule>
    <cfRule type="cellIs" dxfId="57" priority="60" operator="equal">
      <formula>"Alumna Activa"</formula>
    </cfRule>
  </conditionalFormatting>
  <conditionalFormatting sqref="J206">
    <cfRule type="cellIs" dxfId="56" priority="55" operator="equal">
      <formula>"Lista de Espera"</formula>
    </cfRule>
    <cfRule type="cellIs" dxfId="55" priority="56" operator="equal">
      <formula>"Alumna Inactiva"</formula>
    </cfRule>
    <cfRule type="cellIs" dxfId="54" priority="57" operator="equal">
      <formula>"Alumna Activa"</formula>
    </cfRule>
  </conditionalFormatting>
  <conditionalFormatting sqref="J207">
    <cfRule type="cellIs" dxfId="53" priority="52" operator="equal">
      <formula>"Lista de Espera"</formula>
    </cfRule>
    <cfRule type="cellIs" dxfId="52" priority="53" operator="equal">
      <formula>"Alumna Inactiva"</formula>
    </cfRule>
    <cfRule type="cellIs" dxfId="51" priority="54" operator="equal">
      <formula>"Alumna Activa"</formula>
    </cfRule>
  </conditionalFormatting>
  <conditionalFormatting sqref="J208">
    <cfRule type="cellIs" dxfId="50" priority="49" operator="equal">
      <formula>"Lista de Espera"</formula>
    </cfRule>
    <cfRule type="cellIs" dxfId="49" priority="50" operator="equal">
      <formula>"Alumna Inactiva"</formula>
    </cfRule>
    <cfRule type="cellIs" dxfId="48" priority="51" operator="equal">
      <formula>"Alumna Activa"</formula>
    </cfRule>
  </conditionalFormatting>
  <conditionalFormatting sqref="J209">
    <cfRule type="cellIs" dxfId="47" priority="46" operator="equal">
      <formula>"Lista de Espera"</formula>
    </cfRule>
    <cfRule type="cellIs" dxfId="46" priority="47" operator="equal">
      <formula>"Alumna Inactiva"</formula>
    </cfRule>
    <cfRule type="cellIs" dxfId="45" priority="48" operator="equal">
      <formula>"Alumna Activa"</formula>
    </cfRule>
  </conditionalFormatting>
  <conditionalFormatting sqref="J210">
    <cfRule type="cellIs" dxfId="44" priority="43" operator="equal">
      <formula>"Lista de Espera"</formula>
    </cfRule>
    <cfRule type="cellIs" dxfId="43" priority="44" operator="equal">
      <formula>"Alumna Inactiva"</formula>
    </cfRule>
    <cfRule type="cellIs" dxfId="42" priority="45" operator="equal">
      <formula>"Alumna Activa"</formula>
    </cfRule>
  </conditionalFormatting>
  <conditionalFormatting sqref="J211">
    <cfRule type="cellIs" dxfId="41" priority="40" operator="equal">
      <formula>"Lista de Espera"</formula>
    </cfRule>
    <cfRule type="cellIs" dxfId="40" priority="41" operator="equal">
      <formula>"Alumna Inactiva"</formula>
    </cfRule>
    <cfRule type="cellIs" dxfId="39" priority="42" operator="equal">
      <formula>"Alumna Activa"</formula>
    </cfRule>
  </conditionalFormatting>
  <conditionalFormatting sqref="J212">
    <cfRule type="cellIs" dxfId="38" priority="37" operator="equal">
      <formula>"Lista de Espera"</formula>
    </cfRule>
    <cfRule type="cellIs" dxfId="37" priority="38" operator="equal">
      <formula>"Alumna Inactiva"</formula>
    </cfRule>
    <cfRule type="cellIs" dxfId="36" priority="39" operator="equal">
      <formula>"Alumna Activa"</formula>
    </cfRule>
  </conditionalFormatting>
  <conditionalFormatting sqref="J213">
    <cfRule type="cellIs" dxfId="35" priority="34" operator="equal">
      <formula>"Lista de Espera"</formula>
    </cfRule>
    <cfRule type="cellIs" dxfId="34" priority="35" operator="equal">
      <formula>"Alumna Inactiva"</formula>
    </cfRule>
    <cfRule type="cellIs" dxfId="33" priority="36" operator="equal">
      <formula>"Alumna Activa"</formula>
    </cfRule>
  </conditionalFormatting>
  <conditionalFormatting sqref="J214">
    <cfRule type="cellIs" dxfId="32" priority="31" operator="equal">
      <formula>"Lista de Espera"</formula>
    </cfRule>
    <cfRule type="cellIs" dxfId="31" priority="32" operator="equal">
      <formula>"Alumna Inactiva"</formula>
    </cfRule>
    <cfRule type="cellIs" dxfId="30" priority="33" operator="equal">
      <formula>"Alumna Activa"</formula>
    </cfRule>
  </conditionalFormatting>
  <conditionalFormatting sqref="J215">
    <cfRule type="cellIs" dxfId="29" priority="28" operator="equal">
      <formula>"Lista de Espera"</formula>
    </cfRule>
    <cfRule type="cellIs" dxfId="28" priority="29" operator="equal">
      <formula>"Alumna Inactiva"</formula>
    </cfRule>
    <cfRule type="cellIs" dxfId="27" priority="30" operator="equal">
      <formula>"Alumna Activa"</formula>
    </cfRule>
  </conditionalFormatting>
  <conditionalFormatting sqref="J216">
    <cfRule type="cellIs" dxfId="26" priority="25" operator="equal">
      <formula>"Lista de Espera"</formula>
    </cfRule>
    <cfRule type="cellIs" dxfId="25" priority="26" operator="equal">
      <formula>"Alumna Inactiva"</formula>
    </cfRule>
    <cfRule type="cellIs" dxfId="24" priority="27" operator="equal">
      <formula>"Alumna Activa"</formula>
    </cfRule>
  </conditionalFormatting>
  <conditionalFormatting sqref="J217">
    <cfRule type="cellIs" dxfId="23" priority="22" operator="equal">
      <formula>"Lista de Espera"</formula>
    </cfRule>
    <cfRule type="cellIs" dxfId="22" priority="23" operator="equal">
      <formula>"Alumna Inactiva"</formula>
    </cfRule>
    <cfRule type="cellIs" dxfId="21" priority="24" operator="equal">
      <formula>"Alumna Activa"</formula>
    </cfRule>
  </conditionalFormatting>
  <conditionalFormatting sqref="J218">
    <cfRule type="cellIs" dxfId="20" priority="19" operator="equal">
      <formula>"Lista de Espera"</formula>
    </cfRule>
    <cfRule type="cellIs" dxfId="19" priority="20" operator="equal">
      <formula>"Alumna Inactiva"</formula>
    </cfRule>
    <cfRule type="cellIs" dxfId="18" priority="21" operator="equal">
      <formula>"Alumna Activa"</formula>
    </cfRule>
  </conditionalFormatting>
  <conditionalFormatting sqref="J219">
    <cfRule type="cellIs" dxfId="17" priority="16" operator="equal">
      <formula>"Lista de Espera"</formula>
    </cfRule>
    <cfRule type="cellIs" dxfId="16" priority="17" operator="equal">
      <formula>"Alumna Inactiva"</formula>
    </cfRule>
    <cfRule type="cellIs" dxfId="15" priority="18" operator="equal">
      <formula>"Alumna Activa"</formula>
    </cfRule>
  </conditionalFormatting>
  <conditionalFormatting sqref="J220">
    <cfRule type="cellIs" dxfId="14" priority="13" operator="equal">
      <formula>"Lista de Espera"</formula>
    </cfRule>
    <cfRule type="cellIs" dxfId="13" priority="14" operator="equal">
      <formula>"Alumna Inactiva"</formula>
    </cfRule>
    <cfRule type="cellIs" dxfId="12" priority="15" operator="equal">
      <formula>"Alumna Activa"</formula>
    </cfRule>
  </conditionalFormatting>
  <conditionalFormatting sqref="J221">
    <cfRule type="cellIs" dxfId="11" priority="10" operator="equal">
      <formula>"Lista de Espera"</formula>
    </cfRule>
    <cfRule type="cellIs" dxfId="10" priority="11" operator="equal">
      <formula>"Alumna Inactiva"</formula>
    </cfRule>
    <cfRule type="cellIs" dxfId="9" priority="12" operator="equal">
      <formula>"Alumna Activa"</formula>
    </cfRule>
  </conditionalFormatting>
  <conditionalFormatting sqref="J222">
    <cfRule type="cellIs" dxfId="8" priority="7" operator="equal">
      <formula>"Lista de Espera"</formula>
    </cfRule>
    <cfRule type="cellIs" dxfId="7" priority="8" operator="equal">
      <formula>"Alumna Inactiva"</formula>
    </cfRule>
    <cfRule type="cellIs" dxfId="6" priority="9" operator="equal">
      <formula>"Alumna Activa"</formula>
    </cfRule>
  </conditionalFormatting>
  <conditionalFormatting sqref="J223">
    <cfRule type="cellIs" dxfId="5" priority="4" operator="equal">
      <formula>"Lista de Espera"</formula>
    </cfRule>
    <cfRule type="cellIs" dxfId="4" priority="5" operator="equal">
      <formula>"Alumna Inactiva"</formula>
    </cfRule>
    <cfRule type="cellIs" dxfId="3" priority="6" operator="equal">
      <formula>"Alumna Activa"</formula>
    </cfRule>
  </conditionalFormatting>
  <conditionalFormatting sqref="J224">
    <cfRule type="cellIs" dxfId="2" priority="1" operator="equal">
      <formula>"Lista de Espera"</formula>
    </cfRule>
    <cfRule type="cellIs" dxfId="1" priority="2" operator="equal">
      <formula>"Alumna Inactiva"</formula>
    </cfRule>
    <cfRule type="cellIs" dxfId="0" priority="3" operator="equal">
      <formula>"Alumna Activa"</formula>
    </cfRule>
  </conditionalFormatting>
  <dataValidations count="1">
    <dataValidation type="list" allowBlank="1" showInputMessage="1" sqref="J3:J224" xr:uid="{87860ED1-5628-496F-A22F-EA151C437085}">
      <formula1>"Alumna Activa,Alumna Inactiva,Lista de Espera"</formula1>
    </dataValidation>
  </dataValidations>
  <hyperlinks>
    <hyperlink ref="F58" r:id="rId1" xr:uid="{0309144A-DA6A-4ACE-AEA5-B1020D8A2913}"/>
    <hyperlink ref="F25" r:id="rId2" xr:uid="{84ABF79B-31AC-4F17-91C3-E12826A9F2F6}"/>
    <hyperlink ref="F59" r:id="rId3" xr:uid="{B9D548B6-C607-4CD7-B39E-4A5E2B3267CC}"/>
    <hyperlink ref="F65" r:id="rId4" xr:uid="{0DEDBA82-C035-46E7-B6AA-0CC2A651D1E1}"/>
    <hyperlink ref="F57" r:id="rId5" xr:uid="{830DA775-4E2E-417A-B8DB-A2F24A59654F}"/>
    <hyperlink ref="F46" r:id="rId6" xr:uid="{2B41CB00-7F3E-40E3-AE98-181F63FFE2C6}"/>
    <hyperlink ref="F45" r:id="rId7" xr:uid="{76A9C39C-2E0C-4708-B924-CB687EC29D70}"/>
    <hyperlink ref="F63" r:id="rId8" xr:uid="{F71D4963-4921-4F61-89B2-E1E6A67483BE}"/>
    <hyperlink ref="F13" r:id="rId9" xr:uid="{B57CBB0C-D81A-4F22-82C0-E5524E948C21}"/>
    <hyperlink ref="F47" r:id="rId10" xr:uid="{BA83F3BB-4B92-4A19-AF33-56345BBAFE62}"/>
    <hyperlink ref="F56" r:id="rId11" xr:uid="{0FDC5E9F-550A-4A32-9BEB-BCC9CB2649BD}"/>
    <hyperlink ref="F27" r:id="rId12" xr:uid="{6CB0D58D-711E-43A0-B616-60FCB3601F1B}"/>
    <hyperlink ref="F79" r:id="rId13" xr:uid="{72688398-75F7-4ABC-8041-1A62AD313D1D}"/>
    <hyperlink ref="F77" r:id="rId14" xr:uid="{36566458-B45B-4552-A0E1-74BFFB2655A7}"/>
    <hyperlink ref="F74" r:id="rId15" xr:uid="{E9E9EA85-A38B-483A-843B-CAC58690F840}"/>
    <hyperlink ref="F17" r:id="rId16" xr:uid="{DEF90250-52A4-4F53-AD0F-100861EFAC6C}"/>
    <hyperlink ref="F191" r:id="rId17" xr:uid="{CB466585-D9BB-4E45-A992-86384E056667}"/>
    <hyperlink ref="F204" r:id="rId18" xr:uid="{B2B6B7FF-FF7E-466D-AC14-07F8C1ADFB1B}"/>
    <hyperlink ref="F225" r:id="rId19" xr:uid="{D5D54ADD-D60E-4C66-AA3C-AE1C3EF16AE7}"/>
    <hyperlink ref="F226" r:id="rId20" xr:uid="{F7388698-19FC-428E-A0DE-22C8B91DDF54}"/>
    <hyperlink ref="F227" r:id="rId21" xr:uid="{8EA12444-C62F-45A5-B5B3-D87B0D7692B7}"/>
  </hyperlinks>
  <pageMargins left="0.7" right="0.7" top="0.75" bottom="0.75" header="0.3" footer="0.3"/>
  <pageSetup orientation="portrait" r:id="rId2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55281-7257-419D-912B-E7BCF90475B5}">
  <dimension ref="A1:F6"/>
  <sheetViews>
    <sheetView workbookViewId="0">
      <selection activeCell="F6" sqref="F6"/>
    </sheetView>
  </sheetViews>
  <sheetFormatPr baseColWidth="10" defaultColWidth="10.90625" defaultRowHeight="14.5" x14ac:dyDescent="0.35"/>
  <cols>
    <col min="1" max="2" width="10.90625" style="1"/>
    <col min="3" max="6" width="16.81640625" style="1" customWidth="1"/>
    <col min="7" max="16384" width="10.90625" style="1"/>
  </cols>
  <sheetData>
    <row r="1" spans="1:6" x14ac:dyDescent="0.35">
      <c r="C1" s="1" t="s">
        <v>41</v>
      </c>
      <c r="D1" s="1" t="s">
        <v>40</v>
      </c>
      <c r="E1" s="1" t="s">
        <v>38</v>
      </c>
      <c r="F1" s="1" t="s">
        <v>39</v>
      </c>
    </row>
    <row r="2" spans="1:6" x14ac:dyDescent="0.35">
      <c r="A2" s="1" t="s">
        <v>19</v>
      </c>
      <c r="B2" s="1" t="s">
        <v>45</v>
      </c>
      <c r="C2" s="1">
        <v>4</v>
      </c>
      <c r="D2" s="1">
        <v>1</v>
      </c>
      <c r="E2" s="1">
        <v>3</v>
      </c>
    </row>
    <row r="3" spans="1:6" x14ac:dyDescent="0.35">
      <c r="A3" s="1" t="s">
        <v>20</v>
      </c>
      <c r="B3" s="1" t="s">
        <v>45</v>
      </c>
      <c r="C3" s="1">
        <v>8</v>
      </c>
      <c r="D3" s="1">
        <v>2</v>
      </c>
      <c r="E3" s="1">
        <v>2</v>
      </c>
      <c r="F3" s="1">
        <v>4</v>
      </c>
    </row>
    <row r="4" spans="1:6" x14ac:dyDescent="0.35">
      <c r="A4" s="1" t="s">
        <v>21</v>
      </c>
      <c r="B4" s="1" t="s">
        <v>46</v>
      </c>
      <c r="C4" s="1">
        <v>4</v>
      </c>
      <c r="D4" s="1">
        <v>1</v>
      </c>
      <c r="E4" s="1">
        <v>6</v>
      </c>
    </row>
    <row r="5" spans="1:6" x14ac:dyDescent="0.35">
      <c r="A5" s="1" t="s">
        <v>22</v>
      </c>
      <c r="B5" s="1" t="s">
        <v>45</v>
      </c>
      <c r="C5" s="1">
        <v>4</v>
      </c>
      <c r="D5" s="1">
        <v>1</v>
      </c>
      <c r="E5" s="1">
        <v>5</v>
      </c>
    </row>
    <row r="6" spans="1:6" x14ac:dyDescent="0.35">
      <c r="A6" s="1" t="s">
        <v>34</v>
      </c>
      <c r="B6" s="1" t="s">
        <v>45</v>
      </c>
      <c r="C6" s="1">
        <v>4</v>
      </c>
      <c r="D6" s="1">
        <v>1</v>
      </c>
      <c r="E6" s="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Consolidado</vt:lpstr>
      <vt:lpstr>Técnica 1</vt:lpstr>
      <vt:lpstr>Técnica 2</vt:lpstr>
      <vt:lpstr>Técnica 3</vt:lpstr>
      <vt:lpstr>Workshops Feb</vt:lpstr>
      <vt:lpstr>Resumen</vt:lpstr>
      <vt:lpstr>Contacto alumnas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Carlita</dc:creator>
  <cp:lastModifiedBy>Martin</cp:lastModifiedBy>
  <dcterms:created xsi:type="dcterms:W3CDTF">2020-02-20T15:02:33Z</dcterms:created>
  <dcterms:modified xsi:type="dcterms:W3CDTF">2021-03-15T20:34:43Z</dcterms:modified>
</cp:coreProperties>
</file>