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v Gasner\OneDrive\cryo_em_lab\"/>
    </mc:Choice>
  </mc:AlternateContent>
  <bookViews>
    <workbookView xWindow="0" yWindow="0" windowWidth="19185" windowHeight="6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R22" i="1"/>
  <c r="S22" i="1"/>
  <c r="P22" i="1"/>
  <c r="Q26" i="1"/>
  <c r="R26" i="1"/>
  <c r="S26" i="1"/>
  <c r="P26" i="1"/>
  <c r="Q30" i="1"/>
  <c r="R30" i="1"/>
  <c r="S30" i="1"/>
  <c r="P30" i="1"/>
  <c r="G22" i="1"/>
  <c r="H22" i="1"/>
  <c r="I22" i="1"/>
  <c r="J22" i="1"/>
  <c r="K22" i="1"/>
  <c r="L22" i="1"/>
  <c r="F22" i="1"/>
  <c r="G26" i="1"/>
  <c r="H26" i="1"/>
  <c r="I26" i="1"/>
  <c r="J26" i="1"/>
  <c r="K26" i="1"/>
  <c r="L26" i="1"/>
  <c r="F26" i="1"/>
  <c r="G30" i="1"/>
  <c r="H30" i="1"/>
  <c r="I30" i="1"/>
  <c r="J30" i="1"/>
  <c r="K30" i="1"/>
  <c r="L30" i="1"/>
  <c r="F30" i="1"/>
  <c r="Q29" i="1" l="1"/>
  <c r="R29" i="1"/>
  <c r="S29" i="1"/>
  <c r="P29" i="1"/>
  <c r="Q25" i="1"/>
  <c r="R25" i="1"/>
  <c r="S25" i="1"/>
  <c r="P25" i="1"/>
  <c r="Q21" i="1"/>
  <c r="R21" i="1"/>
  <c r="S21" i="1"/>
  <c r="P21" i="1"/>
  <c r="G29" i="1" l="1"/>
  <c r="H29" i="1"/>
  <c r="I29" i="1"/>
  <c r="J29" i="1"/>
  <c r="K29" i="1"/>
  <c r="L29" i="1"/>
  <c r="F29" i="1"/>
  <c r="G25" i="1"/>
  <c r="H25" i="1"/>
  <c r="I25" i="1"/>
  <c r="J25" i="1"/>
  <c r="K25" i="1"/>
  <c r="L25" i="1"/>
  <c r="F25" i="1"/>
  <c r="G21" i="1"/>
  <c r="H21" i="1"/>
  <c r="I21" i="1"/>
  <c r="J21" i="1"/>
  <c r="K21" i="1"/>
  <c r="L21" i="1"/>
  <c r="F21" i="1"/>
</calcChain>
</file>

<file path=xl/sharedStrings.xml><?xml version="1.0" encoding="utf-8"?>
<sst xmlns="http://schemas.openxmlformats.org/spreadsheetml/2006/main" count="22" uniqueCount="10">
  <si>
    <t>Version</t>
  </si>
  <si>
    <t>V1</t>
  </si>
  <si>
    <t>V2</t>
  </si>
  <si>
    <t>V3</t>
  </si>
  <si>
    <t>V4</t>
  </si>
  <si>
    <t>Using Jupyter %%timeit, 7 runs each</t>
  </si>
  <si>
    <t>AVG</t>
  </si>
  <si>
    <t>Micrograph</t>
  </si>
  <si>
    <t>PART A - 4096*4096 micrograph and 512*512 templates</t>
  </si>
  <si>
    <t>PART B - 5 512*512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</si>
</sst>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Compute Time per Template vs Number of Templates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Version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Sheet1!$F$22:$L$22</c:f>
                <c:numCache>
                  <c:formatCode>General</c:formatCode>
                  <c:ptCount val="7"/>
                  <c:pt idx="0">
                    <c:v>1.0999999999999999E-2</c:v>
                  </c:pt>
                  <c:pt idx="1">
                    <c:v>1.4142135623730949E-2</c:v>
                  </c:pt>
                  <c:pt idx="2">
                    <c:v>1.1547005383792516E-2</c:v>
                  </c:pt>
                  <c:pt idx="3">
                    <c:v>3.5777087639996632E-3</c:v>
                  </c:pt>
                  <c:pt idx="4">
                    <c:v>3.92122429860879E-2</c:v>
                  </c:pt>
                  <c:pt idx="5">
                    <c:v>3.8460369212996379E-2</c:v>
                  </c:pt>
                  <c:pt idx="6">
                    <c:v>0.31148434952658532</c:v>
                  </c:pt>
                </c:numCache>
              </c:numRef>
            </c:plus>
            <c:minus>
              <c:numRef>
                <c:f>Sheet1!$F$22:$L$22</c:f>
                <c:numCache>
                  <c:formatCode>General</c:formatCode>
                  <c:ptCount val="7"/>
                  <c:pt idx="0">
                    <c:v>1.0999999999999999E-2</c:v>
                  </c:pt>
                  <c:pt idx="1">
                    <c:v>1.4142135623730949E-2</c:v>
                  </c:pt>
                  <c:pt idx="2">
                    <c:v>1.1547005383792516E-2</c:v>
                  </c:pt>
                  <c:pt idx="3">
                    <c:v>3.5777087639996632E-3</c:v>
                  </c:pt>
                  <c:pt idx="4">
                    <c:v>3.92122429860879E-2</c:v>
                  </c:pt>
                  <c:pt idx="5">
                    <c:v>3.8460369212996379E-2</c:v>
                  </c:pt>
                  <c:pt idx="6">
                    <c:v>0.31148434952658532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Sheet1!$F$17:$L$17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Sheet1!$F$21:$L$21</c:f>
              <c:numCache>
                <c:formatCode>General</c:formatCode>
                <c:ptCount val="7"/>
                <c:pt idx="0">
                  <c:v>5.58</c:v>
                </c:pt>
                <c:pt idx="1">
                  <c:v>5.55</c:v>
                </c:pt>
                <c:pt idx="2">
                  <c:v>5.5333333333333341</c:v>
                </c:pt>
                <c:pt idx="3">
                  <c:v>5.5200000000000005</c:v>
                </c:pt>
                <c:pt idx="4">
                  <c:v>5.65</c:v>
                </c:pt>
                <c:pt idx="5">
                  <c:v>5.65</c:v>
                </c:pt>
                <c:pt idx="6">
                  <c:v>5.5750000000000002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6-46C7-85A5-7871ABCFB37F}"/>
            </c:ext>
          </c:extLst>
        </c:ser>
        <c:ser>
          <c:idx val="1"/>
          <c:order val="1"/>
          <c:tx>
            <c:v>Version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Sheet1!$F$26:$L$26</c:f>
                <c:numCache>
                  <c:formatCode>General</c:formatCode>
                  <c:ptCount val="7"/>
                  <c:pt idx="0">
                    <c:v>1.2E-2</c:v>
                  </c:pt>
                  <c:pt idx="1">
                    <c:v>1.3435028842544402E-2</c:v>
                  </c:pt>
                  <c:pt idx="2">
                    <c:v>1.096965511460289E-2</c:v>
                  </c:pt>
                  <c:pt idx="3">
                    <c:v>2.7727242920997392E-2</c:v>
                  </c:pt>
                  <c:pt idx="4">
                    <c:v>1.2965338406690355E-2</c:v>
                  </c:pt>
                  <c:pt idx="5">
                    <c:v>1.4310835055998653E-2</c:v>
                  </c:pt>
                  <c:pt idx="6">
                    <c:v>0.31148434952658532</c:v>
                  </c:pt>
                </c:numCache>
              </c:numRef>
            </c:plus>
            <c:minus>
              <c:numRef>
                <c:f>Sheet1!$F$26:$L$26</c:f>
                <c:numCache>
                  <c:formatCode>General</c:formatCode>
                  <c:ptCount val="7"/>
                  <c:pt idx="0">
                    <c:v>1.2E-2</c:v>
                  </c:pt>
                  <c:pt idx="1">
                    <c:v>1.3435028842544402E-2</c:v>
                  </c:pt>
                  <c:pt idx="2">
                    <c:v>1.096965511460289E-2</c:v>
                  </c:pt>
                  <c:pt idx="3">
                    <c:v>2.7727242920997392E-2</c:v>
                  </c:pt>
                  <c:pt idx="4">
                    <c:v>1.2965338406690355E-2</c:v>
                  </c:pt>
                  <c:pt idx="5">
                    <c:v>1.4310835055998653E-2</c:v>
                  </c:pt>
                  <c:pt idx="6">
                    <c:v>0.31148434952658532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Sheet1!$F$17:$L$17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Sheet1!$F$25:$L$25</c:f>
              <c:numCache>
                <c:formatCode>General</c:formatCode>
                <c:ptCount val="7"/>
                <c:pt idx="0">
                  <c:v>5.56</c:v>
                </c:pt>
                <c:pt idx="1">
                  <c:v>5.15</c:v>
                </c:pt>
                <c:pt idx="2">
                  <c:v>4.9666666666666668</c:v>
                </c:pt>
                <c:pt idx="3">
                  <c:v>4.8</c:v>
                </c:pt>
                <c:pt idx="4">
                  <c:v>4.91</c:v>
                </c:pt>
                <c:pt idx="5">
                  <c:v>4.8499999999999996</c:v>
                </c:pt>
                <c:pt idx="6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6-46C7-85A5-7871ABCFB37F}"/>
            </c:ext>
          </c:extLst>
        </c:ser>
        <c:ser>
          <c:idx val="2"/>
          <c:order val="2"/>
          <c:tx>
            <c:v>Version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Sheet1!$F$30:$L$30</c:f>
                <c:numCache>
                  <c:formatCode>General</c:formatCode>
                  <c:ptCount val="7"/>
                  <c:pt idx="0">
                    <c:v>1.0999999999999999E-2</c:v>
                  </c:pt>
                  <c:pt idx="1">
                    <c:v>4.0305086527633205E-2</c:v>
                  </c:pt>
                  <c:pt idx="2">
                    <c:v>1.3279056191361393E-2</c:v>
                  </c:pt>
                  <c:pt idx="3">
                    <c:v>0.18022707898648305</c:v>
                  </c:pt>
                  <c:pt idx="4">
                    <c:v>7.9056941504209478E-3</c:v>
                  </c:pt>
                  <c:pt idx="5">
                    <c:v>5.7243340223994611E-2</c:v>
                  </c:pt>
                  <c:pt idx="6">
                    <c:v>0.33045801548759562</c:v>
                  </c:pt>
                </c:numCache>
              </c:numRef>
            </c:plus>
            <c:minus>
              <c:numRef>
                <c:f>Sheet1!$F$30:$L$30</c:f>
                <c:numCache>
                  <c:formatCode>General</c:formatCode>
                  <c:ptCount val="7"/>
                  <c:pt idx="0">
                    <c:v>1.0999999999999999E-2</c:v>
                  </c:pt>
                  <c:pt idx="1">
                    <c:v>4.0305086527633205E-2</c:v>
                  </c:pt>
                  <c:pt idx="2">
                    <c:v>1.3279056191361393E-2</c:v>
                  </c:pt>
                  <c:pt idx="3">
                    <c:v>0.18022707898648305</c:v>
                  </c:pt>
                  <c:pt idx="4">
                    <c:v>7.9056941504209478E-3</c:v>
                  </c:pt>
                  <c:pt idx="5">
                    <c:v>5.7243340223994611E-2</c:v>
                  </c:pt>
                  <c:pt idx="6">
                    <c:v>0.33045801548759562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Sheet1!$F$17:$L$17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Sheet1!$F$29:$L$29</c:f>
              <c:numCache>
                <c:formatCode>General</c:formatCode>
                <c:ptCount val="7"/>
                <c:pt idx="0">
                  <c:v>5.56</c:v>
                </c:pt>
                <c:pt idx="1">
                  <c:v>4.76</c:v>
                </c:pt>
                <c:pt idx="2">
                  <c:v>4.5</c:v>
                </c:pt>
                <c:pt idx="3">
                  <c:v>4.26</c:v>
                </c:pt>
                <c:pt idx="4">
                  <c:v>4.2200000000000006</c:v>
                </c:pt>
                <c:pt idx="5">
                  <c:v>4.1500000000000004</c:v>
                </c:pt>
                <c:pt idx="6">
                  <c:v>4.0750000000000002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6-46C7-85A5-7871ABCF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1472"/>
        <c:axId val="84692456"/>
      </c:scatterChart>
      <c:valAx>
        <c:axId val="846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Templates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2456"/>
        <c:crosses val="autoZero"/>
        <c:crossBetween val="midCat"/>
      </c:valAx>
      <c:valAx>
        <c:axId val="846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Compute Time per Template</a:t>
            </a:r>
            <a:r>
              <a:rPr lang="en-CA" baseline="0"/>
              <a:t> vs Micrograph Size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Version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Sheet1!$P$22:$S$22</c:f>
                <c:numCache>
                  <c:formatCode>General</c:formatCode>
                  <c:ptCount val="4"/>
                  <c:pt idx="0">
                    <c:v>0.46957427527495582</c:v>
                  </c:pt>
                  <c:pt idx="1">
                    <c:v>3.5777087639996632E-3</c:v>
                  </c:pt>
                  <c:pt idx="2">
                    <c:v>5.366563145999495E-3</c:v>
                  </c:pt>
                  <c:pt idx="3">
                    <c:v>5.366563145999495E-3</c:v>
                  </c:pt>
                </c:numCache>
              </c:numRef>
            </c:plus>
            <c:minus>
              <c:numRef>
                <c:f>Sheet1!$P$22:$S$22</c:f>
                <c:numCache>
                  <c:formatCode>General</c:formatCode>
                  <c:ptCount val="4"/>
                  <c:pt idx="0">
                    <c:v>0.46957427527495582</c:v>
                  </c:pt>
                  <c:pt idx="1">
                    <c:v>3.5777087639996632E-3</c:v>
                  </c:pt>
                  <c:pt idx="2">
                    <c:v>5.366563145999495E-3</c:v>
                  </c:pt>
                  <c:pt idx="3">
                    <c:v>5.366563145999495E-3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Sheet1!$P$17:$S$17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xVal>
          <c:yVal>
            <c:numRef>
              <c:f>Sheet1!$P$21:$S$21</c:f>
              <c:numCache>
                <c:formatCode>General</c:formatCode>
                <c:ptCount val="4"/>
                <c:pt idx="0">
                  <c:v>23.8</c:v>
                </c:pt>
                <c:pt idx="1">
                  <c:v>5.5200000000000005</c:v>
                </c:pt>
                <c:pt idx="2">
                  <c:v>1.3800000000000001</c:v>
                </c:pt>
                <c:pt idx="3">
                  <c:v>0.314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F-4157-9BC5-DF4F183BDF35}"/>
            </c:ext>
          </c:extLst>
        </c:ser>
        <c:ser>
          <c:idx val="1"/>
          <c:order val="1"/>
          <c:tx>
            <c:v>Version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Sheet1!$P$26:$S$26</c:f>
                <c:numCache>
                  <c:formatCode>General</c:formatCode>
                  <c:ptCount val="4"/>
                  <c:pt idx="0">
                    <c:v>0.24596747752497689</c:v>
                  </c:pt>
                  <c:pt idx="1">
                    <c:v>2.7727242920997388E-3</c:v>
                  </c:pt>
                  <c:pt idx="2">
                    <c:v>3.1304951684997056E-3</c:v>
                  </c:pt>
                  <c:pt idx="3">
                    <c:v>1.3416407864998738E-3</c:v>
                  </c:pt>
                </c:numCache>
              </c:numRef>
            </c:plus>
            <c:minus>
              <c:numRef>
                <c:f>Sheet1!$P$26:$S$26</c:f>
                <c:numCache>
                  <c:formatCode>General</c:formatCode>
                  <c:ptCount val="4"/>
                  <c:pt idx="0">
                    <c:v>0.24596747752497689</c:v>
                  </c:pt>
                  <c:pt idx="1">
                    <c:v>2.7727242920997388E-3</c:v>
                  </c:pt>
                  <c:pt idx="2">
                    <c:v>3.1304951684997056E-3</c:v>
                  </c:pt>
                  <c:pt idx="3">
                    <c:v>1.3416407864998738E-3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Sheet1!$P$17:$S$17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xVal>
          <c:yVal>
            <c:numRef>
              <c:f>Sheet1!$P$25:$S$25</c:f>
              <c:numCache>
                <c:formatCode>General</c:formatCode>
                <c:ptCount val="4"/>
                <c:pt idx="0">
                  <c:v>21.2</c:v>
                </c:pt>
                <c:pt idx="1">
                  <c:v>4.8</c:v>
                </c:pt>
                <c:pt idx="2">
                  <c:v>1.216</c:v>
                </c:pt>
                <c:pt idx="3">
                  <c:v>0.27799999999999997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F-4157-9BC5-DF4F183BDF35}"/>
            </c:ext>
          </c:extLst>
        </c:ser>
        <c:ser>
          <c:idx val="2"/>
          <c:order val="2"/>
          <c:tx>
            <c:v>Version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Sheet1!$P$30:$S$30</c:f>
                <c:numCache>
                  <c:formatCode>General</c:formatCode>
                  <c:ptCount val="4"/>
                  <c:pt idx="0">
                    <c:v>0.31304951684997051</c:v>
                  </c:pt>
                  <c:pt idx="1">
                    <c:v>3.3093806066996884E-2</c:v>
                  </c:pt>
                  <c:pt idx="2">
                    <c:v>1.3416407864998738E-2</c:v>
                  </c:pt>
                  <c:pt idx="3">
                    <c:v>2.6832815729997475E-3</c:v>
                  </c:pt>
                </c:numCache>
              </c:numRef>
            </c:plus>
            <c:minus>
              <c:numRef>
                <c:f>Sheet1!$P$30:$S$30</c:f>
                <c:numCache>
                  <c:formatCode>General</c:formatCode>
                  <c:ptCount val="4"/>
                  <c:pt idx="0">
                    <c:v>0.31304951684997051</c:v>
                  </c:pt>
                  <c:pt idx="1">
                    <c:v>3.3093806066996884E-2</c:v>
                  </c:pt>
                  <c:pt idx="2">
                    <c:v>1.3416407864998738E-2</c:v>
                  </c:pt>
                  <c:pt idx="3">
                    <c:v>2.6832815729997475E-3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Sheet1!$P$17:$S$17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xVal>
          <c:yVal>
            <c:numRef>
              <c:f>Sheet1!$P$29:$S$29</c:f>
              <c:numCache>
                <c:formatCode>General</c:formatCode>
                <c:ptCount val="4"/>
                <c:pt idx="0">
                  <c:v>18.2</c:v>
                </c:pt>
                <c:pt idx="1">
                  <c:v>4.32</c:v>
                </c:pt>
                <c:pt idx="2">
                  <c:v>1.0760000000000001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F-4157-9BC5-DF4F183B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68864"/>
        <c:axId val="451368208"/>
      </c:scatterChart>
      <c:valAx>
        <c:axId val="4513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Micrograph Size</a:t>
                </a:r>
                <a:r>
                  <a:rPr lang="en-CA" baseline="0"/>
                  <a:t> (pixel squared)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68208"/>
        <c:crosses val="autoZero"/>
        <c:crossBetween val="midCat"/>
      </c:valAx>
      <c:valAx>
        <c:axId val="451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6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448252</xdr:colOff>
      <xdr:row>32</xdr:row>
      <xdr:rowOff>159905</xdr:rowOff>
    </xdr:from>
    <xdr:to>
      <xdr:col>17</xdr:col>
      <xdr:colOff>502227</xdr:colOff>
      <xdr:row>66</xdr:row>
      <xdr:rowOff>83705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20D01-2E3A-4FC1-B100-61C8A9E36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545351</xdr:colOff>
      <xdr:row>33</xdr:row>
      <xdr:rowOff>112059</xdr:rowOff>
    </xdr:from>
    <xdr:to>
      <xdr:col>43</xdr:col>
      <xdr:colOff>306294</xdr:colOff>
      <xdr:row>66</xdr:row>
      <xdr:rowOff>49306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30BFB-6F70-48B5-A450-220739C2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30"/>
  <sheetViews>
    <sheetView tabSelected="1" topLeftCell="A16" zoomScale="70" zoomScaleNormal="70" workbookViewId="0">
      <selection activeCell="V26" sqref="V26"/>
    </sheetView>
  </sheetViews>
  <sheetFormatPr defaultRowHeight="15" x14ac:dyDescent="0.25"/>
  <sheetData>
    <row r="2" spans="4:14" x14ac:dyDescent="0.25">
      <c r="E2" t="s">
        <v>5</v>
      </c>
    </row>
    <row r="4" spans="4:14" x14ac:dyDescent="0.25">
      <c r="E4" t="s">
        <v>0</v>
      </c>
      <c r="F4">
        <v>1</v>
      </c>
      <c r="G4">
        <v>2</v>
      </c>
      <c r="H4">
        <v>3</v>
      </c>
      <c r="I4">
        <v>10</v>
      </c>
      <c r="J4">
        <v>20</v>
      </c>
      <c r="K4">
        <v>50</v>
      </c>
    </row>
    <row r="6" spans="4:14" x14ac:dyDescent="0.25">
      <c r="E6" t="s">
        <v>4</v>
      </c>
      <c r="F6">
        <v>5.46</v>
      </c>
      <c r="G6">
        <v>9.26</v>
      </c>
      <c r="H6">
        <v>13</v>
      </c>
      <c r="I6">
        <v>41.2</v>
      </c>
      <c r="J6">
        <v>81</v>
      </c>
      <c r="K6">
        <v>205</v>
      </c>
    </row>
    <row r="7" spans="4:14" x14ac:dyDescent="0.25">
      <c r="F7">
        <v>1.0999999999999999E-2</v>
      </c>
      <c r="G7">
        <v>8.6999999999999994E-2</v>
      </c>
      <c r="H7">
        <v>0.152</v>
      </c>
      <c r="I7">
        <v>0.27200000000000002</v>
      </c>
      <c r="J7">
        <v>1.06</v>
      </c>
      <c r="K7">
        <v>2.16</v>
      </c>
    </row>
    <row r="8" spans="4:14" x14ac:dyDescent="0.25">
      <c r="E8" t="s">
        <v>3</v>
      </c>
      <c r="F8">
        <v>5.48</v>
      </c>
      <c r="G8">
        <v>9.94</v>
      </c>
      <c r="H8">
        <v>14.6</v>
      </c>
      <c r="I8">
        <v>48.2</v>
      </c>
      <c r="J8">
        <v>95</v>
      </c>
    </row>
    <row r="9" spans="4:14" x14ac:dyDescent="0.25">
      <c r="F9">
        <v>0.02</v>
      </c>
      <c r="G9">
        <v>2.4E-2</v>
      </c>
      <c r="H9">
        <v>2.9000000000000001E-2</v>
      </c>
      <c r="I9">
        <v>8.6999999999999994E-2</v>
      </c>
      <c r="J9">
        <v>1.17</v>
      </c>
    </row>
    <row r="10" spans="4:14" x14ac:dyDescent="0.25">
      <c r="E10" t="s">
        <v>2</v>
      </c>
      <c r="F10">
        <v>5.53</v>
      </c>
      <c r="G10">
        <v>10.199999999999999</v>
      </c>
      <c r="H10">
        <v>14.8</v>
      </c>
      <c r="I10">
        <v>48.6</v>
      </c>
      <c r="J10">
        <v>96</v>
      </c>
    </row>
    <row r="11" spans="4:14" x14ac:dyDescent="0.25">
      <c r="F11">
        <v>1.4999999999999999E-2</v>
      </c>
      <c r="G11">
        <v>9.4E-2</v>
      </c>
      <c r="H11">
        <v>4.8000000000000001E-2</v>
      </c>
      <c r="I11">
        <v>0.19500000000000001</v>
      </c>
      <c r="J11">
        <v>1.34</v>
      </c>
    </row>
    <row r="12" spans="4:14" x14ac:dyDescent="0.25">
      <c r="E12" t="s">
        <v>1</v>
      </c>
      <c r="F12">
        <v>5.55</v>
      </c>
      <c r="G12">
        <v>10.9</v>
      </c>
      <c r="H12">
        <v>16.2</v>
      </c>
      <c r="I12">
        <v>56.3</v>
      </c>
      <c r="J12">
        <v>111</v>
      </c>
    </row>
    <row r="13" spans="4:14" x14ac:dyDescent="0.25">
      <c r="F13">
        <v>1.2E-2</v>
      </c>
      <c r="G13">
        <v>0.122</v>
      </c>
      <c r="H13">
        <v>0.09</v>
      </c>
      <c r="I13">
        <v>0.45</v>
      </c>
      <c r="J13">
        <v>0.99</v>
      </c>
    </row>
    <row r="15" spans="4:14" x14ac:dyDescent="0.25">
      <c r="D15" s="1" t="s">
        <v>8</v>
      </c>
      <c r="N15" s="1" t="s">
        <v>9</v>
      </c>
    </row>
    <row r="17" spans="5:19" x14ac:dyDescent="0.25">
      <c r="E17" t="s">
        <v>0</v>
      </c>
      <c r="F17">
        <v>1</v>
      </c>
      <c r="G17">
        <v>2</v>
      </c>
      <c r="H17">
        <v>3</v>
      </c>
      <c r="I17">
        <v>5</v>
      </c>
      <c r="J17">
        <v>10</v>
      </c>
      <c r="K17">
        <v>20</v>
      </c>
      <c r="L17">
        <v>40</v>
      </c>
      <c r="N17" t="s">
        <v>7</v>
      </c>
      <c r="P17">
        <v>8192</v>
      </c>
      <c r="Q17">
        <v>4096</v>
      </c>
      <c r="R17">
        <v>2048</v>
      </c>
      <c r="S17">
        <v>1024</v>
      </c>
    </row>
    <row r="19" spans="5:19" x14ac:dyDescent="0.25">
      <c r="E19" t="s">
        <v>1</v>
      </c>
      <c r="F19">
        <v>5.58</v>
      </c>
      <c r="G19">
        <v>11.1</v>
      </c>
      <c r="H19">
        <v>16.600000000000001</v>
      </c>
      <c r="I19">
        <v>27.6</v>
      </c>
      <c r="J19">
        <v>56.5</v>
      </c>
      <c r="K19">
        <v>113</v>
      </c>
      <c r="L19">
        <v>223</v>
      </c>
      <c r="N19" t="s">
        <v>1</v>
      </c>
      <c r="P19">
        <v>119</v>
      </c>
      <c r="Q19">
        <v>27.6</v>
      </c>
      <c r="R19">
        <v>6.9</v>
      </c>
      <c r="S19">
        <v>1.57</v>
      </c>
    </row>
    <row r="20" spans="5:19" x14ac:dyDescent="0.25">
      <c r="F20">
        <v>1.0999999999999999E-2</v>
      </c>
      <c r="G20">
        <v>0.02</v>
      </c>
      <c r="H20">
        <v>0.02</v>
      </c>
      <c r="I20">
        <v>8.0000000000000002E-3</v>
      </c>
      <c r="J20">
        <v>0.124</v>
      </c>
      <c r="K20">
        <v>0.17199999999999999</v>
      </c>
      <c r="L20">
        <v>1.97</v>
      </c>
      <c r="P20">
        <v>1.05</v>
      </c>
      <c r="Q20">
        <v>8.0000000000000002E-3</v>
      </c>
      <c r="R20">
        <v>1.2E-2</v>
      </c>
      <c r="S20">
        <v>1.2E-2</v>
      </c>
    </row>
    <row r="21" spans="5:19" x14ac:dyDescent="0.25">
      <c r="E21" t="s">
        <v>6</v>
      </c>
      <c r="F21">
        <f>F19/F17</f>
        <v>5.58</v>
      </c>
      <c r="G21">
        <f t="shared" ref="G21:L21" si="0">G19/G17</f>
        <v>5.55</v>
      </c>
      <c r="H21">
        <f t="shared" si="0"/>
        <v>5.5333333333333341</v>
      </c>
      <c r="I21">
        <f t="shared" si="0"/>
        <v>5.5200000000000005</v>
      </c>
      <c r="J21">
        <f t="shared" si="0"/>
        <v>5.65</v>
      </c>
      <c r="K21">
        <f t="shared" si="0"/>
        <v>5.65</v>
      </c>
      <c r="L21">
        <f t="shared" si="0"/>
        <v>5.5750000000000002</v>
      </c>
      <c r="N21" t="s">
        <v>6</v>
      </c>
      <c r="P21">
        <f>P19/5</f>
        <v>23.8</v>
      </c>
      <c r="Q21">
        <f t="shared" ref="Q21:S21" si="1">Q19/5</f>
        <v>5.5200000000000005</v>
      </c>
      <c r="R21">
        <f t="shared" si="1"/>
        <v>1.3800000000000001</v>
      </c>
      <c r="S21">
        <f t="shared" si="1"/>
        <v>0.314</v>
      </c>
    </row>
    <row r="22" spans="5:19" x14ac:dyDescent="0.25">
      <c r="F22">
        <f>F20/SQRT(F17)</f>
        <v>1.0999999999999999E-2</v>
      </c>
      <c r="G22">
        <f t="shared" ref="G22:L22" si="2">G20/SQRT(G17)</f>
        <v>1.4142135623730949E-2</v>
      </c>
      <c r="H22">
        <f t="shared" si="2"/>
        <v>1.1547005383792516E-2</v>
      </c>
      <c r="I22">
        <f t="shared" si="2"/>
        <v>3.5777087639996632E-3</v>
      </c>
      <c r="J22">
        <f t="shared" si="2"/>
        <v>3.92122429860879E-2</v>
      </c>
      <c r="K22">
        <f t="shared" si="2"/>
        <v>3.8460369212996379E-2</v>
      </c>
      <c r="L22">
        <f t="shared" si="2"/>
        <v>0.31148434952658532</v>
      </c>
      <c r="P22">
        <f>P20/SQRT(5)</f>
        <v>0.46957427527495582</v>
      </c>
      <c r="Q22">
        <f t="shared" ref="Q22:S22" si="3">Q20/SQRT(5)</f>
        <v>3.5777087639996632E-3</v>
      </c>
      <c r="R22">
        <f t="shared" si="3"/>
        <v>5.366563145999495E-3</v>
      </c>
      <c r="S22">
        <f t="shared" si="3"/>
        <v>5.366563145999495E-3</v>
      </c>
    </row>
    <row r="23" spans="5:19" x14ac:dyDescent="0.25">
      <c r="E23" t="s">
        <v>3</v>
      </c>
      <c r="F23">
        <v>5.56</v>
      </c>
      <c r="G23">
        <v>10.3</v>
      </c>
      <c r="H23">
        <v>14.9</v>
      </c>
      <c r="I23">
        <v>24</v>
      </c>
      <c r="J23">
        <v>49.1</v>
      </c>
      <c r="K23">
        <v>97</v>
      </c>
      <c r="L23">
        <v>192</v>
      </c>
      <c r="N23" t="s">
        <v>3</v>
      </c>
      <c r="P23">
        <v>106</v>
      </c>
      <c r="Q23">
        <v>24</v>
      </c>
      <c r="R23">
        <v>6.08</v>
      </c>
      <c r="S23">
        <v>1.39</v>
      </c>
    </row>
    <row r="24" spans="5:19" x14ac:dyDescent="0.25">
      <c r="F24">
        <v>1.2E-2</v>
      </c>
      <c r="G24">
        <v>1.9E-2</v>
      </c>
      <c r="H24">
        <v>1.9E-2</v>
      </c>
      <c r="I24">
        <v>6.2E-2</v>
      </c>
      <c r="J24">
        <v>4.1000000000000002E-2</v>
      </c>
      <c r="K24">
        <v>6.4000000000000001E-2</v>
      </c>
      <c r="L24">
        <v>1.97</v>
      </c>
      <c r="P24">
        <v>0.55000000000000004</v>
      </c>
      <c r="Q24">
        <v>6.1999999999999998E-3</v>
      </c>
      <c r="R24">
        <v>7.0000000000000001E-3</v>
      </c>
      <c r="S24">
        <v>3.0000000000000001E-3</v>
      </c>
    </row>
    <row r="25" spans="5:19" x14ac:dyDescent="0.25">
      <c r="E25" t="s">
        <v>6</v>
      </c>
      <c r="F25">
        <f>F23/F17</f>
        <v>5.56</v>
      </c>
      <c r="G25">
        <f t="shared" ref="G25:L25" si="4">G23/G17</f>
        <v>5.15</v>
      </c>
      <c r="H25">
        <f t="shared" si="4"/>
        <v>4.9666666666666668</v>
      </c>
      <c r="I25">
        <f t="shared" si="4"/>
        <v>4.8</v>
      </c>
      <c r="J25">
        <f t="shared" si="4"/>
        <v>4.91</v>
      </c>
      <c r="K25">
        <f t="shared" si="4"/>
        <v>4.8499999999999996</v>
      </c>
      <c r="L25">
        <f t="shared" si="4"/>
        <v>4.8</v>
      </c>
      <c r="N25" t="s">
        <v>6</v>
      </c>
      <c r="P25">
        <f>P23/5</f>
        <v>21.2</v>
      </c>
      <c r="Q25">
        <f t="shared" ref="Q25:S26" si="5">Q23/5</f>
        <v>4.8</v>
      </c>
      <c r="R25">
        <f t="shared" si="5"/>
        <v>1.216</v>
      </c>
      <c r="S25">
        <f t="shared" si="5"/>
        <v>0.27799999999999997</v>
      </c>
    </row>
    <row r="26" spans="5:19" x14ac:dyDescent="0.25">
      <c r="F26">
        <f>F24/SQRT(F17)</f>
        <v>1.2E-2</v>
      </c>
      <c r="G26">
        <f t="shared" ref="G26:L26" si="6">G24/SQRT(G17)</f>
        <v>1.3435028842544402E-2</v>
      </c>
      <c r="H26">
        <f t="shared" si="6"/>
        <v>1.096965511460289E-2</v>
      </c>
      <c r="I26">
        <f t="shared" si="6"/>
        <v>2.7727242920997392E-2</v>
      </c>
      <c r="J26">
        <f t="shared" si="6"/>
        <v>1.2965338406690355E-2</v>
      </c>
      <c r="K26">
        <f t="shared" si="6"/>
        <v>1.4310835055998653E-2</v>
      </c>
      <c r="L26">
        <f t="shared" si="6"/>
        <v>0.31148434952658532</v>
      </c>
      <c r="P26">
        <f>P24/SQRT(5)</f>
        <v>0.24596747752497689</v>
      </c>
      <c r="Q26">
        <f t="shared" ref="Q26:S26" si="7">Q24/SQRT(5)</f>
        <v>2.7727242920997388E-3</v>
      </c>
      <c r="R26">
        <f t="shared" si="7"/>
        <v>3.1304951684997056E-3</v>
      </c>
      <c r="S26">
        <f t="shared" si="7"/>
        <v>1.3416407864998738E-3</v>
      </c>
    </row>
    <row r="27" spans="5:19" x14ac:dyDescent="0.25">
      <c r="E27" t="s">
        <v>4</v>
      </c>
      <c r="F27">
        <v>5.56</v>
      </c>
      <c r="G27">
        <v>9.52</v>
      </c>
      <c r="H27">
        <v>13.5</v>
      </c>
      <c r="I27">
        <v>21.3</v>
      </c>
      <c r="J27">
        <v>42.2</v>
      </c>
      <c r="K27">
        <v>83</v>
      </c>
      <c r="L27">
        <v>163</v>
      </c>
      <c r="N27" t="s">
        <v>4</v>
      </c>
      <c r="P27">
        <v>91</v>
      </c>
      <c r="Q27">
        <v>21.6</v>
      </c>
      <c r="R27">
        <v>5.38</v>
      </c>
      <c r="S27">
        <v>1.25</v>
      </c>
    </row>
    <row r="28" spans="5:19" x14ac:dyDescent="0.25">
      <c r="F28">
        <v>1.0999999999999999E-2</v>
      </c>
      <c r="G28">
        <v>5.7000000000000002E-2</v>
      </c>
      <c r="H28">
        <v>2.3E-2</v>
      </c>
      <c r="I28">
        <v>0.40300000000000002</v>
      </c>
      <c r="J28">
        <v>2.5000000000000001E-2</v>
      </c>
      <c r="K28">
        <v>0.25600000000000001</v>
      </c>
      <c r="L28">
        <v>2.09</v>
      </c>
      <c r="P28">
        <v>0.7</v>
      </c>
      <c r="Q28">
        <v>7.3999999999999996E-2</v>
      </c>
      <c r="R28">
        <v>0.03</v>
      </c>
      <c r="S28">
        <v>6.0000000000000001E-3</v>
      </c>
    </row>
    <row r="29" spans="5:19" x14ac:dyDescent="0.25">
      <c r="E29" t="s">
        <v>6</v>
      </c>
      <c r="F29">
        <f>F27/F17</f>
        <v>5.56</v>
      </c>
      <c r="G29">
        <f t="shared" ref="G29:L29" si="8">G27/G17</f>
        <v>4.76</v>
      </c>
      <c r="H29">
        <f t="shared" si="8"/>
        <v>4.5</v>
      </c>
      <c r="I29">
        <f t="shared" si="8"/>
        <v>4.26</v>
      </c>
      <c r="J29">
        <f t="shared" si="8"/>
        <v>4.2200000000000006</v>
      </c>
      <c r="K29">
        <f t="shared" si="8"/>
        <v>4.1500000000000004</v>
      </c>
      <c r="L29">
        <f t="shared" si="8"/>
        <v>4.0750000000000002</v>
      </c>
      <c r="N29" t="s">
        <v>6</v>
      </c>
      <c r="P29">
        <f>P27/5</f>
        <v>18.2</v>
      </c>
      <c r="Q29">
        <f t="shared" ref="Q29:S30" si="9">Q27/5</f>
        <v>4.32</v>
      </c>
      <c r="R29">
        <f t="shared" si="9"/>
        <v>1.0760000000000001</v>
      </c>
      <c r="S29">
        <f t="shared" si="9"/>
        <v>0.25</v>
      </c>
    </row>
    <row r="30" spans="5:19" x14ac:dyDescent="0.25">
      <c r="F30">
        <f>F28/SQRT(F17)</f>
        <v>1.0999999999999999E-2</v>
      </c>
      <c r="G30">
        <f t="shared" ref="G30:L30" si="10">G28/SQRT(G17)</f>
        <v>4.0305086527633205E-2</v>
      </c>
      <c r="H30">
        <f t="shared" si="10"/>
        <v>1.3279056191361393E-2</v>
      </c>
      <c r="I30">
        <f t="shared" si="10"/>
        <v>0.18022707898648305</v>
      </c>
      <c r="J30">
        <f t="shared" si="10"/>
        <v>7.9056941504209478E-3</v>
      </c>
      <c r="K30">
        <f t="shared" si="10"/>
        <v>5.7243340223994611E-2</v>
      </c>
      <c r="L30">
        <f t="shared" si="10"/>
        <v>0.33045801548759562</v>
      </c>
      <c r="P30">
        <f>P28/SQRT(5)</f>
        <v>0.31304951684997051</v>
      </c>
      <c r="Q30">
        <f t="shared" ref="Q30:S30" si="11">Q28/SQRT(5)</f>
        <v>3.3093806066996884E-2</v>
      </c>
      <c r="R30">
        <f t="shared" si="11"/>
        <v>1.3416407864998738E-2</v>
      </c>
      <c r="S30">
        <f t="shared" si="11"/>
        <v>2.6832815729997475E-3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Gasner</dc:creator>
  <cp:lastModifiedBy>Nadav Gasner</cp:lastModifiedBy>
  <dcterms:created xsi:type="dcterms:W3CDTF">2018-05-23T14:01:48Z</dcterms:created>
  <dcterms:modified xsi:type="dcterms:W3CDTF">2018-05-28T13:43:21Z</dcterms:modified>
</cp:coreProperties>
</file>